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720" yWindow="615" windowWidth="10800" windowHeight="5820" tabRatio="931"/>
  </bookViews>
  <sheets>
    <sheet name="MENU" sheetId="1" r:id="rId1"/>
    <sheet name="COSAN SA - IFRS" sheetId="4" r:id="rId2"/>
    <sheet name="COSAN SA - PROFORMA" sheetId="5" r:id="rId3"/>
    <sheet name="RAIZEN COMBUSTIVEIS CONSOLIDADO" sheetId="6" r:id="rId4"/>
    <sheet name="RAIZEN COMBUSTIVEIS BRASIL" sheetId="18" r:id="rId5"/>
    <sheet name="RAIZEN COMBUSTIVEIS BR Contábil" sheetId="19" state="hidden" r:id="rId6"/>
    <sheet name="RAIZEN COMBUSTIVEIS ARGENTINA" sheetId="17" r:id="rId7"/>
    <sheet name="RAIZEN ENERGIA" sheetId="7" r:id="rId8"/>
    <sheet name="COMGAS" sheetId="8" r:id="rId9"/>
    <sheet name="MOOVE" sheetId="9" r:id="rId10"/>
    <sheet name="COSAN CORPORATIVO" sheetId="11" r:id="rId11"/>
    <sheet name="RADAR - OPERAÇÃO DESCONTINUADA" sheetId="10" state="hidden" r:id="rId12"/>
    <sheet name="DFC POR NEGÓCIO" sheetId="12" r:id="rId13"/>
    <sheet name="ENDIVIDAMENTO POR NEGÓCIO" sheetId="13" r:id="rId14"/>
  </sheets>
  <externalReferences>
    <externalReference r:id="rId15"/>
    <externalReference r:id="rId16"/>
    <externalReference r:id="rId17"/>
    <externalReference r:id="rId18"/>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3" hidden="1">#REF!</definedName>
    <definedName name="__123Graph_A" localSheetId="6" hidden="1">#REF!</definedName>
    <definedName name="__123Graph_A" localSheetId="5" hidden="1">#REF!</definedName>
    <definedName name="__123Graph_A" localSheetId="4" hidden="1">#REF!</definedName>
    <definedName name="__123Graph_A" hidden="1">#REF!</definedName>
    <definedName name="__123Graph_X" localSheetId="13" hidden="1">#REF!</definedName>
    <definedName name="__123Graph_X" localSheetId="6" hidden="1">#REF!</definedName>
    <definedName name="__123Graph_X" localSheetId="5" hidden="1">#REF!</definedName>
    <definedName name="__123Graph_X" localSheetId="4" hidden="1">#REF!</definedName>
    <definedName name="__123Graph_X" hidden="1">#REF!</definedName>
    <definedName name="__FDS_HYPERLINK_TOGGLE_STATE__" hidden="1">"ON"</definedName>
    <definedName name="__IntlFixup" hidden="1">TRUE</definedName>
    <definedName name="_Fill" localSheetId="13" hidden="1">#REF!</definedName>
    <definedName name="_Fill" localSheetId="6" hidden="1">#REF!</definedName>
    <definedName name="_Fill" localSheetId="5" hidden="1">#REF!</definedName>
    <definedName name="_Fill" localSheetId="4" hidden="1">#REF!</definedName>
    <definedName name="_Fill" hidden="1">#REF!</definedName>
    <definedName name="_Key1" localSheetId="13" hidden="1">#REF!</definedName>
    <definedName name="_Key1" localSheetId="6" hidden="1">#REF!</definedName>
    <definedName name="_Key1" localSheetId="5" hidden="1">#REF!</definedName>
    <definedName name="_Key1" localSheetId="4" hidden="1">#REF!</definedName>
    <definedName name="_Key1" hidden="1">#REF!</definedName>
    <definedName name="_Key2" localSheetId="13" hidden="1">#REF!</definedName>
    <definedName name="_Key2" localSheetId="6" hidden="1">#REF!</definedName>
    <definedName name="_Key2" localSheetId="5" hidden="1">#REF!</definedName>
    <definedName name="_Key2" localSheetId="4" hidden="1">#REF!</definedName>
    <definedName name="_Key2" hidden="1">#REF!</definedName>
    <definedName name="_Order1" hidden="1">0</definedName>
    <definedName name="_Order2" hidden="1">255</definedName>
    <definedName name="_Sort" localSheetId="13" hidden="1">#REF!</definedName>
    <definedName name="_Sort" localSheetId="6" hidden="1">#REF!</definedName>
    <definedName name="_Sort" localSheetId="5" hidden="1">#REF!</definedName>
    <definedName name="_Sort" localSheetId="4" hidden="1">#REF!</definedName>
    <definedName name="_Sort" hidden="1">#REF!</definedName>
    <definedName name="_Table1_In1" localSheetId="13" hidden="1">#REF!</definedName>
    <definedName name="_Table1_In1" localSheetId="6" hidden="1">#REF!</definedName>
    <definedName name="_Table1_In1" localSheetId="5" hidden="1">#REF!</definedName>
    <definedName name="_Table1_In1" localSheetId="4" hidden="1">#REF!</definedName>
    <definedName name="_Table1_In1" hidden="1">#REF!</definedName>
    <definedName name="_Table2_In2" localSheetId="13" hidden="1">#REF!</definedName>
    <definedName name="_Table2_In2" localSheetId="6" hidden="1">#REF!</definedName>
    <definedName name="_Table2_In2" localSheetId="5" hidden="1">#REF!</definedName>
    <definedName name="_Table2_In2" localSheetId="4" hidden="1">#REF!</definedName>
    <definedName name="_Table2_In2" hidden="1">#REF!</definedName>
    <definedName name="ACwvu.CATODO." localSheetId="6" hidden="1">#REF!</definedName>
    <definedName name="ACwvu.CATODO." localSheetId="5" hidden="1">#REF!</definedName>
    <definedName name="ACwvu.CATODO." localSheetId="4" hidden="1">#REF!</definedName>
    <definedName name="ACwvu.CATODO." hidden="1">#REF!</definedName>
    <definedName name="ACwvu.VERGALHÃO." localSheetId="6" hidden="1">#REF!</definedName>
    <definedName name="ACwvu.VERGALHÃO." localSheetId="5" hidden="1">#REF!</definedName>
    <definedName name="ACwvu.VERGALHÃO." localSheetId="4" hidden="1">#REF!</definedName>
    <definedName name="ACwvu.VERGALHÃO." hidden="1">#REF!</definedName>
    <definedName name="anscount" hidden="1">1</definedName>
    <definedName name="AS2DocOpenMode" hidden="1">"AS2DocumentEdit"</definedName>
    <definedName name="AS2HasNoAutoHeaderFooter" hidden="1">" "</definedName>
    <definedName name="AS2NamedRange" hidden="1">15</definedName>
    <definedName name="AS2ReportLS" hidden="1">1</definedName>
    <definedName name="AS2StaticLS" localSheetId="13" hidden="1">#REF!</definedName>
    <definedName name="AS2StaticLS" localSheetId="6" hidden="1">#REF!</definedName>
    <definedName name="AS2StaticLS" localSheetId="5" hidden="1">#REF!</definedName>
    <definedName name="AS2StaticLS" localSheetId="4" hidden="1">#REF!</definedName>
    <definedName name="AS2StaticLS" hidden="1">#REF!</definedName>
    <definedName name="AS2SyncStepLS" hidden="1">0</definedName>
    <definedName name="AS2TickmarkLS" localSheetId="13" hidden="1">#REF!</definedName>
    <definedName name="AS2TickmarkLS" localSheetId="6" hidden="1">#REF!</definedName>
    <definedName name="AS2TickmarkLS" localSheetId="5" hidden="1">#REF!</definedName>
    <definedName name="AS2TickmarkLS" localSheetId="4" hidden="1">#REF!</definedName>
    <definedName name="AS2TickmarkLS" hidden="1">#REF!</definedName>
    <definedName name="AS2VersionLS" hidden="1">300</definedName>
    <definedName name="BalType" hidden="1">TRUE</definedName>
    <definedName name="BG_Del" hidden="1">15</definedName>
    <definedName name="BG_Ins" hidden="1">4</definedName>
    <definedName name="BG_Mod" hidden="1">6</definedName>
    <definedName name="CDMQRCSAN_BalanoCt_1">#REF!</definedName>
    <definedName name="CDMQRCSAN_DRECt_1">#REF!</definedName>
    <definedName name="CDMQRRI_CSANDRESegCs_1">#REF!</definedName>
    <definedName name="CDMQRRICSANBalSegCs_1">#REF!</definedName>
    <definedName name="CosanSAProformaPlanSegmento">'COSAN SA - PROFORMA'!$A$8:$AN$278</definedName>
    <definedName name="DividaLiquidaPlanSegmento">'ENDIVIDAMENTO POR NEGÓCIO'!$A$7:$AQ$90</definedName>
    <definedName name="dsd" hidden="1">"CAVD7SCWJ2AXAA0RJGKFLUFZV"</definedName>
    <definedName name="fjjashfja" localSheetId="13" hidden="1">#REF!</definedName>
    <definedName name="fjjashfja" localSheetId="6" hidden="1">#REF!</definedName>
    <definedName name="fjjashfja" localSheetId="5" hidden="1">#REF!</definedName>
    <definedName name="fjjashfja" localSheetId="4" hidden="1">#REF!</definedName>
    <definedName name="fjjashfja" hidden="1">#REF!</definedName>
    <definedName name="GrpAcct1" hidden="1">"5611"</definedName>
    <definedName name="GrpAcct2" hidden="1">"5612"</definedName>
    <definedName name="GrpLevel" hidden="1">2</definedName>
    <definedName name="HTML_CodePage" hidden="1">1252</definedName>
    <definedName name="HTML_Control" localSheetId="13" hidden="1">{"'Plan1'!$A$1:$D$46"}</definedName>
    <definedName name="HTML_Control" hidden="1">{"'Plan1'!$A$1:$D$46"}</definedName>
    <definedName name="HTML_Description" hidden="1">""</definedName>
    <definedName name="HTML_Email" hidden="1">"andre@femanet.com.br"</definedName>
    <definedName name="HTML_Header" hidden="1">"Plan1"</definedName>
    <definedName name="HTML_LastUpdate" hidden="1">"05/06/98"</definedName>
    <definedName name="HTML_LineAfter" hidden="1">FALSE</definedName>
    <definedName name="HTML_LineBefore" hidden="1">FALSE</definedName>
    <definedName name="HTML_Name" hidden="1">"Marcos Andre Bossoni"</definedName>
    <definedName name="HTML_OBDlg2" hidden="1">TRUE</definedName>
    <definedName name="HTML_OBDlg3" hidden="1">TRUE</definedName>
    <definedName name="HTML_OBDlg4" hidden="1">TRUE</definedName>
    <definedName name="HTML_OS" hidden="1">0</definedName>
    <definedName name="HTML_PathFile" hidden="1">"C:\Meus documentos\internet\UNA\Nota1.htm"</definedName>
    <definedName name="HTML_PathTemplate" hidden="1">"C:\Meus documentos\internet\UNA\Nota.htm"</definedName>
    <definedName name="HTML_Title" hidden="1">"Nota1"</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ING_STANDARD" hidden="1">"c4539"</definedName>
    <definedName name="IQ_ACCOUNTING_STANDARD_CIQ" hidden="1">"c5092"</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DUSTRY_REC_NO_CIQ" hidden="1">"c4983"</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GUIDANCE" hidden="1">"c4141"</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EST" hidden="1">"c5624"</definedName>
    <definedName name="IQ_BV_EST_CIQ" hidden="1">"c4737"</definedName>
    <definedName name="IQ_BV_HIGH_EST" hidden="1">"c5626"</definedName>
    <definedName name="IQ_BV_HIGH_EST_CIQ" hidden="1">"c4739"</definedName>
    <definedName name="IQ_BV_LOW_EST" hidden="1">"c5627"</definedName>
    <definedName name="IQ_BV_LOW_EST_CIQ" hidden="1">"c4740"</definedName>
    <definedName name="IQ_BV_MEDIAN_EST" hidden="1">"c5625"</definedName>
    <definedName name="IQ_BV_MEDIAN_EST_CIQ" hidden="1">"c4738"</definedName>
    <definedName name="IQ_BV_NUM_EST" hidden="1">"c5628"</definedName>
    <definedName name="IQ_BV_NUM_EST_CIQ" hidden="1">"c4741"</definedName>
    <definedName name="IQ_BV_OVER_SHARES" hidden="1">"c1349"</definedName>
    <definedName name="IQ_BV_SHARE" hidden="1">"c100"</definedName>
    <definedName name="IQ_BV_SHARE_ACT_OR_EST" hidden="1">"c3587"</definedName>
    <definedName name="IQ_BV_SHARE_ACT_OR_EST_CIQ" hidden="1">"c5072"</definedName>
    <definedName name="IQ_BV_SHARE_EST" hidden="1">"c3541"</definedName>
    <definedName name="IQ_BV_SHARE_EST_CIQ" hidden="1">"c3800"</definedName>
    <definedName name="IQ_BV_SHARE_HIGH_EST" hidden="1">"c3542"</definedName>
    <definedName name="IQ_BV_SHARE_HIGH_EST_CIQ" hidden="1">"c3802"</definedName>
    <definedName name="IQ_BV_SHARE_LOW_EST" hidden="1">"c3543"</definedName>
    <definedName name="IQ_BV_SHARE_LOW_EST_CIQ" hidden="1">"c3803"</definedName>
    <definedName name="IQ_BV_SHARE_MEDIAN_EST" hidden="1">"c3544"</definedName>
    <definedName name="IQ_BV_SHARE_MEDIAN_EST_CIQ" hidden="1">"c3801"</definedName>
    <definedName name="IQ_BV_SHARE_NUM_EST" hidden="1">"c3539"</definedName>
    <definedName name="IQ_BV_SHARE_NUM_EST_CIQ" hidden="1">"c3804"</definedName>
    <definedName name="IQ_BV_SHARE_STDDEV_EST" hidden="1">"c3540"</definedName>
    <definedName name="IQ_BV_SHARE_STDDEV_EST_CIQ" hidden="1">"c3805"</definedName>
    <definedName name="IQ_BV_STDDEV_EST" hidden="1">"c5629"</definedName>
    <definedName name="IQ_BV_STDDEV_EST_CIQ" hidden="1">"c4742"</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BNK" hidden="1">"c110"</definedName>
    <definedName name="IQ_CAPEX_BR" hidden="1">"c111"</definedName>
    <definedName name="IQ_CAPEX_EST" hidden="1">"c3523"</definedName>
    <definedName name="IQ_CAPEX_EST_CIQ" hidden="1">"c3807"</definedName>
    <definedName name="IQ_CAPEX_FIN" hidden="1">"c112"</definedName>
    <definedName name="IQ_CAPEX_GUIDANCE" hidden="1">"c4150"</definedName>
    <definedName name="IQ_CAPEX_GUIDANCE_CIQ" hidden="1">"c4562"</definedName>
    <definedName name="IQ_CAPEX_HIGH_EST" hidden="1">"c3524"</definedName>
    <definedName name="IQ_CAPEX_HIGH_EST_CIQ" hidden="1">"c3809"</definedName>
    <definedName name="IQ_CAPEX_HIGH_GUIDANCE" hidden="1">"c4180"</definedName>
    <definedName name="IQ_CAPEX_HIGH_GUIDANCE_CIQ" hidden="1">"c4592"</definedName>
    <definedName name="IQ_CAPEX_INS" hidden="1">"c113"</definedName>
    <definedName name="IQ_CAPEX_LOW_EST" hidden="1">"c3525"</definedName>
    <definedName name="IQ_CAPEX_LOW_EST_CIQ" hidden="1">"c3810"</definedName>
    <definedName name="IQ_CAPEX_LOW_GUIDANCE" hidden="1">"c4220"</definedName>
    <definedName name="IQ_CAPEX_LOW_GUIDANCE_CIQ" hidden="1">"c4632"</definedName>
    <definedName name="IQ_CAPEX_MEDIAN_EST" hidden="1">"c3526"</definedName>
    <definedName name="IQ_CAPEX_MEDIAN_EST_CIQ" hidden="1">"c3808"</definedName>
    <definedName name="IQ_CAPEX_NUM_EST" hidden="1">"c3521"</definedName>
    <definedName name="IQ_CAPEX_NUM_EST_CIQ" hidden="1">"c3811"</definedName>
    <definedName name="IQ_CAPEX_STDDEV_EST" hidden="1">"c3522"</definedName>
    <definedName name="IQ_CAPEX_STDDEV_EST_CIQ" hidden="1">"c3812"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EST_CIQ" hidden="1">"c4565"</definedName>
    <definedName name="IQ_CASH_FLOW_GUIDANCE" hidden="1">"c4155"</definedName>
    <definedName name="IQ_CASH_FLOW_GUIDANCE_CIQ" hidden="1">"c4567"</definedName>
    <definedName name="IQ_CASH_FLOW_HIGH_EST" hidden="1">"c4156"</definedName>
    <definedName name="IQ_CASH_FLOW_HIGH_EST_CIQ" hidden="1">"c4568"</definedName>
    <definedName name="IQ_CASH_FLOW_HIGH_GUIDANCE" hidden="1">"c4201"</definedName>
    <definedName name="IQ_CASH_FLOW_HIGH_GUIDANCE_CIQ" hidden="1">"c4613"</definedName>
    <definedName name="IQ_CASH_FLOW_LOW_EST" hidden="1">"c4157"</definedName>
    <definedName name="IQ_CASH_FLOW_LOW_EST_CIQ" hidden="1">"c4569"</definedName>
    <definedName name="IQ_CASH_FLOW_LOW_GUIDANCE" hidden="1">"c4241"</definedName>
    <definedName name="IQ_CASH_FLOW_LOW_GUIDANCE_CIQ" hidden="1">"c4653"</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DDEV_EST" hidden="1">"c4160"</definedName>
    <definedName name="IQ_CASH_FLOW_STDDEV_EST_CIQ" hidden="1">"c4572"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EST_CIQ" hidden="1">"c4575"</definedName>
    <definedName name="IQ_CASH_OPER_GUIDANCE" hidden="1">"c4165"</definedName>
    <definedName name="IQ_CASH_OPER_GUIDANCE_CIQ" hidden="1">"c4577"</definedName>
    <definedName name="IQ_CASH_OPER_HIGH_EST" hidden="1">"c4166"</definedName>
    <definedName name="IQ_CASH_OPER_HIGH_EST_CIQ" hidden="1">"c4578"</definedName>
    <definedName name="IQ_CASH_OPER_HIGH_GUIDANCE" hidden="1">"c4185"</definedName>
    <definedName name="IQ_CASH_OPER_HIGH_GUIDANCE_CIQ" hidden="1">"c4597"</definedName>
    <definedName name="IQ_CASH_OPER_LOW_EST" hidden="1">"c4244"</definedName>
    <definedName name="IQ_CASH_OPER_LOW_EST_CIQ" hidden="1">"c4768"</definedName>
    <definedName name="IQ_CASH_OPER_LOW_GUIDANCE" hidden="1">"c4225"</definedName>
    <definedName name="IQ_CASH_OPER_LOW_GUIDANCE_CIQ" hidden="1">"c4637"</definedName>
    <definedName name="IQ_CASH_OPER_MEDIAN_EST" hidden="1">"c4245"</definedName>
    <definedName name="IQ_CASH_OPER_MEDIAN_EST_CIQ" hidden="1">"c4771"</definedName>
    <definedName name="IQ_CASH_OPER_NAME_AP" hidden="1">"c8926"</definedName>
    <definedName name="IQ_CASH_OPER_NAME_AP_ABS" hidden="1">"c8945"</definedName>
    <definedName name="IQ_CASH_OPER_NUM_EST" hidden="1">"c4246"</definedName>
    <definedName name="IQ_CASH_OPER_NUM_EST_CIQ" hidden="1">"c4772"</definedName>
    <definedName name="IQ_CASH_OPER_STDDEV_EST" hidden="1">"c4247"</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GUIDANCE" hidden="1">"c4250"</definedName>
    <definedName name="IQ_CASH_ST_INVEST_GUIDANCE_CIQ" hidden="1">"c4776"</definedName>
    <definedName name="IQ_CASH_ST_INVEST_HIGH_EST" hidden="1">"c4251"</definedName>
    <definedName name="IQ_CASH_ST_INVEST_HIGH_EST_CIQ" hidden="1">"c4777"</definedName>
    <definedName name="IQ_CASH_ST_INVEST_HIGH_GUIDANCE" hidden="1">"c4195"</definedName>
    <definedName name="IQ_CASH_ST_INVEST_HIGH_GUIDANCE_CIQ" hidden="1">"c4607"</definedName>
    <definedName name="IQ_CASH_ST_INVEST_LOW_EST" hidden="1">"c4252"</definedName>
    <definedName name="IQ_CASH_ST_INVEST_LOW_EST_CIQ" hidden="1">"c4778"</definedName>
    <definedName name="IQ_CASH_ST_INVEST_LOW_GUIDANCE" hidden="1">"c4235"</definedName>
    <definedName name="IQ_CASH_ST_INVEST_LOW_GUIDANCE_CIQ" hidden="1">"c4647"</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CIQ" hidden="1">"c5061"</definedName>
    <definedName name="IQ_CFPS_EST" hidden="1">"c1667"</definedName>
    <definedName name="IQ_CFPS_EST_CIQ" hidden="1">"c3675"</definedName>
    <definedName name="IQ_CFPS_GUIDANCE" hidden="1">"c4256"</definedName>
    <definedName name="IQ_CFPS_GUIDANCE_CIQ" hidden="1">"c4782"</definedName>
    <definedName name="IQ_CFPS_HIGH_EST" hidden="1">"c1669"</definedName>
    <definedName name="IQ_CFPS_HIGH_EST_CIQ" hidden="1">"c3677"</definedName>
    <definedName name="IQ_CFPS_HIGH_GUIDANCE" hidden="1">"c4167"</definedName>
    <definedName name="IQ_CFPS_HIGH_GUIDANCE_CIQ" hidden="1">"c4579"</definedName>
    <definedName name="IQ_CFPS_LOW_EST" hidden="1">"c1670"</definedName>
    <definedName name="IQ_CFPS_LOW_EST_CIQ" hidden="1">"c3678"</definedName>
    <definedName name="IQ_CFPS_LOW_GUIDANCE" hidden="1">"c4207"</definedName>
    <definedName name="IQ_CFPS_LOW_GUIDANCE_CIQ" hidden="1">"c4619"</definedName>
    <definedName name="IQ_CFPS_MEDIAN_EST" hidden="1">"c1668"</definedName>
    <definedName name="IQ_CFPS_MEDIAN_EST_CIQ" hidden="1">"c3676"</definedName>
    <definedName name="IQ_CFPS_NUM_EST" hidden="1">"c1671"</definedName>
    <definedName name="IQ_CFPS_NUM_EST_CIQ" hidden="1">"c3679"</definedName>
    <definedName name="IQ_CFPS_STDDEV_EST" hidden="1">"c1672"</definedName>
    <definedName name="IQ_CFPS_STDDEV_EST_CIQ" hidden="1">"c3680"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GUIDANCE" hidden="1">"c4270"</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TDDEV_EST" hidden="1">"c4294"</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EST" hidden="1">"c1674"</definedName>
    <definedName name="IQ_DPS_EST_BOTTOM_UP" hidden="1">"c5493"</definedName>
    <definedName name="IQ_DPS_EST_BOTTOM_UP_CIQ" hidden="1">"c12030"</definedName>
    <definedName name="IQ_DPS_EST_CIQ" hidden="1">"c3682"</definedName>
    <definedName name="IQ_DPS_GUIDANCE" hidden="1">"c4302"</definedName>
    <definedName name="IQ_DPS_GUIDANCE_CIQ" hidden="1">"c4827"</definedName>
    <definedName name="IQ_DPS_HIGH_EST" hidden="1">"c1676"</definedName>
    <definedName name="IQ_DPS_HIGH_EST_CIQ" hidden="1">"c3684"</definedName>
    <definedName name="IQ_DPS_HIGH_GUIDANCE" hidden="1">"c4168"</definedName>
    <definedName name="IQ_DPS_HIGH_GUIDANCE_CIQ" hidden="1">"c4580"</definedName>
    <definedName name="IQ_DPS_LOW_EST" hidden="1">"c1677"</definedName>
    <definedName name="IQ_DPS_LOW_EST_CIQ" hidden="1">"c3685"</definedName>
    <definedName name="IQ_DPS_LOW_GUIDANCE" hidden="1">"c4208"</definedName>
    <definedName name="IQ_DPS_LOW_GUIDANCE_CIQ" hidden="1">"c4620"</definedName>
    <definedName name="IQ_DPS_MEDIAN_EST" hidden="1">"c1675"</definedName>
    <definedName name="IQ_DPS_MEDIAN_EST_CIQ" hidden="1">"c3683"</definedName>
    <definedName name="IQ_DPS_NUM_EST" hidden="1">"c1678"</definedName>
    <definedName name="IQ_DPS_NUM_EST_CIQ" hidden="1">"c3686"</definedName>
    <definedName name="IQ_DPS_STDDEV_EST" hidden="1">"c1679"</definedName>
    <definedName name="IQ_DPS_STDDEV_EST_CIQ" hidden="1">"c3687"</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EQ_INC" hidden="1">"c3498"</definedName>
    <definedName name="IQ_EBIT_EQ_INC_EXCL_SBC" hidden="1">"c3502"</definedName>
    <definedName name="IQ_EBIT_EST" hidden="1">"c1681"</definedName>
    <definedName name="IQ_EBIT_EST_CIQ" hidden="1">"c4674"</definedName>
    <definedName name="IQ_EBIT_EXCL_SBC" hidden="1">"c3082"</definedName>
    <definedName name="IQ_EBIT_GUIDANCE" hidden="1">"c4303"</definedName>
    <definedName name="IQ_EBIT_GUIDANCE_CIQ" hidden="1">"c4828"</definedName>
    <definedName name="IQ_EBIT_GW_ACT_OR_EST" hidden="1">"c4306"</definedName>
    <definedName name="IQ_EBIT_GW_ACT_OR_EST_CIQ" hidden="1">"c4831"</definedName>
    <definedName name="IQ_EBIT_GW_EST" hidden="1">"c4305"</definedName>
    <definedName name="IQ_EBIT_GW_EST_CIQ" hidden="1">"c4830"</definedName>
    <definedName name="IQ_EBIT_GW_GUIDANCE" hidden="1">"c4307"</definedName>
    <definedName name="IQ_EBIT_GW_GUIDANCE_CIQ" hidden="1">"c4832"</definedName>
    <definedName name="IQ_EBIT_GW_HIGH_EST" hidden="1">"c4308"</definedName>
    <definedName name="IQ_EBIT_GW_HIGH_EST_CIQ" hidden="1">"c4833"</definedName>
    <definedName name="IQ_EBIT_GW_HIGH_GUIDANCE" hidden="1">"c4171"</definedName>
    <definedName name="IQ_EBIT_GW_HIGH_GUIDANCE_CIQ" hidden="1">"c4583"</definedName>
    <definedName name="IQ_EBIT_GW_LOW_EST" hidden="1">"c4309"</definedName>
    <definedName name="IQ_EBIT_GW_LOW_EST_CIQ" hidden="1">"c4834"</definedName>
    <definedName name="IQ_EBIT_GW_LOW_GUIDANCE" hidden="1">"c4211"</definedName>
    <definedName name="IQ_EBIT_GW_LOW_GUIDANCE_CIQ" hidden="1">"c4623"</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GUIDANCE" hidden="1">"c4172"</definedName>
    <definedName name="IQ_EBIT_HIGH_GUIDANCE_CIQ" hidden="1">"c4584"</definedName>
    <definedName name="IQ_EBIT_INT" hidden="1">"c360"</definedName>
    <definedName name="IQ_EBIT_LOW_EST" hidden="1">"c1684"</definedName>
    <definedName name="IQ_EBIT_LOW_EST_CIQ" hidden="1">"c4677"</definedName>
    <definedName name="IQ_EBIT_LOW_GUIDANCE" hidden="1">"c4212"</definedName>
    <definedName name="IQ_EBIT_LOW_GUIDANCE_CIQ" hidden="1">"c4624"</definedName>
    <definedName name="IQ_EBIT_MARGIN" hidden="1">"c359"</definedName>
    <definedName name="IQ_EBIT_MEDIAN_EST" hidden="1">"c1682"</definedName>
    <definedName name="IQ_EBIT_MEDIAN_EST_CIQ" hidden="1">"c4675"</definedName>
    <definedName name="IQ_EBIT_NUM_EST" hidden="1">"c1685"</definedName>
    <definedName name="IQ_EBIT_NUM_EST_CIQ" hidden="1">"c4678"</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EST_CIQ" hidden="1">"c4840"</definedName>
    <definedName name="IQ_EBIT_SBC_GUIDANCE" hidden="1">"c4317"</definedName>
    <definedName name="IQ_EBIT_SBC_GUIDANCE_CIQ" hidden="1">"c4842"</definedName>
    <definedName name="IQ_EBIT_SBC_GW_ACT_OR_EST" hidden="1">"c4320"</definedName>
    <definedName name="IQ_EBIT_SBC_GW_ACT_OR_EST_CIQ" hidden="1">"c4845"</definedName>
    <definedName name="IQ_EBIT_SBC_GW_EST" hidden="1">"c4319"</definedName>
    <definedName name="IQ_EBIT_SBC_GW_EST_CIQ" hidden="1">"c4844"</definedName>
    <definedName name="IQ_EBIT_SBC_GW_GUIDANCE" hidden="1">"c4321"</definedName>
    <definedName name="IQ_EBIT_SBC_GW_GUIDANCE_CIQ" hidden="1">"c4846"</definedName>
    <definedName name="IQ_EBIT_SBC_GW_HIGH_EST" hidden="1">"c4322"</definedName>
    <definedName name="IQ_EBIT_SBC_GW_HIGH_EST_CIQ" hidden="1">"c4847"</definedName>
    <definedName name="IQ_EBIT_SBC_GW_HIGH_GUIDANCE" hidden="1">"c4193"</definedName>
    <definedName name="IQ_EBIT_SBC_GW_HIGH_GUIDANCE_CIQ" hidden="1">"c4605"</definedName>
    <definedName name="IQ_EBIT_SBC_GW_LOW_EST" hidden="1">"c4323"</definedName>
    <definedName name="IQ_EBIT_SBC_GW_LOW_EST_CIQ" hidden="1">"c4848"</definedName>
    <definedName name="IQ_EBIT_SBC_GW_LOW_GUIDANCE" hidden="1">"c4233"</definedName>
    <definedName name="IQ_EBIT_SBC_GW_LOW_GUIDANCE_CIQ" hidden="1">"c4645"</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HIGH_GUIDANCE" hidden="1">"c4192"</definedName>
    <definedName name="IQ_EBIT_SBC_HIGH_GUIDANCE_CIQ" hidden="1">"c4604"</definedName>
    <definedName name="IQ_EBIT_SBC_LOW_EST" hidden="1">"c4329"</definedName>
    <definedName name="IQ_EBIT_SBC_LOW_EST_CIQ" hidden="1">"c4854"</definedName>
    <definedName name="IQ_EBIT_SBC_LOW_GUIDANCE" hidden="1">"c4232"</definedName>
    <definedName name="IQ_EBIT_SBC_LOW_GUIDANCE_CIQ" hidden="1">"c4644"</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 hidden="1">"c4334"</definedName>
    <definedName name="IQ_EBITDA_GUIDANCE_CIQ" hidden="1">"c4859"</definedName>
    <definedName name="IQ_EBITDA_HIGH_EST" hidden="1">"c370"</definedName>
    <definedName name="IQ_EBITDA_HIGH_EST_CIQ" hidden="1">"c3624"</definedName>
    <definedName name="IQ_EBITDA_HIGH_GUIDANCE" hidden="1">"c4170"</definedName>
    <definedName name="IQ_EBITDA_HIGH_GUIDANCE_CIQ" hidden="1">"c4582"</definedName>
    <definedName name="IQ_EBITDA_INT" hidden="1">"c373"</definedName>
    <definedName name="IQ_EBITDA_LOW_EST" hidden="1">"c371"</definedName>
    <definedName name="IQ_EBITDA_LOW_EST_CIQ" hidden="1">"c3625"</definedName>
    <definedName name="IQ_EBITDA_LOW_GUIDANCE" hidden="1">"c4210"</definedName>
    <definedName name="IQ_EBITDA_LOW_GUIDANCE_CIQ" hidden="1">"c4622"</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EST_CIQ" hidden="1">"c4861"</definedName>
    <definedName name="IQ_EBITDA_SBC_GUIDANCE" hidden="1">"c4338"</definedName>
    <definedName name="IQ_EBITDA_SBC_GUIDANCE_CIQ" hidden="1">"c4863"</definedName>
    <definedName name="IQ_EBITDA_SBC_HIGH_EST" hidden="1">"c4339"</definedName>
    <definedName name="IQ_EBITDA_SBC_HIGH_EST_CIQ" hidden="1">"c4864"</definedName>
    <definedName name="IQ_EBITDA_SBC_HIGH_GUIDANCE" hidden="1">"c4194"</definedName>
    <definedName name="IQ_EBITDA_SBC_HIGH_GUIDANCE_CIQ" hidden="1">"c4606"</definedName>
    <definedName name="IQ_EBITDA_SBC_LOW_EST" hidden="1">"c4340"</definedName>
    <definedName name="IQ_EBITDA_SBC_LOW_EST_CIQ" hidden="1">"c4865"</definedName>
    <definedName name="IQ_EBITDA_SBC_LOW_GUIDANCE" hidden="1">"c4234"</definedName>
    <definedName name="IQ_EBITDA_SBC_LOW_GUIDANCE_CIQ" hidden="1">"c4646"</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GUIDANCE_CIQ" hidden="1">"c4870"</definedName>
    <definedName name="IQ_EBT_GAAP_HIGH_GUIDANCE" hidden="1">"c4174"</definedName>
    <definedName name="IQ_EBT_GAAP_HIGH_GUIDANCE_CIQ" hidden="1">"c4586"</definedName>
    <definedName name="IQ_EBT_GAAP_LOW_GUIDANCE" hidden="1">"c4214"</definedName>
    <definedName name="IQ_EBT_GAAP_LOW_GUIDANCE_CIQ" hidden="1">"c4626"</definedName>
    <definedName name="IQ_EBT_GUIDANCE" hidden="1">"c4346"</definedName>
    <definedName name="IQ_EBT_GUIDANCE_CIQ" hidden="1">"c4871"</definedName>
    <definedName name="IQ_EBT_GW_GUIDANCE" hidden="1">"c4347"</definedName>
    <definedName name="IQ_EBT_GW_GUIDANCE_CIQ" hidden="1">"c4872"</definedName>
    <definedName name="IQ_EBT_GW_HIGH_GUIDANCE" hidden="1">"c4175"</definedName>
    <definedName name="IQ_EBT_GW_HIGH_GUIDANCE_CIQ" hidden="1">"c4587"</definedName>
    <definedName name="IQ_EBT_GW_LOW_GUIDANCE" hidden="1">"c4215"</definedName>
    <definedName name="IQ_EBT_GW_LOW_GUIDANCE_CIQ" hidden="1">"c4627"</definedName>
    <definedName name="IQ_EBT_HIGH_GUIDANCE" hidden="1">"c4173"</definedName>
    <definedName name="IQ_EBT_HIGH_GUIDANCE_CIQ" hidden="1">"c4585"</definedName>
    <definedName name="IQ_EBT_INCL_MARGIN" hidden="1">"c387"</definedName>
    <definedName name="IQ_EBT_INS" hidden="1">"c388"</definedName>
    <definedName name="IQ_EBT_LOW_GUIDANCE" hidden="1">"c4213"</definedName>
    <definedName name="IQ_EBT_LOW_GUIDANCE_CIQ" hidden="1">"c4625"</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EST_CIQ" hidden="1">"c4874"</definedName>
    <definedName name="IQ_EBT_SBC_GUIDANCE" hidden="1">"c4351"</definedName>
    <definedName name="IQ_EBT_SBC_GUIDANCE_CIQ" hidden="1">"c4876"</definedName>
    <definedName name="IQ_EBT_SBC_GW_ACT_OR_EST" hidden="1">"c4354"</definedName>
    <definedName name="IQ_EBT_SBC_GW_ACT_OR_EST_CIQ" hidden="1">"c4879"</definedName>
    <definedName name="IQ_EBT_SBC_GW_EST" hidden="1">"c4353"</definedName>
    <definedName name="IQ_EBT_SBC_GW_EST_CIQ" hidden="1">"c4878"</definedName>
    <definedName name="IQ_EBT_SBC_GW_GUIDANCE" hidden="1">"c4355"</definedName>
    <definedName name="IQ_EBT_SBC_GW_GUIDANCE_CIQ" hidden="1">"c4880"</definedName>
    <definedName name="IQ_EBT_SBC_GW_HIGH_EST" hidden="1">"c4356"</definedName>
    <definedName name="IQ_EBT_SBC_GW_HIGH_EST_CIQ" hidden="1">"c4881"</definedName>
    <definedName name="IQ_EBT_SBC_GW_HIGH_GUIDANCE" hidden="1">"c4191"</definedName>
    <definedName name="IQ_EBT_SBC_GW_HIGH_GUIDANCE_CIQ" hidden="1">"c4603"</definedName>
    <definedName name="IQ_EBT_SBC_GW_LOW_EST" hidden="1">"c4357"</definedName>
    <definedName name="IQ_EBT_SBC_GW_LOW_EST_CIQ" hidden="1">"c4882"</definedName>
    <definedName name="IQ_EBT_SBC_GW_LOW_GUIDANCE" hidden="1">"c4231"</definedName>
    <definedName name="IQ_EBT_SBC_GW_LOW_GUIDANCE_CIQ" hidden="1">"c4643"</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HIGH_GUIDANCE" hidden="1">"c4190"</definedName>
    <definedName name="IQ_EBT_SBC_HIGH_GUIDANCE_CIQ" hidden="1">"c4602"</definedName>
    <definedName name="IQ_EBT_SBC_LOW_EST" hidden="1">"c4363"</definedName>
    <definedName name="IQ_EBT_SBC_LOW_EST_CIQ" hidden="1">"c4888"</definedName>
    <definedName name="IQ_EBT_SBC_LOW_GUIDANCE" hidden="1">"c4230"</definedName>
    <definedName name="IQ_EBT_SBC_LOW_GUIDANCE_CIQ" hidden="1">"c4642"</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CIQ" hidden="1">"c4994"</definedName>
    <definedName name="IQ_EPS_EXCL_GUIDANCE" hidden="1">"c4368"</definedName>
    <definedName name="IQ_EPS_EXCL_GUIDANCE_CIQ" hidden="1">"c4893"</definedName>
    <definedName name="IQ_EPS_EXCL_HIGH_GUIDANCE" hidden="1">"c4369"</definedName>
    <definedName name="IQ_EPS_EXCL_HIGH_GUIDANCE_CIQ" hidden="1">"c4894"</definedName>
    <definedName name="IQ_EPS_EXCL_LOW_GUIDANCE" hidden="1">"c4204"</definedName>
    <definedName name="IQ_EPS_EXCL_LOW_GUIDANCE_CIQ" hidden="1">"c4616"</definedName>
    <definedName name="IQ_EPS_GAAP_GUIDANCE" hidden="1">"c4370"</definedName>
    <definedName name="IQ_EPS_GAAP_GUIDANCE_CIQ" hidden="1">"c4895"</definedName>
    <definedName name="IQ_EPS_GAAP_HIGH_GUIDANCE" hidden="1">"c4371"</definedName>
    <definedName name="IQ_EPS_GAAP_HIGH_GUIDANCE_CIQ" hidden="1">"c4896"</definedName>
    <definedName name="IQ_EPS_GAAP_LOW_GUIDANCE" hidden="1">"c4205"</definedName>
    <definedName name="IQ_EPS_GAAP_LOW_GUIDANCE_CIQ" hidden="1">"c4617"</definedName>
    <definedName name="IQ_EPS_GW_ACT_OR_EST" hidden="1">"c2223"</definedName>
    <definedName name="IQ_EPS_GW_ACT_OR_EST_CIQ" hidden="1">"c5066"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GUIDANCE" hidden="1">"c4372"</definedName>
    <definedName name="IQ_EPS_GW_GUIDANCE_CIQ" hidden="1">"c4897"</definedName>
    <definedName name="IQ_EPS_GW_HIGH_EST" hidden="1">"c1739"</definedName>
    <definedName name="IQ_EPS_GW_HIGH_EST_CIQ" hidden="1">"c4725"</definedName>
    <definedName name="IQ_EPS_GW_HIGH_GUIDANCE" hidden="1">"c4373"</definedName>
    <definedName name="IQ_EPS_GW_HIGH_GUIDANCE_CIQ" hidden="1">"c4898"</definedName>
    <definedName name="IQ_EPS_GW_LOW_EST" hidden="1">"c1740"</definedName>
    <definedName name="IQ_EPS_GW_LOW_EST_CIQ" hidden="1">"c4726"</definedName>
    <definedName name="IQ_EPS_GW_LOW_GUIDANCE" hidden="1">"c4206"</definedName>
    <definedName name="IQ_EPS_GW_LOW_GUIDANCE_CIQ" hidden="1">"c4618"</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EST" hidden="1">"c4375"</definedName>
    <definedName name="IQ_EPS_SBC_EST_CIQ" hidden="1">"c4900"</definedName>
    <definedName name="IQ_EPS_SBC_GUIDANCE" hidden="1">"c4377"</definedName>
    <definedName name="IQ_EPS_SBC_GUIDANCE_CIQ" hidden="1">"c4902"</definedName>
    <definedName name="IQ_EPS_SBC_GW_ACT_OR_EST" hidden="1">"c4380"</definedName>
    <definedName name="IQ_EPS_SBC_GW_ACT_OR_EST_CIQ" hidden="1">"c4905"</definedName>
    <definedName name="IQ_EPS_SBC_GW_EST" hidden="1">"c4379"</definedName>
    <definedName name="IQ_EPS_SBC_GW_EST_CIQ" hidden="1">"c4904"</definedName>
    <definedName name="IQ_EPS_SBC_GW_GUIDANCE" hidden="1">"c4381"</definedName>
    <definedName name="IQ_EPS_SBC_GW_GUIDANCE_CIQ" hidden="1">"c4906"</definedName>
    <definedName name="IQ_EPS_SBC_GW_HIGH_EST" hidden="1">"c4382"</definedName>
    <definedName name="IQ_EPS_SBC_GW_HIGH_EST_CIQ" hidden="1">"c4907"</definedName>
    <definedName name="IQ_EPS_SBC_GW_HIGH_GUIDANCE" hidden="1">"c4189"</definedName>
    <definedName name="IQ_EPS_SBC_GW_HIGH_GUIDANCE_CIQ" hidden="1">"c4601"</definedName>
    <definedName name="IQ_EPS_SBC_GW_LOW_EST" hidden="1">"c4383"</definedName>
    <definedName name="IQ_EPS_SBC_GW_LOW_EST_CIQ" hidden="1">"c4908"</definedName>
    <definedName name="IQ_EPS_SBC_GW_LOW_GUIDANCE" hidden="1">"c4229"</definedName>
    <definedName name="IQ_EPS_SBC_GW_LOW_GUIDANCE_CIQ" hidden="1">"c4641"</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HIGH_GUIDANCE" hidden="1">"c4188"</definedName>
    <definedName name="IQ_EPS_SBC_HIGH_GUIDANCE_CIQ" hidden="1">"c4600"</definedName>
    <definedName name="IQ_EPS_SBC_LOW_EST" hidden="1">"c4389"</definedName>
    <definedName name="IQ_EPS_SBC_LOW_EST_CIQ" hidden="1">"c4914"</definedName>
    <definedName name="IQ_EPS_SBC_LOW_GUIDANCE" hidden="1">"c4228"</definedName>
    <definedName name="IQ_EPS_SBC_LOW_GUIDANCE_CIQ" hidden="1">"c4640"</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CIQ" hidden="1">"c4743"</definedName>
    <definedName name="IQ_EST_ACT_BV_SHARE" hidden="1">"c3549"</definedName>
    <definedName name="IQ_EST_ACT_BV_SHARE_CIQ" hidden="1">"c3806"</definedName>
    <definedName name="IQ_EST_ACT_CAPEX" hidden="1">"c3546"</definedName>
    <definedName name="IQ_EST_ACT_CAPEX_CIQ" hidden="1">"c3813"</definedName>
    <definedName name="IQ_EST_ACT_CASH_EPS" hidden="1">"c5637"</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DISTRIBUTABLE_CASH" hidden="1">"c4396"</definedName>
    <definedName name="IQ_EST_ACT_DISTRIBUTABLE_CASH_CIQ" hidden="1">"c4921"</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DA" hidden="1">"c1664"</definedName>
    <definedName name="IQ_EST_ACT_EBITDA_CIQ" hidden="1">"c3667"</definedName>
    <definedName name="IQ_EST_ACT_EBITDA_SBC" hidden="1">"c4401"</definedName>
    <definedName name="IQ_EST_ACT_EBITDA_SBC_CIQ" hidden="1">"c4926"</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FFO" hidden="1">"c1666"</definedName>
    <definedName name="IQ_EST_ACT_FFO_ADJ" hidden="1">"c4406"</definedName>
    <definedName name="IQ_EST_ACT_FFO_ADJ_CIQ" hidden="1">"c4931"</definedName>
    <definedName name="IQ_EST_ACT_FFO_CIQ" hidden="1">"c3674"</definedName>
    <definedName name="IQ_EST_ACT_FFO_SHARE" hidden="1">"c4407"</definedName>
    <definedName name="IQ_EST_ACT_FFO_SHARE_CIQ" hidden="1">"c4932"</definedName>
    <definedName name="IQ_EST_ACT_GROSS_MARGIN" hidden="1">"c5553"</definedName>
    <definedName name="IQ_EST_ACT_MAINT_CAPEX" hidden="1">"c4408"</definedName>
    <definedName name="IQ_EST_ACT_MAINT_CAPEX_CIQ" hidden="1">"c4933"</definedName>
    <definedName name="IQ_EST_ACT_NAV" hidden="1">"c1757"</definedName>
    <definedName name="IQ_EST_ACT_NAV_SHARE" hidden="1">"c5608"</definedName>
    <definedName name="IQ_EST_ACT_NAV_SHARE_CIQ" hidden="1">"c12031"</definedName>
    <definedName name="IQ_EST_ACT_NET_DEBT" hidden="1">"c3545"</definedName>
    <definedName name="IQ_EST_ACT_NET_DEBT_CIQ" hidden="1">"c3820"</definedName>
    <definedName name="IQ_EST_ACT_NI" hidden="1">"c1722"</definedName>
    <definedName name="IQ_EST_ACT_NI_CIQ" hidden="1">"c4708"</definedName>
    <definedName name="IQ_EST_ACT_NI_GW_CIQ" hidden="1">"c4715"</definedName>
    <definedName name="IQ_EST_ACT_NI_REPORTED" hidden="1">"c1736"</definedName>
    <definedName name="IQ_EST_ACT_NI_REPORTED_CIQ" hidden="1">"c4722"</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OPER_INC" hidden="1">"c1694"</definedName>
    <definedName name="IQ_EST_ACT_OPER_INC_CIQ" hidden="1">"c12016"</definedName>
    <definedName name="IQ_EST_ACT_PRETAX_GW_INC" hidden="1">"c1708"</definedName>
    <definedName name="IQ_EST_ACT_PRETAX_GW_INC_CIQ" hidden="1">"c4694"</definedName>
    <definedName name="IQ_EST_ACT_PRETAX_INC" hidden="1">"c1701"</definedName>
    <definedName name="IQ_EST_ACT_PRETAX_INC_CIQ" hidden="1">"c4687"</definedName>
    <definedName name="IQ_EST_ACT_PRETAX_REPORT_INC" hidden="1">"c1715"</definedName>
    <definedName name="IQ_EST_ACT_PRETAX_REPORT_INC_CIQ" hidden="1">"c4701"</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EQUITY" hidden="1">"c3548"</definedName>
    <definedName name="IQ_EST_ACT_REV" hidden="1">"c2113"</definedName>
    <definedName name="IQ_EST_ACT_REV_CIQ" hidden="1">"c3666"</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2YR" hidden="1">"c3589"</definedName>
    <definedName name="IQ_EST_CAPEX_GROWTH_2YR_CIQ" hidden="1">"c4973"</definedName>
    <definedName name="IQ_EST_CAPEX_GROWTH_Q_1YR" hidden="1">"c3590"</definedName>
    <definedName name="IQ_EST_CAPEX_GROWTH_Q_1YR_CIQ" hidden="1">"c4974"</definedName>
    <definedName name="IQ_EST_CAPEX_SEQ_GROWTH_Q" hidden="1">"c3591"</definedName>
    <definedName name="IQ_EST_CAPEX_SEQ_GROWTH_Q_CIQ" hidden="1">"c4975"</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SURPRISE_PERCENT" hidden="1">"c4161"</definedName>
    <definedName name="IQ_EST_CASH_FLOW_SURPRISE_PERCENT_CIQ" hidden="1">"c4573"</definedName>
    <definedName name="IQ_EST_CASH_OPER_DIFF" hidden="1">"c4162"</definedName>
    <definedName name="IQ_EST_CASH_OPER_DIFF_CIQ" hidden="1">"c4574"</definedName>
    <definedName name="IQ_EST_CASH_OPER_SURPRISE_PERCENT" hidden="1">"c4248"</definedName>
    <definedName name="IQ_EST_CASH_OPER_SURPRISE_PERCENT_CIQ" hidden="1">"c4774"</definedName>
    <definedName name="IQ_EST_CFPS_DIFF" hidden="1">"c1871"</definedName>
    <definedName name="IQ_EST_CFPS_DIFF_CIQ" hidden="1">"c3723"</definedName>
    <definedName name="IQ_EST_CFPS_GROWTH_1YR" hidden="1">"c1774"</definedName>
    <definedName name="IQ_EST_CFPS_GROWTH_1YR_CIQ" hidden="1">"c3709"</definedName>
    <definedName name="IQ_EST_CFPS_GROWTH_2YR" hidden="1">"c1775"</definedName>
    <definedName name="IQ_EST_CFPS_GROWTH_2YR_CIQ" hidden="1">"c3710"</definedName>
    <definedName name="IQ_EST_CFPS_GROWTH_Q_1YR" hidden="1">"c1776"</definedName>
    <definedName name="IQ_EST_CFPS_GROWTH_Q_1YR_CIQ" hidden="1">"c3711"</definedName>
    <definedName name="IQ_EST_CFPS_SEQ_GROWTH_Q" hidden="1">"c1777"</definedName>
    <definedName name="IQ_EST_CFPS_SEQ_GROWTH_Q_CIQ" hidden="1">"c3712"</definedName>
    <definedName name="IQ_EST_CFPS_SURPRISE_PERCENT" hidden="1">"c1872"</definedName>
    <definedName name="IQ_EST_CFPS_SURPRISE_PERCENT_CIQ" hidden="1">"c3724"</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 hidden="1">"c4276"</definedName>
    <definedName name="IQ_EST_DISTRIBUTABLE_CASH_DIFF_CIQ" hidden="1">"c4801"</definedName>
    <definedName name="IQ_EST_DISTRIBUTABLE_CASH_GROWTH_1YR" hidden="1">"c4413"</definedName>
    <definedName name="IQ_EST_DISTRIBUTABLE_CASH_GROWTH_1YR_CIQ" hidden="1">"c4938"</definedName>
    <definedName name="IQ_EST_DISTRIBUTABLE_CASH_GROWTH_2YR" hidden="1">"c4414"</definedName>
    <definedName name="IQ_EST_DISTRIBUTABLE_CASH_GROWTH_2YR_CIQ" hidden="1">"c4939"</definedName>
    <definedName name="IQ_EST_DISTRIBUTABLE_CASH_GROWTH_Q_1YR" hidden="1">"c4415"</definedName>
    <definedName name="IQ_EST_DISTRIBUTABLE_CASH_GROWTH_Q_1YR_CIQ" hidden="1">"c4940"</definedName>
    <definedName name="IQ_EST_DISTRIBUTABLE_CASH_SEQ_GROWTH_Q" hidden="1">"c4416"</definedName>
    <definedName name="IQ_EST_DISTRIBUTABLE_CASH_SEQ_GROWTH_Q_CIQ" hidden="1">"c4941"</definedName>
    <definedName name="IQ_EST_DISTRIBUTABLE_CASH_SHARE_DIFF" hidden="1">"c4284"</definedName>
    <definedName name="IQ_EST_DISTRIBUTABLE_CASH_SHARE_DIFF_CIQ" hidden="1">"c4809"</definedName>
    <definedName name="IQ_EST_DISTRIBUTABLE_CASH_SHARE_GROWTH_1YR" hidden="1">"c4417"</definedName>
    <definedName name="IQ_EST_DISTRIBUTABLE_CASH_SHARE_GROWTH_1YR_CIQ" hidden="1">"c4942"</definedName>
    <definedName name="IQ_EST_DISTRIBUTABLE_CASH_SHARE_GROWTH_2YR" hidden="1">"c4418"</definedName>
    <definedName name="IQ_EST_DISTRIBUTABLE_CASH_SHARE_GROWTH_2YR_CIQ" hidden="1">"c4943"</definedName>
    <definedName name="IQ_EST_DISTRIBUTABLE_CASH_SHARE_GROWTH_Q_1YR" hidden="1">"c4419"</definedName>
    <definedName name="IQ_EST_DISTRIBUTABLE_CASH_SHARE_GROWTH_Q_1YR_CIQ" hidden="1">"c4944"</definedName>
    <definedName name="IQ_EST_DISTRIBUTABLE_CASH_SHARE_SEQ_GROWTH_Q" hidden="1">"c4420"</definedName>
    <definedName name="IQ_EST_DISTRIBUTABLE_CASH_SHARE_SEQ_GROWTH_Q_CIQ" hidden="1">"c4945"</definedName>
    <definedName name="IQ_EST_DISTRIBUTABLE_CASH_SHARE_SURPRISE_PERCENT" hidden="1">"c4293"</definedName>
    <definedName name="IQ_EST_DISTRIBUTABLE_CASH_SHARE_SURPRISE_PERCENT_CIQ" hidden="1">"c4818"</definedName>
    <definedName name="IQ_EST_DISTRIBUTABLE_CASH_SURPRISE_PERCENT" hidden="1">"c4295"</definedName>
    <definedName name="IQ_EST_DISTRIBUTABLE_CASH_SURPRISE_PERCENT_CIQ" hidden="1">"c4820"</definedName>
    <definedName name="IQ_EST_DPS_DIFF" hidden="1">"c1873"</definedName>
    <definedName name="IQ_EST_DPS_DIFF_CIQ" hidden="1">"c3725"</definedName>
    <definedName name="IQ_EST_DPS_GROWTH_1YR" hidden="1">"c1778"</definedName>
    <definedName name="IQ_EST_DPS_GROWTH_1YR_CIQ" hidden="1">"c3713"</definedName>
    <definedName name="IQ_EST_DPS_GROWTH_2YR" hidden="1">"c1779"</definedName>
    <definedName name="IQ_EST_DPS_GROWTH_2YR_CIQ" hidden="1">"c3714"</definedName>
    <definedName name="IQ_EST_DPS_GROWTH_Q_1YR" hidden="1">"c1780"</definedName>
    <definedName name="IQ_EST_DPS_GROWTH_Q_1YR_CIQ" hidden="1">"c3715"</definedName>
    <definedName name="IQ_EST_DPS_SEQ_GROWTH_Q" hidden="1">"c1781"</definedName>
    <definedName name="IQ_EST_DPS_SEQ_GROWTH_Q_CIQ" hidden="1">"c3716"</definedName>
    <definedName name="IQ_EST_DPS_SURPRISE_PERCENT" hidden="1">"c1874"</definedName>
    <definedName name="IQ_EST_DPS_SURPRISE_PERCENT_CIQ" hidden="1">"c3726"</definedName>
    <definedName name="IQ_EST_EBIT_DIFF" hidden="1">"c1875"</definedName>
    <definedName name="IQ_EST_EBIT_DIFF_CIQ" hidden="1">"c4747"</definedName>
    <definedName name="IQ_EST_EBIT_GW_DIFF" hidden="1">"c4304"</definedName>
    <definedName name="IQ_EST_EBIT_GW_DIFF_CIQ" hidden="1">"c4829"</definedName>
    <definedName name="IQ_EST_EBIT_GW_SURPRISE_PERCENT" hidden="1">"c4313"</definedName>
    <definedName name="IQ_EST_EBIT_GW_SURPRISE_PERCENT_CIQ" hidden="1">"c4838"</definedName>
    <definedName name="IQ_EST_EBIT_SBC_DIFF" hidden="1">"c4314"</definedName>
    <definedName name="IQ_EST_EBIT_SBC_DIFF_CIQ" hidden="1">"c4839"</definedName>
    <definedName name="IQ_EST_EBIT_SBC_GW_DIFF" hidden="1">"c4318"</definedName>
    <definedName name="IQ_EST_EBIT_SBC_GW_DIFF_CIQ" hidden="1">"c4843"</definedName>
    <definedName name="IQ_EST_EBIT_SBC_GW_SURPRISE_PERCENT" hidden="1">"c4327"</definedName>
    <definedName name="IQ_EST_EBIT_SBC_GW_SURPRISE_PERCENT_CIQ" hidden="1">"c4852"</definedName>
    <definedName name="IQ_EST_EBIT_SBC_SURPRISE_PERCENT" hidden="1">"c4333"</definedName>
    <definedName name="IQ_EST_EBIT_SBC_SURPRISE_PERCENT_CIQ" hidden="1">"c4858"</definedName>
    <definedName name="IQ_EST_EBIT_SURPRISE_PERCENT" hidden="1">"c1876"</definedName>
    <definedName name="IQ_EST_EBIT_SURPRISE_PERCENT_CIQ" hidden="1">"c4748"</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 hidden="1">"c4335"</definedName>
    <definedName name="IQ_EST_EBITDA_SBC_DIFF_CIQ" hidden="1">"c4860"</definedName>
    <definedName name="IQ_EST_EBITDA_SBC_SURPRISE_PERCENT" hidden="1">"c4344"</definedName>
    <definedName name="IQ_EST_EBITDA_SBC_SURPRISE_PERCENT_CIQ" hidden="1">"c4869"</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 hidden="1">"c4348"</definedName>
    <definedName name="IQ_EST_EBT_SBC_DIFF_CIQ" hidden="1">"c4873"</definedName>
    <definedName name="IQ_EST_EBT_SBC_GW_DIFF" hidden="1">"c4352"</definedName>
    <definedName name="IQ_EST_EBT_SBC_GW_DIFF_CIQ" hidden="1">"c4877"</definedName>
    <definedName name="IQ_EST_EBT_SBC_GW_SURPRISE_PERCENT" hidden="1">"c4361"</definedName>
    <definedName name="IQ_EST_EBT_SBC_GW_SURPRISE_PERCENT_CIQ" hidden="1">"c4886"</definedName>
    <definedName name="IQ_EST_EBT_SBC_SURPRISE_PERCENT" hidden="1">"c4367"</definedName>
    <definedName name="IQ_EST_EBT_SBC_SURPRISE_PERCENT_CIQ" hidden="1">"c4892"</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 hidden="1">"c4374"</definedName>
    <definedName name="IQ_EST_EPS_SBC_DIFF_CIQ" hidden="1">"c4899"</definedName>
    <definedName name="IQ_EST_EPS_SBC_GW_DIFF" hidden="1">"c4378"</definedName>
    <definedName name="IQ_EST_EPS_SBC_GW_DIFF_CIQ" hidden="1">"c4903"</definedName>
    <definedName name="IQ_EST_EPS_SBC_GW_SURPRISE_PERCENT" hidden="1">"c4387"</definedName>
    <definedName name="IQ_EST_EPS_SBC_GW_SURPRISE_PERCENT_CIQ" hidden="1">"c4912"</definedName>
    <definedName name="IQ_EST_EPS_SBC_SURPRISE_PERCENT" hidden="1">"c4393"</definedName>
    <definedName name="IQ_EST_EPS_SBC_SURPRISE_PERCENT_CIQ" hidden="1">"c4918"</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FO_ADJ_DIFF" hidden="1">"c4433"</definedName>
    <definedName name="IQ_EST_FFO_ADJ_DIFF_CIQ" hidden="1">"c4958"</definedName>
    <definedName name="IQ_EST_FFO_ADJ_GROWTH_1YR" hidden="1">"c4421"</definedName>
    <definedName name="IQ_EST_FFO_ADJ_GROWTH_1YR_CIQ" hidden="1">"c4946"</definedName>
    <definedName name="IQ_EST_FFO_ADJ_GROWTH_2YR" hidden="1">"c4422"</definedName>
    <definedName name="IQ_EST_FFO_ADJ_GROWTH_2YR_CIQ" hidden="1">"c4947"</definedName>
    <definedName name="IQ_EST_FFO_ADJ_GROWTH_Q_1YR" hidden="1">"c4423"</definedName>
    <definedName name="IQ_EST_FFO_ADJ_GROWTH_Q_1YR_CIQ" hidden="1">"c4948"</definedName>
    <definedName name="IQ_EST_FFO_ADJ_SEQ_GROWTH_Q" hidden="1">"c4424"</definedName>
    <definedName name="IQ_EST_FFO_ADJ_SEQ_GROWTH_Q_CIQ" hidden="1">"c4949"</definedName>
    <definedName name="IQ_EST_FFO_ADJ_SURPRISE_PERCENT" hidden="1">"c4442"</definedName>
    <definedName name="IQ_EST_FFO_ADJ_SURPRISE_PERCENT_CIQ" hidden="1">"c4967"</definedName>
    <definedName name="IQ_EST_FFO_DIFF" hidden="1">"c1869"</definedName>
    <definedName name="IQ_EST_FFO_DIFF_CIQ" hidden="1">"c3721"</definedName>
    <definedName name="IQ_EST_FFO_GROWTH_1YR" hidden="1">"c1770"</definedName>
    <definedName name="IQ_EST_FFO_GROWTH_1YR_CIQ" hidden="1">"c3705"</definedName>
    <definedName name="IQ_EST_FFO_GROWTH_2YR" hidden="1">"c1771"</definedName>
    <definedName name="IQ_EST_FFO_GROWTH_2YR_CIQ" hidden="1">"c3706"</definedName>
    <definedName name="IQ_EST_FFO_GROWTH_Q_1YR" hidden="1">"c1772"</definedName>
    <definedName name="IQ_EST_FFO_GROWTH_Q_1YR_CIQ" hidden="1">"c3707"</definedName>
    <definedName name="IQ_EST_FFO_SEQ_GROWTH_Q" hidden="1">"c1773"</definedName>
    <definedName name="IQ_EST_FFO_SEQ_GROWTH_Q_CIQ" hidden="1">"c3708"</definedName>
    <definedName name="IQ_EST_FFO_SHARE_DIFF" hidden="1">"c4444"</definedName>
    <definedName name="IQ_EST_FFO_SHARE_DIFF_CIQ" hidden="1">"c4969"</definedName>
    <definedName name="IQ_EST_FFO_SHARE_GROWTH_1YR" hidden="1">"c4425"</definedName>
    <definedName name="IQ_EST_FFO_SHARE_GROWTH_1YR_CIQ" hidden="1">"c4950"</definedName>
    <definedName name="IQ_EST_FFO_SHARE_GROWTH_2YR" hidden="1">"c4426"</definedName>
    <definedName name="IQ_EST_FFO_SHARE_GROWTH_2YR_CIQ" hidden="1">"c4951"</definedName>
    <definedName name="IQ_EST_FFO_SHARE_GROWTH_Q_1YR" hidden="1">"c4427"</definedName>
    <definedName name="IQ_EST_FFO_SHARE_GROWTH_Q_1YR_CIQ" hidden="1">"c4952"</definedName>
    <definedName name="IQ_EST_FFO_SHARE_SEQ_GROWTH_Q" hidden="1">"c4428"</definedName>
    <definedName name="IQ_EST_FFO_SHARE_SEQ_GROWTH_Q_CIQ" hidden="1">"c4953"</definedName>
    <definedName name="IQ_EST_FFO_SHARE_SURPRISE_PERCENT" hidden="1">"c4453"</definedName>
    <definedName name="IQ_EST_FFO_SHARE_SURPRISE_PERCENT_CIQ" hidden="1">"c4982"</definedName>
    <definedName name="IQ_EST_FFO_SURPRISE_PERCENT" hidden="1">"c1870"</definedName>
    <definedName name="IQ_EST_FFO_SURPRISE_PERCENT_CIQ" hidden="1">"c3722"</definedName>
    <definedName name="IQ_EST_FOOTNOTE" hidden="1">"c4540"</definedName>
    <definedName name="IQ_EST_FOOTNOTE_CIQ" hidden="1">"c12022"</definedName>
    <definedName name="IQ_EST_MAINT_CAPEX_DIFF" hidden="1">"c4456"</definedName>
    <definedName name="IQ_EST_MAINT_CAPEX_DIFF_CIQ" hidden="1">"c4985"</definedName>
    <definedName name="IQ_EST_MAINT_CAPEX_GROWTH_1YR" hidden="1">"c4429"</definedName>
    <definedName name="IQ_EST_MAINT_CAPEX_GROWTH_1YR_CIQ" hidden="1">"c4954"</definedName>
    <definedName name="IQ_EST_MAINT_CAPEX_GROWTH_2YR" hidden="1">"c4430"</definedName>
    <definedName name="IQ_EST_MAINT_CAPEX_GROWTH_2YR_CIQ" hidden="1">"c4955"</definedName>
    <definedName name="IQ_EST_MAINT_CAPEX_GROWTH_Q_1YR" hidden="1">"c4431"</definedName>
    <definedName name="IQ_EST_MAINT_CAPEX_GROWTH_Q_1YR_CIQ" hidden="1">"c4956"</definedName>
    <definedName name="IQ_EST_MAINT_CAPEX_SEQ_GROWTH_Q" hidden="1">"c4432"</definedName>
    <definedName name="IQ_EST_MAINT_CAPEX_SEQ_GROWTH_Q_CIQ" hidden="1">"c4957"</definedName>
    <definedName name="IQ_EST_MAINT_CAPEX_SURPRISE_PERCENT" hidden="1">"c4465"</definedName>
    <definedName name="IQ_EST_MAINT_CAPEX_SURPRISE_PERCENT_CIQ" hidden="1">"c5003"</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I_DIFF" hidden="1">"c1885"</definedName>
    <definedName name="IQ_EST_NI_DIFF_CIQ" hidden="1">"c4755"</definedName>
    <definedName name="IQ_EST_NI_GW_DIFF_CIQ" hidden="1">"c4757"</definedName>
    <definedName name="IQ_EST_NI_GW_SURPRISE_PERCENT_CIQ" hidden="1">"c4758"</definedName>
    <definedName name="IQ_EST_NI_REPORT_DIFF" hidden="1">"c1889"</definedName>
    <definedName name="IQ_EST_NI_REPORT_DIFF_CIQ" hidden="1">"c4759"</definedName>
    <definedName name="IQ_EST_NI_REPORT_SURPRISE_PERCENT" hidden="1">"c1890"</definedName>
    <definedName name="IQ_EST_NI_REPORT_SURPRISE_PERCENT_CIQ" hidden="1">"c4760"</definedName>
    <definedName name="IQ_EST_NI_SBC_DIFF" hidden="1">"c4472"</definedName>
    <definedName name="IQ_EST_NI_SBC_DIFF_CIQ" hidden="1">"c5010"</definedName>
    <definedName name="IQ_EST_NI_SBC_GW_DIFF" hidden="1">"c4476"</definedName>
    <definedName name="IQ_EST_NI_SBC_GW_DIFF_CIQ" hidden="1">"c5014"</definedName>
    <definedName name="IQ_EST_NI_SBC_GW_SURPRISE_PERCENT" hidden="1">"c4485"</definedName>
    <definedName name="IQ_EST_NI_SBC_GW_SURPRISE_PERCENT_CIQ" hidden="1">"c5023"</definedName>
    <definedName name="IQ_EST_NI_SBC_SURPRISE_PERCENT" hidden="1">"c4491"</definedName>
    <definedName name="IQ_EST_NI_SBC_SURPRISE_PERCENT_CIQ" hidden="1">"c5029"</definedName>
    <definedName name="IQ_EST_NI_SURPRISE_PERCENT" hidden="1">"c1886"</definedName>
    <definedName name="IQ_EST_NI_SURPRISE_PERCENT_CIQ" hidden="1">"c4756"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CIQ" hidden="1">"c12017"</definedName>
    <definedName name="IQ_EST_OPER_INC_SURPRISE_PERCENT" hidden="1">"c1878"</definedName>
    <definedName name="IQ_EST_OPER_INC_SURPRISE_PERCENT_CIQ" hidden="1">"c12018"</definedName>
    <definedName name="IQ_EST_PRE_TAX_DIFF" hidden="1">"c1879"</definedName>
    <definedName name="IQ_EST_PRE_TAX_DIFF_CIQ" hidden="1">"c4749"</definedName>
    <definedName name="IQ_EST_PRE_TAX_GW_DIFF" hidden="1">"c1881"</definedName>
    <definedName name="IQ_EST_PRE_TAX_GW_DIFF_CIQ" hidden="1">"c4751"</definedName>
    <definedName name="IQ_EST_PRE_TAX_GW_SURPRISE_PERCENT" hidden="1">"c1882"</definedName>
    <definedName name="IQ_EST_PRE_TAX_GW_SURPRISE_PERCENT_CIQ" hidden="1">"c4752"</definedName>
    <definedName name="IQ_EST_PRE_TAX_REPORT_DIFF" hidden="1">"c1883"</definedName>
    <definedName name="IQ_EST_PRE_TAX_REPORT_DIFF_CIQ" hidden="1">"c4753"</definedName>
    <definedName name="IQ_EST_PRE_TAX_REPORT_SURPRISE_PERCENT" hidden="1">"c1884"</definedName>
    <definedName name="IQ_EST_PRE_TAX_REPORT_SURPRISE_PERCENT_CIQ" hidden="1">"c4754"</definedName>
    <definedName name="IQ_EST_PRE_TAX_SURPRISE_PERCENT" hidden="1">"c1880"</definedName>
    <definedName name="IQ_EST_PRE_TAX_SURPRISE_PERCENT_CIQ" hidden="1">"c4750"</definedName>
    <definedName name="IQ_EST_RECURRING_PROFIT_SHARE_DIFF" hidden="1">"c4505"</definedName>
    <definedName name="IQ_EST_RECURRING_PROFIT_SHARE_DIFF_CIQ" hidden="1">"c5043"</definedName>
    <definedName name="IQ_EST_RECURRING_PROFIT_SHARE_SURPRISE_PERCENT" hidden="1">"c4515"</definedName>
    <definedName name="IQ_EST_RECURRING_PROFIT_SHARE_SURPRISE_PERCENT_CIQ" hidden="1">"c5053"</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EST_CIQ" hidden="1">"c4959"</definedName>
    <definedName name="IQ_FFO_ADJ_GUIDANCE" hidden="1">"c4436"</definedName>
    <definedName name="IQ_FFO_ADJ_GUIDANCE_CIQ" hidden="1">"c4961"</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EST" hidden="1">"c418"</definedName>
    <definedName name="IQ_FFO_EST_CIQ" hidden="1">"c3668"</definedName>
    <definedName name="IQ_FFO_GUIDANCE" hidden="1">"c4443"</definedName>
    <definedName name="IQ_FFO_GUIDANCE_CIQ" hidden="1">"c4968"</definedName>
    <definedName name="IQ_FFO_HIGH_EST" hidden="1">"c419"</definedName>
    <definedName name="IQ_FFO_HIGH_EST_CIQ" hidden="1">"c3670"</definedName>
    <definedName name="IQ_FFO_HIGH_GUIDANCE" hidden="1">"c4184"</definedName>
    <definedName name="IQ_FFO_HIGH_GUIDANCE_CIQ" hidden="1">"c4596"</definedName>
    <definedName name="IQ_FFO_LOW_EST" hidden="1">"c420"</definedName>
    <definedName name="IQ_FFO_LOW_EST_CIQ" hidden="1">"c3671"</definedName>
    <definedName name="IQ_FFO_LOW_GUIDANCE" hidden="1">"c4224"</definedName>
    <definedName name="IQ_FFO_LOW_GUIDANCE_CIQ" hidden="1">"c4636"</definedName>
    <definedName name="IQ_FFO_MEDIAN_EST" hidden="1">"c1665"</definedName>
    <definedName name="IQ_FFO_MEDIAN_EST_CIQ" hidden="1">"c3669"</definedName>
    <definedName name="IQ_FFO_NUM_EST" hidden="1">"c421"</definedName>
    <definedName name="IQ_FFO_NUM_EST_CIQ" hidden="1">"c3672"</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EST_CIQ" hidden="1">"c4970"</definedName>
    <definedName name="IQ_FFO_SHARE_GUIDANCE" hidden="1">"c4447"</definedName>
    <definedName name="IQ_FFO_SHARE_GUIDANCE_CIQ" hidden="1">"c4976"</definedName>
    <definedName name="IQ_FFO_SHARE_HIGH_EST" hidden="1">"c4448"</definedName>
    <definedName name="IQ_FFO_SHARE_HIGH_EST_CIQ" hidden="1">"c4977"</definedName>
    <definedName name="IQ_FFO_SHARE_HIGH_GUIDANCE" hidden="1">"c4203"</definedName>
    <definedName name="IQ_FFO_SHARE_HIGH_GUIDANCE_CIQ" hidden="1">"c4615"</definedName>
    <definedName name="IQ_FFO_SHARE_LOW_EST" hidden="1">"c4449"</definedName>
    <definedName name="IQ_FFO_SHARE_LOW_EST_CIQ" hidden="1">"c4978"</definedName>
    <definedName name="IQ_FFO_SHARE_LOW_GUIDANCE" hidden="1">"c4243"</definedName>
    <definedName name="IQ_FFO_SHARE_LOW_GUIDANCE_CIQ" hidden="1">"c4655"</definedName>
    <definedName name="IQ_FFO_SHARE_MEDIAN_EST" hidden="1">"c4450"</definedName>
    <definedName name="IQ_FFO_SHARE_MEDIAN_EST_CIQ" hidden="1">"c4979"</definedName>
    <definedName name="IQ_FFO_SHARE_NUM_EST" hidden="1">"c4451"</definedName>
    <definedName name="IQ_FFO_SHARE_NUM_EST_CIQ" hidden="1">"c4980"</definedName>
    <definedName name="IQ_FFO_SHARE_STDDEV_EST" hidden="1">"c4452"</definedName>
    <definedName name="IQ_FFO_SHARE_STDDEV_EST_CIQ" hidden="1">"c4981"</definedName>
    <definedName name="IQ_FFO_STDDEV_EST" hidden="1">"c422"</definedName>
    <definedName name="IQ_FFO_STDDEV_EST_CIQ" hidden="1">"c3673"</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EST_CIQ" hidden="1">"c4986"</definedName>
    <definedName name="IQ_MAINT_CAPEX_GUIDANCE" hidden="1">"c4459"</definedName>
    <definedName name="IQ_MAINT_CAPEX_GUIDANCE_CIQ" hidden="1">"c4988"</definedName>
    <definedName name="IQ_MAINT_CAPEX_HIGH_EST" hidden="1">"c4460"</definedName>
    <definedName name="IQ_MAINT_CAPEX_HIGH_EST_CIQ" hidden="1">"c4989"</definedName>
    <definedName name="IQ_MAINT_CAPEX_HIGH_GUIDANCE" hidden="1">"c4197"</definedName>
    <definedName name="IQ_MAINT_CAPEX_HIGH_GUIDANCE_CIQ" hidden="1">"c4609"</definedName>
    <definedName name="IQ_MAINT_CAPEX_LOW_EST" hidden="1">"c4461"</definedName>
    <definedName name="IQ_MAINT_CAPEX_LOW_EST_CIQ" hidden="1">"c4990"</definedName>
    <definedName name="IQ_MAINT_CAPEX_LOW_GUIDANCE" hidden="1">"c4237"</definedName>
    <definedName name="IQ_MAINT_CAPEX_LOW_GUIDANCE_CIQ" hidden="1">"c4649"</definedName>
    <definedName name="IQ_MAINT_CAPEX_MEDIAN_EST" hidden="1">"c4462"</definedName>
    <definedName name="IQ_MAINT_CAPEX_MEDIAN_EST_CIQ" hidden="1">"c4991"</definedName>
    <definedName name="IQ_MAINT_CAPEX_NUM_EST" hidden="1">"c4463"</definedName>
    <definedName name="IQ_MAINT_CAPEX_NUM_EST_CIQ" hidden="1">"c5001"</definedName>
    <definedName name="IQ_MAINT_CAPEX_STDDEV_EST" hidden="1">"c4464"</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CIQ" hidden="1">"c12038"</definedName>
    <definedName name="IQ_NAV_SHARE_EST" hidden="1">"c5609"</definedName>
    <definedName name="IQ_NAV_SHARE_EST_CIQ" hidden="1">"c12032"</definedName>
    <definedName name="IQ_NAV_SHARE_HIGH_EST" hidden="1">"c5612"</definedName>
    <definedName name="IQ_NAV_SHARE_HIGH_EST_CIQ" hidden="1">"c12035"</definedName>
    <definedName name="IQ_NAV_SHARE_LOW_EST" hidden="1">"c5613"</definedName>
    <definedName name="IQ_NAV_SHARE_LOW_EST_CIQ" hidden="1">"c12036"</definedName>
    <definedName name="IQ_NAV_SHARE_MEDIAN_EST" hidden="1">"c5610"</definedName>
    <definedName name="IQ_NAV_SHARE_MEDIAN_EST_CIQ" hidden="1">"c12033"</definedName>
    <definedName name="IQ_NAV_SHARE_NUM_EST" hidden="1">"c5614"</definedName>
    <definedName name="IQ_NAV_SHARE_NUM_EST_CIQ" hidden="1">"c12037"</definedName>
    <definedName name="IQ_NAV_SHARE_STDDEV_EST" hidden="1">"c5611"</definedName>
    <definedName name="IQ_NAV_SHARE_STDDEV_EST_CIQ" hidden="1">"c12034"</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EBITDA" hidden="1">"c750"</definedName>
    <definedName name="IQ_NET_DEBT_EBITDA_CAPEX" hidden="1">"c2949"</definedName>
    <definedName name="IQ_NET_DEBT_EST" hidden="1">"c3517"</definedName>
    <definedName name="IQ_NET_DEBT_EST_CIQ" hidden="1">"c3814"</definedName>
    <definedName name="IQ_NET_DEBT_GUIDANCE" hidden="1">"c4467"</definedName>
    <definedName name="IQ_NET_DEBT_GUIDANCE_CIQ" hidden="1">"c5005"</definedName>
    <definedName name="IQ_NET_DEBT_HIGH_EST" hidden="1">"c3518"</definedName>
    <definedName name="IQ_NET_DEBT_HIGH_EST_CIQ" hidden="1">"c3816"</definedName>
    <definedName name="IQ_NET_DEBT_HIGH_GUIDANCE" hidden="1">"c4181"</definedName>
    <definedName name="IQ_NET_DEBT_HIGH_GUIDANCE_CIQ" hidden="1">"c4593"</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GUIDANCE" hidden="1">"c4221"</definedName>
    <definedName name="IQ_NET_DEBT_LOW_GUIDANCE_CIQ" hidden="1">"c4633"</definedName>
    <definedName name="IQ_NET_DEBT_MEDIAN_EST" hidden="1">"c3520"</definedName>
    <definedName name="IQ_NET_DEBT_MEDIAN_EST_CIQ" hidden="1">"c3815"</definedName>
    <definedName name="IQ_NET_DEBT_NUM_EST" hidden="1">"c3515"</definedName>
    <definedName name="IQ_NET_DEBT_NUM_EST_CIQ" hidden="1">"c3818"</definedName>
    <definedName name="IQ_NET_DEBT_STDDEV_EST" hidden="1">"c3516"</definedName>
    <definedName name="IQ_NET_DEBT_STDDEV_EST_CIQ" hidden="1">"c3819"</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CIQ" hidden="1">"c4702"</definedName>
    <definedName name="IQ_NI_GAAP_GUIDANCE" hidden="1">"c4470"</definedName>
    <definedName name="IQ_NI_GAAP_GUIDANCE_CIQ" hidden="1">"c5008"</definedName>
    <definedName name="IQ_NI_GAAP_HIGH_GUIDANCE" hidden="1">"c4177"</definedName>
    <definedName name="IQ_NI_GAAP_HIGH_GUIDANCE_CIQ" hidden="1">"c4589"</definedName>
    <definedName name="IQ_NI_GAAP_LOW_GUIDANCE" hidden="1">"c4217"</definedName>
    <definedName name="IQ_NI_GAAP_LOW_GUIDANCE_CIQ" hidden="1">"c4629"</definedName>
    <definedName name="IQ_NI_GUIDANCE" hidden="1">"c4469"</definedName>
    <definedName name="IQ_NI_GUIDANCE_CIQ" hidden="1">"c5007"</definedName>
    <definedName name="IQ_NI_GW_EST_CIQ" hidden="1">"c4709"</definedName>
    <definedName name="IQ_NI_GW_GUIDANCE" hidden="1">"c4471"</definedName>
    <definedName name="IQ_NI_GW_GUIDANCE_CIQ" hidden="1">"c5009"</definedName>
    <definedName name="IQ_NI_GW_HIGH_EST_CIQ" hidden="1">"c4711"</definedName>
    <definedName name="IQ_NI_GW_HIGH_GUIDANCE" hidden="1">"c4178"</definedName>
    <definedName name="IQ_NI_GW_HIGH_GUIDANCE_CIQ" hidden="1">"c4590"</definedName>
    <definedName name="IQ_NI_GW_LOW_EST_CIQ" hidden="1">"c4712"</definedName>
    <definedName name="IQ_NI_GW_LOW_GUIDANCE" hidden="1">"c4218"</definedName>
    <definedName name="IQ_NI_GW_LOW_GUIDANCE_CIQ" hidden="1">"c4630"</definedName>
    <definedName name="IQ_NI_GW_MEDIAN_EST_CIQ" hidden="1">"c4710"</definedName>
    <definedName name="IQ_NI_GW_NUM_EST_CIQ" hidden="1">"c4713"</definedName>
    <definedName name="IQ_NI_GW_STDDEV_EST_CIQ" hidden="1">"c4714"</definedName>
    <definedName name="IQ_NI_HIGH_EST" hidden="1">"c1718"</definedName>
    <definedName name="IQ_NI_HIGH_EST_CIQ" hidden="1">"c4704"</definedName>
    <definedName name="IQ_NI_HIGH_GUIDANCE" hidden="1">"c4176"</definedName>
    <definedName name="IQ_NI_HIGH_GUIDANCE_CIQ" hidden="1">"c4588"</definedName>
    <definedName name="IQ_NI_LOW_EST" hidden="1">"c1719"</definedName>
    <definedName name="IQ_NI_LOW_EST_CIQ" hidden="1">"c4705"</definedName>
    <definedName name="IQ_NI_LOW_GUIDANCE" hidden="1">"c4216"</definedName>
    <definedName name="IQ_NI_LOW_GUIDANCE_CIQ" hidden="1">"c4628"</definedName>
    <definedName name="IQ_NI_MARGIN" hidden="1">"c794"</definedName>
    <definedName name="IQ_NI_MEDIAN_EST" hidden="1">"c1717"</definedName>
    <definedName name="IQ_NI_MEDIAN_EST_CIQ" hidden="1">"c4703"</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REPORTED_EST" hidden="1">"c1730"</definedName>
    <definedName name="IQ_NI_REPORTED_EST_CIQ" hidden="1">"c4716"</definedName>
    <definedName name="IQ_NI_REPORTED_HIGH_EST" hidden="1">"c1732"</definedName>
    <definedName name="IQ_NI_REPORTED_HIGH_EST_CIQ" hidden="1">"c4718"</definedName>
    <definedName name="IQ_NI_REPORTED_LOW_EST" hidden="1">"c1733"</definedName>
    <definedName name="IQ_NI_REPORTED_LOW_EST_CIQ" hidden="1">"c4719"</definedName>
    <definedName name="IQ_NI_REPORTED_MEDIAN_EST" hidden="1">"c1731"</definedName>
    <definedName name="IQ_NI_REPORTED_MEDIAN_EST_CIQ" hidden="1">"c4717"</definedName>
    <definedName name="IQ_NI_REPORTED_NUM_EST" hidden="1">"c1734"</definedName>
    <definedName name="IQ_NI_REPORTED_NUM_EST_CIQ" hidden="1">"c4720"</definedName>
    <definedName name="IQ_NI_REPORTED_STDDEV_EST" hidden="1">"c1735"</definedName>
    <definedName name="IQ_NI_REPORTED_STDDEV_EST_CIQ" hidden="1">"c4721"</definedName>
    <definedName name="IQ_NI_SBC_ACT_OR_EST" hidden="1">"c4474"</definedName>
    <definedName name="IQ_NI_SBC_ACT_OR_EST_CIQ" hidden="1">"c5012"</definedName>
    <definedName name="IQ_NI_SBC_EST" hidden="1">"c4473"</definedName>
    <definedName name="IQ_NI_SBC_EST_CIQ" hidden="1">"c5011"</definedName>
    <definedName name="IQ_NI_SBC_GUIDANCE" hidden="1">"c4475"</definedName>
    <definedName name="IQ_NI_SBC_GUIDANCE_CIQ" hidden="1">"c5013"</definedName>
    <definedName name="IQ_NI_SBC_GW_ACT_OR_EST" hidden="1">"c4478"</definedName>
    <definedName name="IQ_NI_SBC_GW_ACT_OR_EST_CIQ" hidden="1">"c5016"</definedName>
    <definedName name="IQ_NI_SBC_GW_EST" hidden="1">"c4477"</definedName>
    <definedName name="IQ_NI_SBC_GW_EST_CIQ" hidden="1">"c5015"</definedName>
    <definedName name="IQ_NI_SBC_GW_GUIDANCE" hidden="1">"c4479"</definedName>
    <definedName name="IQ_NI_SBC_GW_GUIDANCE_CIQ" hidden="1">"c5017"</definedName>
    <definedName name="IQ_NI_SBC_GW_HIGH_EST" hidden="1">"c4480"</definedName>
    <definedName name="IQ_NI_SBC_GW_HIGH_EST_CIQ" hidden="1">"c5018"</definedName>
    <definedName name="IQ_NI_SBC_GW_HIGH_GUIDANCE" hidden="1">"c4187"</definedName>
    <definedName name="IQ_NI_SBC_GW_HIGH_GUIDANCE_CIQ" hidden="1">"c4599"</definedName>
    <definedName name="IQ_NI_SBC_GW_LOW_EST" hidden="1">"c4481"</definedName>
    <definedName name="IQ_NI_SBC_GW_LOW_EST_CIQ" hidden="1">"c5019"</definedName>
    <definedName name="IQ_NI_SBC_GW_LOW_GUIDANCE" hidden="1">"c4227"</definedName>
    <definedName name="IQ_NI_SBC_GW_LOW_GUIDANCE_CIQ" hidden="1">"c4639"</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HIGH_GUIDANCE" hidden="1">"c4186"</definedName>
    <definedName name="IQ_NI_SBC_HIGH_GUIDANCE_CIQ" hidden="1">"c4598"</definedName>
    <definedName name="IQ_NI_SBC_LOW_EST" hidden="1">"c4487"</definedName>
    <definedName name="IQ_NI_SBC_LOW_EST_CIQ" hidden="1">"c5025"</definedName>
    <definedName name="IQ_NI_SBC_LOW_GUIDANCE" hidden="1">"c4226"</definedName>
    <definedName name="IQ_NI_SBC_LOW_GUIDANCE_CIQ" hidden="1">"c4638"</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CIQ" hidden="1">"c12019"</definedName>
    <definedName name="IQ_OPER_INC_BR" hidden="1">"c850"</definedName>
    <definedName name="IQ_OPER_INC_EST" hidden="1">"c1688"</definedName>
    <definedName name="IQ_OPER_INC_EST_CIQ" hidden="1">"c12010"</definedName>
    <definedName name="IQ_OPER_INC_FIN" hidden="1">"c851"</definedName>
    <definedName name="IQ_OPER_INC_HIGH_EST" hidden="1">"c1690"</definedName>
    <definedName name="IQ_OPER_INC_HIGH_EST_CIQ" hidden="1">"c12012"</definedName>
    <definedName name="IQ_OPER_INC_INS" hidden="1">"c852"</definedName>
    <definedName name="IQ_OPER_INC_LOW_EST" hidden="1">"c1691"</definedName>
    <definedName name="IQ_OPER_INC_LOW_EST_CIQ" hidden="1">"c12013"</definedName>
    <definedName name="IQ_OPER_INC_MARGIN" hidden="1">"c1448"</definedName>
    <definedName name="IQ_OPER_INC_MEDIAN_EST" hidden="1">"c1689"</definedName>
    <definedName name="IQ_OPER_INC_MEDIAN_EST_CIQ" hidden="1">"c12011"</definedName>
    <definedName name="IQ_OPER_INC_NUM_EST" hidden="1">"c1692"</definedName>
    <definedName name="IQ_OPER_INC_NUM_EST_CIQ" hidden="1">"c12014"</definedName>
    <definedName name="IQ_OPER_INC_RE" hidden="1">"c6240"</definedName>
    <definedName name="IQ_OPER_INC_REIT" hidden="1">"c853"</definedName>
    <definedName name="IQ_OPER_INC_STDDEV_EST" hidden="1">"c1693"</definedName>
    <definedName name="IQ_OPER_INC_STDDEV_EST_CIQ" hidden="1">"c12015"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2MONTHS_CIQ" hidden="1">"c3755"</definedName>
    <definedName name="IQ_PERCENT_CHANGE_EST_CFPS_18MONTHS" hidden="1">"c1813"</definedName>
    <definedName name="IQ_PERCENT_CHANGE_EST_CFPS_18MONTHS_CIQ" hidden="1">"c3756"</definedName>
    <definedName name="IQ_PERCENT_CHANGE_EST_CFPS_3MONTHS" hidden="1">"c1809"</definedName>
    <definedName name="IQ_PERCENT_CHANGE_EST_CFPS_3MONTHS_CIQ" hidden="1">"c3752"</definedName>
    <definedName name="IQ_PERCENT_CHANGE_EST_CFPS_6MONTHS" hidden="1">"c1810"</definedName>
    <definedName name="IQ_PERCENT_CHANGE_EST_CFPS_6MONTHS_CIQ" hidden="1">"c3753"</definedName>
    <definedName name="IQ_PERCENT_CHANGE_EST_CFPS_9MONTHS" hidden="1">"c1811"</definedName>
    <definedName name="IQ_PERCENT_CHANGE_EST_CFPS_9MONTHS_CIQ" hidden="1">"c3754"</definedName>
    <definedName name="IQ_PERCENT_CHANGE_EST_CFPS_DAY" hidden="1">"c1806"</definedName>
    <definedName name="IQ_PERCENT_CHANGE_EST_CFPS_DAY_CIQ" hidden="1">"c3750"</definedName>
    <definedName name="IQ_PERCENT_CHANGE_EST_CFPS_MONTH" hidden="1">"c1808"</definedName>
    <definedName name="IQ_PERCENT_CHANGE_EST_CFPS_MONTH_CIQ" hidden="1">"c3751"</definedName>
    <definedName name="IQ_PERCENT_CHANGE_EST_CFPS_WEEK" hidden="1">"c1807"</definedName>
    <definedName name="IQ_PERCENT_CHANGE_EST_CFPS_WEEK_CIQ" hidden="1">"c3793"</definedName>
    <definedName name="IQ_PERCENT_CHANGE_EST_DPS_12MONTHS" hidden="1">"c1820"</definedName>
    <definedName name="IQ_PERCENT_CHANGE_EST_DPS_12MONTHS_CIQ" hidden="1">"c3762"</definedName>
    <definedName name="IQ_PERCENT_CHANGE_EST_DPS_18MONTHS" hidden="1">"c1821"</definedName>
    <definedName name="IQ_PERCENT_CHANGE_EST_DPS_18MONTHS_CIQ" hidden="1">"c3763"</definedName>
    <definedName name="IQ_PERCENT_CHANGE_EST_DPS_3MONTHS" hidden="1">"c1817"</definedName>
    <definedName name="IQ_PERCENT_CHANGE_EST_DPS_3MONTHS_CIQ" hidden="1">"c3759"</definedName>
    <definedName name="IQ_PERCENT_CHANGE_EST_DPS_6MONTHS" hidden="1">"c1818"</definedName>
    <definedName name="IQ_PERCENT_CHANGE_EST_DPS_6MONTHS_CIQ" hidden="1">"c3760"</definedName>
    <definedName name="IQ_PERCENT_CHANGE_EST_DPS_9MONTHS" hidden="1">"c1819"</definedName>
    <definedName name="IQ_PERCENT_CHANGE_EST_DPS_9MONTHS_CIQ" hidden="1">"c3761"</definedName>
    <definedName name="IQ_PERCENT_CHANGE_EST_DPS_DAY" hidden="1">"c1814"</definedName>
    <definedName name="IQ_PERCENT_CHANGE_EST_DPS_DAY_CIQ" hidden="1">"c3757"</definedName>
    <definedName name="IQ_PERCENT_CHANGE_EST_DPS_MONTH" hidden="1">"c1816"</definedName>
    <definedName name="IQ_PERCENT_CHANGE_EST_DPS_MONTH_CIQ" hidden="1">"c3758"</definedName>
    <definedName name="IQ_PERCENT_CHANGE_EST_DPS_WEEK" hidden="1">"c1815"</definedName>
    <definedName name="IQ_PERCENT_CHANGE_EST_DPS_WEEK_CIQ" hidden="1">"c3794"</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2MONTHS_CIQ" hidden="1">"c3769"</definedName>
    <definedName name="IQ_PERCENT_CHANGE_EST_FFO_18MONTHS" hidden="1">"c1829"</definedName>
    <definedName name="IQ_PERCENT_CHANGE_EST_FFO_18MONTHS_CIQ" hidden="1">"c3770"</definedName>
    <definedName name="IQ_PERCENT_CHANGE_EST_FFO_3MONTHS" hidden="1">"c1825"</definedName>
    <definedName name="IQ_PERCENT_CHANGE_EST_FFO_3MONTHS_CIQ" hidden="1">"c3766"</definedName>
    <definedName name="IQ_PERCENT_CHANGE_EST_FFO_6MONTHS" hidden="1">"c1826"</definedName>
    <definedName name="IQ_PERCENT_CHANGE_EST_FFO_6MONTHS_CIQ" hidden="1">"c3767"</definedName>
    <definedName name="IQ_PERCENT_CHANGE_EST_FFO_9MONTHS" hidden="1">"c1827"</definedName>
    <definedName name="IQ_PERCENT_CHANGE_EST_FFO_9MONTHS_CIQ" hidden="1">"c3768"</definedName>
    <definedName name="IQ_PERCENT_CHANGE_EST_FFO_DAY" hidden="1">"c1822"</definedName>
    <definedName name="IQ_PERCENT_CHANGE_EST_FFO_DAY_CIQ" hidden="1">"c3764"</definedName>
    <definedName name="IQ_PERCENT_CHANGE_EST_FFO_MONTH" hidden="1">"c1824"</definedName>
    <definedName name="IQ_PERCENT_CHANGE_EST_FFO_MONTH_CIQ" hidden="1">"c3765"</definedName>
    <definedName name="IQ_PERCENT_CHANGE_EST_FFO_WEEK" hidden="1">"c1823"</definedName>
    <definedName name="IQ_PERCENT_CHANGE_EST_FFO_WEEK_CIQ" hidden="1">"c3795"</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CIQ" hidden="1">"c4688"</definedName>
    <definedName name="IQ_PRETAX_GW_INC_HIGH_EST" hidden="1">"c1704"</definedName>
    <definedName name="IQ_PRETAX_GW_INC_HIGH_EST_CIQ" hidden="1">"c4690"</definedName>
    <definedName name="IQ_PRETAX_GW_INC_LOW_EST" hidden="1">"c1705"</definedName>
    <definedName name="IQ_PRETAX_GW_INC_LOW_EST_CIQ" hidden="1">"c4691"</definedName>
    <definedName name="IQ_PRETAX_GW_INC_MEDIAN_EST" hidden="1">"c1703"</definedName>
    <definedName name="IQ_PRETAX_GW_INC_MEDIAN_EST_CIQ" hidden="1">"c4689"</definedName>
    <definedName name="IQ_PRETAX_GW_INC_NUM_EST" hidden="1">"c1706"</definedName>
    <definedName name="IQ_PRETAX_GW_INC_NUM_EST_CIQ" hidden="1">"c4692"</definedName>
    <definedName name="IQ_PRETAX_GW_INC_STDDEV_EST" hidden="1">"c1707"</definedName>
    <definedName name="IQ_PRETAX_GW_INC_STDDEV_EST_CIQ" hidden="1">"c4693"</definedName>
    <definedName name="IQ_PRETAX_INC_EST" hidden="1">"c1695"</definedName>
    <definedName name="IQ_PRETAX_INC_EST_CIQ" hidden="1">"c4681"</definedName>
    <definedName name="IQ_PRETAX_INC_HIGH_EST" hidden="1">"c1697"</definedName>
    <definedName name="IQ_PRETAX_INC_HIGH_EST_CIQ" hidden="1">"c4683"</definedName>
    <definedName name="IQ_PRETAX_INC_LOW_EST" hidden="1">"c1698"</definedName>
    <definedName name="IQ_PRETAX_INC_LOW_EST_CIQ" hidden="1">"c4684"</definedName>
    <definedName name="IQ_PRETAX_INC_MEDIAN_EST" hidden="1">"c1696"</definedName>
    <definedName name="IQ_PRETAX_INC_MEDIAN_EST_CIQ" hidden="1">"c4682"</definedName>
    <definedName name="IQ_PRETAX_INC_NUM_EST" hidden="1">"c1699"</definedName>
    <definedName name="IQ_PRETAX_INC_NUM_EST_CIQ" hidden="1">"c4685"</definedName>
    <definedName name="IQ_PRETAX_INC_STDDEV_EST" hidden="1">"c1700"</definedName>
    <definedName name="IQ_PRETAX_INC_STDDEV_EST_CIQ" hidden="1">"c4686"</definedName>
    <definedName name="IQ_PRETAX_REPORT_INC_EST" hidden="1">"c1709"</definedName>
    <definedName name="IQ_PRETAX_REPORT_INC_EST_CIQ" hidden="1">"c4695"</definedName>
    <definedName name="IQ_PRETAX_REPORT_INC_HIGH_EST" hidden="1">"c1711"</definedName>
    <definedName name="IQ_PRETAX_REPORT_INC_HIGH_EST_CIQ" hidden="1">"c4697"</definedName>
    <definedName name="IQ_PRETAX_REPORT_INC_LOW_EST" hidden="1">"c1712"</definedName>
    <definedName name="IQ_PRETAX_REPORT_INC_LOW_EST_CIQ" hidden="1">"c4698"</definedName>
    <definedName name="IQ_PRETAX_REPORT_INC_MEDIAN_EST" hidden="1">"c1710"</definedName>
    <definedName name="IQ_PRETAX_REPORT_INC_MEDIAN_EST_CIQ" hidden="1">"c4696"</definedName>
    <definedName name="IQ_PRETAX_REPORT_INC_NUM_EST" hidden="1">"c1713"</definedName>
    <definedName name="IQ_PRETAX_REPORT_INC_NUM_EST_CIQ" hidden="1">"c4699"</definedName>
    <definedName name="IQ_PRETAX_REPORT_INC_STDDEV_EST" hidden="1">"c1714"</definedName>
    <definedName name="IQ_PRETAX_REPORT_INC_STDDEV_EST_CIQ" hidden="1">"c4700"</definedName>
    <definedName name="IQ_PRETAX_RETURN_ASSETS_FDIC" hidden="1">"c6731"</definedName>
    <definedName name="IQ_PRICE_CFPS_FWD" hidden="1">"c2237"</definedName>
    <definedName name="IQ_PRICE_CFPS_FWD_CIQ" hidden="1">"c4046"</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VOLATILITY_EST" hidden="1">"c4492"</definedName>
    <definedName name="IQ_PRICE_VOLATILITY_EST_CIQ" hidden="1">"c5030"</definedName>
    <definedName name="IQ_PRICE_VOLATILITY_HIGH" hidden="1">"c4493"</definedName>
    <definedName name="IQ_PRICE_VOLATILITY_HIGH_CIQ" hidden="1">"c5031"</definedName>
    <definedName name="IQ_PRICE_VOLATILITY_LOW" hidden="1">"c4494"</definedName>
    <definedName name="IQ_PRICE_VOLATILITY_LOW_CIQ" hidden="1">"c5032"</definedName>
    <definedName name="IQ_PRICE_VOLATILITY_MEDIAN" hidden="1">"c4495"</definedName>
    <definedName name="IQ_PRICE_VOLATILITY_MEDIAN_CIQ" hidden="1">"c5033"</definedName>
    <definedName name="IQ_PRICE_VOLATILITY_NUM" hidden="1">"c4496"</definedName>
    <definedName name="IQ_PRICE_VOLATILITY_NUM_CIQ" hidden="1">"c5034"</definedName>
    <definedName name="IQ_PRICE_VOLATILITY_STDDEV" hidden="1">"c4497"</definedName>
    <definedName name="IQ_PRICE_VOLATILITY_STDDEV_CIQ" hidden="1">"c5035"</definedName>
    <definedName name="IQ_PRICEDATE" hidden="1">"c1069"</definedName>
    <definedName name="IQ_PRICING_DATE" hidden="1">"c1613"</definedName>
    <definedName name="IQ_PRIMARY_EPS_TYPE" hidden="1">"c4498"</definedName>
    <definedName name="IQ_PRIMARY_EPS_TYPE_CIQ" hidden="1">"c5036"</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EST_CIQ" hidden="1">"c5037"</definedName>
    <definedName name="IQ_RECURRING_PROFIT_GUIDANCE" hidden="1">"c4500"</definedName>
    <definedName name="IQ_RECURRING_PROFIT_GUIDANCE_CIQ" hidden="1">"c5038"</definedName>
    <definedName name="IQ_RECURRING_PROFIT_HIGH_EST" hidden="1">"c4501"</definedName>
    <definedName name="IQ_RECURRING_PROFIT_HIGH_EST_CIQ" hidden="1">"c5039"</definedName>
    <definedName name="IQ_RECURRING_PROFIT_HIGH_GUIDANCE" hidden="1">"c4179"</definedName>
    <definedName name="IQ_RECURRING_PROFIT_HIGH_GUIDANCE_CIQ" hidden="1">"c4591"</definedName>
    <definedName name="IQ_RECURRING_PROFIT_LOW_EST" hidden="1">"c4502"</definedName>
    <definedName name="IQ_RECURRING_PROFIT_LOW_EST_CIQ" hidden="1">"c5040"</definedName>
    <definedName name="IQ_RECURRING_PROFIT_LOW_GUIDANCE" hidden="1">"c4219"</definedName>
    <definedName name="IQ_RECURRING_PROFIT_LOW_GUIDANCE_CIQ" hidden="1">"c4631"</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EST_CIQ" hidden="1">"c5044"</definedName>
    <definedName name="IQ_RECURRING_PROFIT_SHARE_GUIDANCE" hidden="1">"c4509"</definedName>
    <definedName name="IQ_RECURRING_PROFIT_SHARE_GUIDANCE_CIQ" hidden="1">"c5047"</definedName>
    <definedName name="IQ_RECURRING_PROFIT_SHARE_HIGH_EST" hidden="1">"c4510"</definedName>
    <definedName name="IQ_RECURRING_PROFIT_SHARE_HIGH_EST_CIQ" hidden="1">"c5048"</definedName>
    <definedName name="IQ_RECURRING_PROFIT_SHARE_HIGH_GUIDANCE" hidden="1">"c4200"</definedName>
    <definedName name="IQ_RECURRING_PROFIT_SHARE_HIGH_GUIDANCE_CIQ" hidden="1">"c4612"</definedName>
    <definedName name="IQ_RECURRING_PROFIT_SHARE_LOW_EST" hidden="1">"c4511"</definedName>
    <definedName name="IQ_RECURRING_PROFIT_SHARE_LOW_EST_CIQ" hidden="1">"c5049"</definedName>
    <definedName name="IQ_RECURRING_PROFIT_SHARE_LOW_GUIDANCE" hidden="1">"c4240"</definedName>
    <definedName name="IQ_RECURRING_PROFIT_SHARE_LOW_GUIDANCE_CIQ" hidden="1">"c4652"</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CIQ" hidden="1">"c12020"</definedName>
    <definedName name="IQ_RETURN_ASSETS_BANK" hidden="1">"c1114"</definedName>
    <definedName name="IQ_RETURN_ASSETS_BROK" hidden="1">"c1115"</definedName>
    <definedName name="IQ_RETURN_ASSETS_EST" hidden="1">"c3529"</definedName>
    <definedName name="IQ_RETURN_ASSETS_EST_CIQ" hidden="1">"c3828"</definedName>
    <definedName name="IQ_RETURN_ASSETS_FDIC" hidden="1">"c6730"</definedName>
    <definedName name="IQ_RETURN_ASSETS_FS" hidden="1">"c1116"</definedName>
    <definedName name="IQ_RETURN_ASSETS_GUIDANCE" hidden="1">"c4517"</definedName>
    <definedName name="IQ_RETURN_ASSETS_GUIDANCE_CIQ" hidden="1">"c5055"</definedName>
    <definedName name="IQ_RETURN_ASSETS_HIGH_EST" hidden="1">"c3530"</definedName>
    <definedName name="IQ_RETURN_ASSETS_HIGH_EST_CIQ" hidden="1">"c3830"</definedName>
    <definedName name="IQ_RETURN_ASSETS_HIGH_GUIDANCE" hidden="1">"c4183"</definedName>
    <definedName name="IQ_RETURN_ASSETS_HIGH_GUIDANCE_CIQ" hidden="1">"c4595"</definedName>
    <definedName name="IQ_RETURN_ASSETS_LOW_EST" hidden="1">"c3531"</definedName>
    <definedName name="IQ_RETURN_ASSETS_LOW_EST_CIQ" hidden="1">"c3831"</definedName>
    <definedName name="IQ_RETURN_ASSETS_LOW_GUIDANCE" hidden="1">"c4223"</definedName>
    <definedName name="IQ_RETURN_ASSETS_LOW_GUIDANCE_CIQ" hidden="1">"c4635"</definedName>
    <definedName name="IQ_RETURN_ASSETS_MEDIAN_EST" hidden="1">"c3532"</definedName>
    <definedName name="IQ_RETURN_ASSETS_MEDIAN_EST_CIQ" hidden="1">"c3829"</definedName>
    <definedName name="IQ_RETURN_ASSETS_NUM_EST" hidden="1">"c3527"</definedName>
    <definedName name="IQ_RETURN_ASSETS_NUM_EST_CIQ" hidden="1">"c3832"</definedName>
    <definedName name="IQ_RETURN_ASSETS_STDDEV_EST" hidden="1">"c3528"</definedName>
    <definedName name="IQ_RETURN_ASSETS_STDDEV_EST_CIQ" hidden="1">"c3833"</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BANK" hidden="1">"c1119"</definedName>
    <definedName name="IQ_RETURN_EQUITY_BROK" hidden="1">"c1120"</definedName>
    <definedName name="IQ_RETURN_EQUITY_EST" hidden="1">"c3535"</definedName>
    <definedName name="IQ_RETURN_EQUITY_EST_CIQ" hidden="1">"c3821"</definedName>
    <definedName name="IQ_RETURN_EQUITY_FDIC" hidden="1">"c6732"</definedName>
    <definedName name="IQ_RETURN_EQUITY_FS" hidden="1">"c1121"</definedName>
    <definedName name="IQ_RETURN_EQUITY_GUIDANCE" hidden="1">"c4518"</definedName>
    <definedName name="IQ_RETURN_EQUITY_GUIDANCE_CIQ" hidden="1">"c5056"</definedName>
    <definedName name="IQ_RETURN_EQUITY_HIGH_EST" hidden="1">"c3536"</definedName>
    <definedName name="IQ_RETURN_EQUITY_HIGH_EST_CIQ" hidden="1">"c3823"</definedName>
    <definedName name="IQ_RETURN_EQUITY_HIGH_GUIDANCE" hidden="1">"c4182"</definedName>
    <definedName name="IQ_RETURN_EQUITY_HIGH_GUIDANCE_CIQ" hidden="1">"c4594"</definedName>
    <definedName name="IQ_RETURN_EQUITY_LOW_EST" hidden="1">"c3537"</definedName>
    <definedName name="IQ_RETURN_EQUITY_LOW_EST_CIQ" hidden="1">"c3824"</definedName>
    <definedName name="IQ_RETURN_EQUITY_LOW_GUIDANCE" hidden="1">"c4222"</definedName>
    <definedName name="IQ_RETURN_EQUITY_LOW_GUIDANCE_CIQ" hidden="1">"c4634"</definedName>
    <definedName name="IQ_RETURN_EQUITY_MEDIAN_EST" hidden="1">"c3538"</definedName>
    <definedName name="IQ_RETURN_EQUITY_MEDIAN_EST_CIQ" hidden="1">"c3822"</definedName>
    <definedName name="IQ_RETURN_EQUITY_NUM_EST" hidden="1">"c3533"</definedName>
    <definedName name="IQ_RETURN_EQUITY_NUM_EST_CIQ" hidden="1">"c3825"</definedName>
    <definedName name="IQ_RETURN_EQUITY_STDDEV_EST" hidden="1">"c3534"</definedName>
    <definedName name="IQ_RETURN_EQUITY_STDDEV_EST_CIQ" hidden="1">"c3826"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GUIDANCE" hidden="1">"c4519"</definedName>
    <definedName name="IQ_REVENUE_GUIDANCE_CIQ" hidden="1">"c5057"</definedName>
    <definedName name="IQ_REVENUE_HIGH_EST" hidden="1">"c1127"</definedName>
    <definedName name="IQ_REVENUE_HIGH_EST_CIQ" hidden="1">"c3618"</definedName>
    <definedName name="IQ_REVENUE_HIGH_GUIDANCE" hidden="1">"c4169"</definedName>
    <definedName name="IQ_REVENUE_HIGH_GUIDANCE_CIQ" hidden="1">"c4581"</definedName>
    <definedName name="IQ_REVENUE_LOW_EST" hidden="1">"c1128"</definedName>
    <definedName name="IQ_REVENUE_LOW_EST_CIQ" hidden="1">"c3619"</definedName>
    <definedName name="IQ_REVENUE_LOW_GUIDANCE" hidden="1">"c4209"</definedName>
    <definedName name="IQ_REVENUE_LOW_GUIDANCE_CIQ" hidden="1">"c4621"</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39825.5794791667</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EST" hidden="1">"c4526"</definedName>
    <definedName name="IQ_TEV_EST_CIQ" hidden="1">"c5079"</definedName>
    <definedName name="IQ_TEV_HIGH_EST" hidden="1">"c4527"</definedName>
    <definedName name="IQ_TEV_HIGH_EST_CIQ" hidden="1">"c5080"</definedName>
    <definedName name="IQ_TEV_LOW_EST" hidden="1">"c4528"</definedName>
    <definedName name="IQ_TEV_LOW_EST_CIQ" hidden="1">"c5081"</definedName>
    <definedName name="IQ_TEV_MEDIAN_EST" hidden="1">"c4529"</definedName>
    <definedName name="IQ_TEV_MEDIAN_EST_CIQ" hidden="1">"c5082"</definedName>
    <definedName name="IQ_TEV_NUM_EST" hidden="1">"c4530"</definedName>
    <definedName name="IQ_TEV_NUM_EST_CIQ" hidden="1">"c5083"</definedName>
    <definedName name="IQ_TEV_STDDEV_EST" hidden="1">"c4531"</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GUIDANCE" hidden="1">"c4533"</definedName>
    <definedName name="IQ_TOTAL_DEBT_GUIDANCE_CIQ" hidden="1">"c5086"</definedName>
    <definedName name="IQ_TOTAL_DEBT_HIGH_EST" hidden="1">"c4534"</definedName>
    <definedName name="IQ_TOTAL_DEBT_HIGH_EST_CIQ" hidden="1">"c5087"</definedName>
    <definedName name="IQ_TOTAL_DEBT_HIGH_GUIDANCE" hidden="1">"c4196"</definedName>
    <definedName name="IQ_TOTAL_DEBT_HIGH_GUIDANCE_CIQ" hidden="1">"c4608"</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LOW_GUIDANCE" hidden="1">"c4236"</definedName>
    <definedName name="IQ_TOTAL_DEBT_LOW_GUIDANCE_CIQ" hidden="1">"c4648"</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BT_STDDEV_EST_CIQ" hidden="1">"c5091"</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k" hidden="1">[1]Lead!A1</definedName>
    <definedName name="kksksksksks" localSheetId="13" hidden="1">#REF!</definedName>
    <definedName name="kksksksksks" localSheetId="6" hidden="1">#REF!</definedName>
    <definedName name="kksksksksks" localSheetId="5" hidden="1">#REF!</definedName>
    <definedName name="kksksksksks" localSheetId="4" hidden="1">#REF!</definedName>
    <definedName name="kksksksksks" hidden="1">#REF!</definedName>
    <definedName name="Novo" localSheetId="13" hidden="1">#REF!</definedName>
    <definedName name="Novo" localSheetId="6" hidden="1">#REF!</definedName>
    <definedName name="Novo" localSheetId="5" hidden="1">#REF!</definedName>
    <definedName name="Novo" localSheetId="4" hidden="1">#REF!</definedName>
    <definedName name="Novo" hidden="1">#REF!</definedName>
    <definedName name="NOVO_2" localSheetId="13" hidden="1">#REF!</definedName>
    <definedName name="NOVO_2" localSheetId="6" hidden="1">#REF!</definedName>
    <definedName name="NOVO_2" localSheetId="5" hidden="1">#REF!</definedName>
    <definedName name="NOVO_2" localSheetId="4" hidden="1">#REF!</definedName>
    <definedName name="NOVO_2" hidden="1">#REF!</definedName>
    <definedName name="NumofGrpAccts" hidden="1">2</definedName>
    <definedName name="OLE_LINK2" localSheetId="8">#REF!</definedName>
    <definedName name="PlanSegmentoComgas">COMGAS!$A$7:$AD$99</definedName>
    <definedName name="PlanSegmentoCosanConsolidado">'COSAN SA - IFRS'!$A$8:$AN$211</definedName>
    <definedName name="PlanSegmentoCosanCorporativo">'COSAN CORPORATIVO'!$A$7:$AB$64</definedName>
    <definedName name="PlanSegmentoMoove">MOOVE!$A$7:$AC$65</definedName>
    <definedName name="PlanSegmentoRaizenArgentina">'RAIZEN COMBUSTIVEIS ARGENTINA'!$A$7:$F$75</definedName>
    <definedName name="PlanSegmentoRaizenCombsBrasil">'RAIZEN COMBUSTIVEIS BRASIL'!$A$7:$AG$91</definedName>
    <definedName name="PlanSegmentoRaizenCombsConsol">'RAIZEN COMBUSTIVEIS CONSOLIDADO'!$A$8:$AG$92</definedName>
    <definedName name="PlanSegmentoRaízenEnergia">'RAIZEN ENERGIA'!$A$8:$AG$155</definedName>
    <definedName name="pp" localSheetId="13" hidden="1">#REF!</definedName>
    <definedName name="pp" localSheetId="6" hidden="1">#REF!</definedName>
    <definedName name="pp" localSheetId="5" hidden="1">#REF!</definedName>
    <definedName name="pp" localSheetId="4" hidden="1">#REF!</definedName>
    <definedName name="pp" hidden="1">#REF!</definedName>
    <definedName name="_xlnm.Print_Area" localSheetId="8">COMGAS!$A$3:$A$99</definedName>
    <definedName name="_xlnm.Print_Area" localSheetId="10">'COSAN CORPORATIVO'!$A$3:$A$64</definedName>
    <definedName name="_xlnm.Print_Area" localSheetId="1">'COSAN SA - IFRS'!$A$8:$A$39</definedName>
    <definedName name="_xlnm.Print_Area" localSheetId="2">'COSAN SA - PROFORMA'!$A$8:$A$41</definedName>
    <definedName name="_xlnm.Print_Area" localSheetId="0">MENU!$F$1:$J$36</definedName>
    <definedName name="_xlnm.Print_Area" localSheetId="9">MOOVE!$A$3:$A$65</definedName>
    <definedName name="_xlnm.Print_Area" localSheetId="11">'RADAR - OPERAÇÃO DESCONTINUADA'!$A$1:$A$65</definedName>
    <definedName name="_xlnm.Print_Area" localSheetId="6">'RAIZEN COMBUSTIVEIS ARGENTINA'!$A$3:$A$72</definedName>
    <definedName name="_xlnm.Print_Area" localSheetId="5">'RAIZEN COMBUSTIVEIS BR Contábil'!$F$11:$F$114</definedName>
    <definedName name="_xlnm.Print_Area" localSheetId="4">'RAIZEN COMBUSTIVEIS BRASIL'!$A$3:$A$91</definedName>
    <definedName name="_xlnm.Print_Area" localSheetId="3">'RAIZEN COMBUSTIVEIS CONSOLIDADO'!$A$4:$A$89</definedName>
    <definedName name="_xlnm.Print_Area" localSheetId="7">'RAIZEN ENERGIA'!$A$4:$A$155</definedName>
    <definedName name="PUB_FileID" hidden="1">"L10003649.xls"</definedName>
    <definedName name="PUB_UserID" hidden="1">"MAYERX"</definedName>
    <definedName name="Report_Version_4">"A1"</definedName>
    <definedName name="Roger" hidden="1">"                                                                                                                                                                                                                                                            38"</definedName>
    <definedName name="RowLevel" hidden="1">1</definedName>
    <definedName name="Rwvu.CATODO." localSheetId="13" hidden="1">#REF!,#REF!,#REF!,#REF!,#REF!,#REF!</definedName>
    <definedName name="Rwvu.CATODO." localSheetId="6" hidden="1">#REF!,#REF!,#REF!,#REF!,#REF!,#REF!</definedName>
    <definedName name="Rwvu.CATODO." localSheetId="5" hidden="1">#REF!,#REF!,#REF!,#REF!,#REF!,#REF!</definedName>
    <definedName name="Rwvu.CATODO." localSheetId="4" hidden="1">#REF!,#REF!,#REF!,#REF!,#REF!,#REF!</definedName>
    <definedName name="Rwvu.CATODO." hidden="1">#REF!,#REF!,#REF!,#REF!,#REF!,#REF!</definedName>
    <definedName name="Rwvu.VERGALHÃO." localSheetId="13" hidden="1">#REF!,#REF!,#REF!,#REF!,#REF!,#REF!</definedName>
    <definedName name="Rwvu.VERGALHÃO." localSheetId="6" hidden="1">#REF!,#REF!,#REF!,#REF!,#REF!,#REF!</definedName>
    <definedName name="Rwvu.VERGALHÃO." localSheetId="5" hidden="1">#REF!,#REF!,#REF!,#REF!,#REF!,#REF!</definedName>
    <definedName name="Rwvu.VERGALHÃO." localSheetId="4" hidden="1">#REF!,#REF!,#REF!,#REF!,#REF!,#REF!</definedName>
    <definedName name="Rwvu.VERGALHÃO." hidden="1">#REF!,#REF!,#REF!,#REF!,#REF!,#REF!</definedName>
    <definedName name="sa2s" localSheetId="13" hidden="1">#REF!</definedName>
    <definedName name="sa2s" localSheetId="6" hidden="1">#REF!</definedName>
    <definedName name="sa2s" localSheetId="5" hidden="1">#REF!</definedName>
    <definedName name="sa2s" localSheetId="4" hidden="1">#REF!</definedName>
    <definedName name="sa2s" hidden="1">#REF!</definedName>
    <definedName name="SAPBEXdnldView" hidden="1">"F2S4QV3TTPUIFKVBCHDRCGF6F"</definedName>
    <definedName name="SAPBEXhrIndnt" hidden="1">1</definedName>
    <definedName name="SAPBEXrevision" hidden="1">1</definedName>
    <definedName name="SAPBEXsysID" hidden="1">"BWP"</definedName>
    <definedName name="SAPBEXwbID" hidden="1">"44OVV3OZI2OMRWDB2C8120W7B"</definedName>
    <definedName name="sdasdas" localSheetId="13" hidden="1">#REF!</definedName>
    <definedName name="sdasdas" localSheetId="6" hidden="1">#REF!</definedName>
    <definedName name="sdasdas" localSheetId="5" hidden="1">#REF!</definedName>
    <definedName name="sdasdas" localSheetId="4" hidden="1">#REF!</definedName>
    <definedName name="sdasdas" hidden="1">#REF!</definedName>
    <definedName name="solver_adj" localSheetId="13" hidden="1">#REF!,#REF!</definedName>
    <definedName name="solver_adj" localSheetId="6" hidden="1">#REF!,#REF!</definedName>
    <definedName name="solver_adj" localSheetId="5" hidden="1">#REF!,#REF!</definedName>
    <definedName name="solver_adj" localSheetId="4" hidden="1">#REF!,#REF!</definedName>
    <definedName name="solver_adj" hidden="1">#REF!,#REF!</definedName>
    <definedName name="solver_lin" hidden="1">0</definedName>
    <definedName name="solver_num" hidden="1">0</definedName>
    <definedName name="solver_opt" localSheetId="13" hidden="1">#REF!</definedName>
    <definedName name="solver_opt" localSheetId="6" hidden="1">#REF!</definedName>
    <definedName name="solver_opt" localSheetId="5" hidden="1">#REF!</definedName>
    <definedName name="solver_opt" localSheetId="4" hidden="1">#REF!</definedName>
    <definedName name="solver_opt" hidden="1">#REF!</definedName>
    <definedName name="solver_typ" hidden="1">1</definedName>
    <definedName name="solver_val" hidden="1">0</definedName>
    <definedName name="Swvu.CATODO." localSheetId="13" hidden="1">#REF!</definedName>
    <definedName name="Swvu.CATODO." localSheetId="6" hidden="1">#REF!</definedName>
    <definedName name="Swvu.CATODO." localSheetId="5" hidden="1">#REF!</definedName>
    <definedName name="Swvu.CATODO." localSheetId="4" hidden="1">#REF!</definedName>
    <definedName name="Swvu.CATODO." hidden="1">#REF!</definedName>
    <definedName name="Swvu.VERGALHÃO." localSheetId="6" hidden="1">#REF!</definedName>
    <definedName name="Swvu.VERGALHÃO." localSheetId="5" hidden="1">#REF!</definedName>
    <definedName name="Swvu.VERGALHÃO." localSheetId="4" hidden="1">#REF!</definedName>
    <definedName name="Swvu.VERGALHÃO." hidden="1">#REF!</definedName>
    <definedName name="TBdbName" hidden="1">"88D5BF544BE111D2B8C5006097494125.mdb"</definedName>
    <definedName name="TextRefCopyRangeCount" hidden="1">68</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XREF_COLUMN_1" localSheetId="13" hidden="1">#REF!</definedName>
    <definedName name="XREF_COLUMN_1" localSheetId="6" hidden="1">#REF!</definedName>
    <definedName name="XREF_COLUMN_1" localSheetId="5" hidden="1">#REF!</definedName>
    <definedName name="XREF_COLUMN_1" localSheetId="4" hidden="1">#REF!</definedName>
    <definedName name="XREF_COLUMN_1" hidden="1">#REF!</definedName>
    <definedName name="XREF_COLUMN_10" localSheetId="13" hidden="1">#REF!</definedName>
    <definedName name="XREF_COLUMN_10" localSheetId="6" hidden="1">#REF!</definedName>
    <definedName name="XREF_COLUMN_10" localSheetId="5" hidden="1">#REF!</definedName>
    <definedName name="XREF_COLUMN_10" localSheetId="4" hidden="1">#REF!</definedName>
    <definedName name="XREF_COLUMN_10" hidden="1">#REF!</definedName>
    <definedName name="XREF_COLUMN_11" localSheetId="13" hidden="1">#REF!</definedName>
    <definedName name="XREF_COLUMN_11" localSheetId="6" hidden="1">#REF!</definedName>
    <definedName name="XREF_COLUMN_11" localSheetId="5" hidden="1">#REF!</definedName>
    <definedName name="XREF_COLUMN_11" localSheetId="4" hidden="1">#REF!</definedName>
    <definedName name="XREF_COLUMN_11" hidden="1">#REF!</definedName>
    <definedName name="XREF_COLUMN_12" localSheetId="13" hidden="1">#REF!</definedName>
    <definedName name="XREF_COLUMN_12" localSheetId="6" hidden="1">#REF!</definedName>
    <definedName name="XREF_COLUMN_12" localSheetId="5" hidden="1">#REF!</definedName>
    <definedName name="XREF_COLUMN_12" localSheetId="4" hidden="1">#REF!</definedName>
    <definedName name="XREF_COLUMN_12" hidden="1">#REF!</definedName>
    <definedName name="XREF_COLUMN_13" localSheetId="13" hidden="1">#REF!</definedName>
    <definedName name="XREF_COLUMN_13" localSheetId="6" hidden="1">#REF!</definedName>
    <definedName name="XREF_COLUMN_13" localSheetId="5" hidden="1">#REF!</definedName>
    <definedName name="XREF_COLUMN_13" localSheetId="4" hidden="1">#REF!</definedName>
    <definedName name="XREF_COLUMN_13" hidden="1">#REF!</definedName>
    <definedName name="XREF_COLUMN_14" localSheetId="13" hidden="1">#REF!</definedName>
    <definedName name="XREF_COLUMN_14" localSheetId="6" hidden="1">#REF!</definedName>
    <definedName name="XREF_COLUMN_14" localSheetId="5" hidden="1">#REF!</definedName>
    <definedName name="XREF_COLUMN_14" localSheetId="4" hidden="1">#REF!</definedName>
    <definedName name="XREF_COLUMN_14" hidden="1">#REF!</definedName>
    <definedName name="XREF_COLUMN_15" localSheetId="13" hidden="1">#REF!</definedName>
    <definedName name="XREF_COLUMN_15" localSheetId="6" hidden="1">#REF!</definedName>
    <definedName name="XREF_COLUMN_15" localSheetId="5" hidden="1">#REF!</definedName>
    <definedName name="XREF_COLUMN_15" localSheetId="4" hidden="1">#REF!</definedName>
    <definedName name="XREF_COLUMN_15" hidden="1">#REF!</definedName>
    <definedName name="XREF_COLUMN_16" localSheetId="6" hidden="1">#REF!</definedName>
    <definedName name="XREF_COLUMN_16" localSheetId="5" hidden="1">#REF!</definedName>
    <definedName name="XREF_COLUMN_16" localSheetId="4" hidden="1">#REF!</definedName>
    <definedName name="XREF_COLUMN_16" hidden="1">#REF!</definedName>
    <definedName name="XREF_COLUMN_17" localSheetId="6" hidden="1">#REF!</definedName>
    <definedName name="XREF_COLUMN_17" localSheetId="5" hidden="1">#REF!</definedName>
    <definedName name="XREF_COLUMN_17" localSheetId="4" hidden="1">#REF!</definedName>
    <definedName name="XREF_COLUMN_17" hidden="1">#REF!</definedName>
    <definedName name="XREF_COLUMN_18" localSheetId="6" hidden="1">#REF!</definedName>
    <definedName name="XREF_COLUMN_18" localSheetId="5" hidden="1">#REF!</definedName>
    <definedName name="XREF_COLUMN_18" localSheetId="4" hidden="1">#REF!</definedName>
    <definedName name="XREF_COLUMN_18" hidden="1">#REF!</definedName>
    <definedName name="XREF_COLUMN_19" localSheetId="6" hidden="1">#REF!</definedName>
    <definedName name="XREF_COLUMN_19" localSheetId="5" hidden="1">#REF!</definedName>
    <definedName name="XREF_COLUMN_19" localSheetId="4" hidden="1">#REF!</definedName>
    <definedName name="XREF_COLUMN_19" hidden="1">#REF!</definedName>
    <definedName name="XREF_COLUMN_2" localSheetId="13" hidden="1">#REF!</definedName>
    <definedName name="XREF_COLUMN_2" localSheetId="6" hidden="1">#REF!</definedName>
    <definedName name="XREF_COLUMN_2" localSheetId="5" hidden="1">#REF!</definedName>
    <definedName name="XREF_COLUMN_2" localSheetId="4" hidden="1">#REF!</definedName>
    <definedName name="XREF_COLUMN_2" hidden="1">#REF!</definedName>
    <definedName name="XREF_COLUMN_20" localSheetId="13" hidden="1">#REF!</definedName>
    <definedName name="XREF_COLUMN_20" localSheetId="6" hidden="1">#REF!</definedName>
    <definedName name="XREF_COLUMN_20" localSheetId="5" hidden="1">#REF!</definedName>
    <definedName name="XREF_COLUMN_20" localSheetId="4" hidden="1">#REF!</definedName>
    <definedName name="XREF_COLUMN_20" hidden="1">#REF!</definedName>
    <definedName name="XREF_COLUMN_21" localSheetId="13" hidden="1">#REF!</definedName>
    <definedName name="XREF_COLUMN_21" localSheetId="6" hidden="1">#REF!</definedName>
    <definedName name="XREF_COLUMN_21" localSheetId="5" hidden="1">#REF!</definedName>
    <definedName name="XREF_COLUMN_21" localSheetId="4" hidden="1">#REF!</definedName>
    <definedName name="XREF_COLUMN_21" hidden="1">#REF!</definedName>
    <definedName name="XREF_COLUMN_3" localSheetId="13" hidden="1">#REF!</definedName>
    <definedName name="XREF_COLUMN_3" localSheetId="6" hidden="1">#REF!</definedName>
    <definedName name="XREF_COLUMN_3" localSheetId="5" hidden="1">#REF!</definedName>
    <definedName name="XREF_COLUMN_3" localSheetId="4" hidden="1">#REF!</definedName>
    <definedName name="XREF_COLUMN_3" hidden="1">#REF!</definedName>
    <definedName name="XREF_COLUMN_4" localSheetId="13" hidden="1">#REF!</definedName>
    <definedName name="XREF_COLUMN_4" localSheetId="6" hidden="1">#REF!</definedName>
    <definedName name="XREF_COLUMN_4" localSheetId="5" hidden="1">#REF!</definedName>
    <definedName name="XREF_COLUMN_4" localSheetId="4" hidden="1">#REF!</definedName>
    <definedName name="XREF_COLUMN_4" hidden="1">#REF!</definedName>
    <definedName name="XREF_COLUMN_5" localSheetId="13" hidden="1">#REF!</definedName>
    <definedName name="XREF_COLUMN_5" localSheetId="6" hidden="1">#REF!</definedName>
    <definedName name="XREF_COLUMN_5" localSheetId="5" hidden="1">#REF!</definedName>
    <definedName name="XREF_COLUMN_5" localSheetId="4" hidden="1">#REF!</definedName>
    <definedName name="XREF_COLUMN_5" hidden="1">#REF!</definedName>
    <definedName name="XREF_COLUMN_6" localSheetId="13" hidden="1">#REF!</definedName>
    <definedName name="XREF_COLUMN_6" localSheetId="6" hidden="1">#REF!</definedName>
    <definedName name="XREF_COLUMN_6" localSheetId="5" hidden="1">#REF!</definedName>
    <definedName name="XREF_COLUMN_6" localSheetId="4" hidden="1">#REF!</definedName>
    <definedName name="XREF_COLUMN_6" hidden="1">#REF!</definedName>
    <definedName name="XREF_COLUMN_7" localSheetId="6" hidden="1">#REF!</definedName>
    <definedName name="XREF_COLUMN_7" localSheetId="5" hidden="1">#REF!</definedName>
    <definedName name="XREF_COLUMN_7" localSheetId="4" hidden="1">#REF!</definedName>
    <definedName name="XREF_COLUMN_7" hidden="1">#REF!</definedName>
    <definedName name="XREF_COLUMN_8" localSheetId="13" hidden="1">#REF!</definedName>
    <definedName name="XREF_COLUMN_8" localSheetId="6" hidden="1">#REF!</definedName>
    <definedName name="XREF_COLUMN_8" localSheetId="5" hidden="1">#REF!</definedName>
    <definedName name="XREF_COLUMN_8" localSheetId="4" hidden="1">#REF!</definedName>
    <definedName name="XREF_COLUMN_8" hidden="1">#REF!</definedName>
    <definedName name="XREF_COLUMN_9" localSheetId="13" hidden="1">#REF!</definedName>
    <definedName name="XREF_COLUMN_9" localSheetId="6" hidden="1">#REF!</definedName>
    <definedName name="XREF_COLUMN_9" localSheetId="5" hidden="1">#REF!</definedName>
    <definedName name="XREF_COLUMN_9" localSheetId="4" hidden="1">#REF!</definedName>
    <definedName name="XREF_COLUMN_9" hidden="1">#REF!</definedName>
    <definedName name="XRefActiveRow" localSheetId="13" hidden="1">#REF!</definedName>
    <definedName name="XRefActiveRow" localSheetId="6" hidden="1">#REF!</definedName>
    <definedName name="XRefActiveRow" localSheetId="5" hidden="1">#REF!</definedName>
    <definedName name="XRefActiveRow" localSheetId="4" hidden="1">#REF!</definedName>
    <definedName name="XRefActiveRow" hidden="1">#REF!</definedName>
    <definedName name="XRefColumnsCount" hidden="1">1</definedName>
    <definedName name="XRefCopy1" localSheetId="13" hidden="1">#REF!</definedName>
    <definedName name="XRefCopy1" localSheetId="6" hidden="1">#REF!</definedName>
    <definedName name="XRefCopy1" localSheetId="5" hidden="1">#REF!</definedName>
    <definedName name="XRefCopy1" localSheetId="4" hidden="1">#REF!</definedName>
    <definedName name="XRefCopy1" hidden="1">#REF!</definedName>
    <definedName name="XRefCopy10" localSheetId="13" hidden="1">#REF!</definedName>
    <definedName name="XRefCopy10" localSheetId="6" hidden="1">#REF!</definedName>
    <definedName name="XRefCopy10" localSheetId="5" hidden="1">#REF!</definedName>
    <definedName name="XRefCopy10" localSheetId="4" hidden="1">#REF!</definedName>
    <definedName name="XRefCopy10" hidden="1">#REF!</definedName>
    <definedName name="XRefCopy10Row" localSheetId="13" hidden="1">#REF!</definedName>
    <definedName name="XRefCopy10Row" localSheetId="6" hidden="1">#REF!</definedName>
    <definedName name="XRefCopy10Row" localSheetId="5" hidden="1">#REF!</definedName>
    <definedName name="XRefCopy10Row" localSheetId="4" hidden="1">#REF!</definedName>
    <definedName name="XRefCopy10Row" hidden="1">#REF!</definedName>
    <definedName name="XRefCopy11" localSheetId="6" hidden="1">#REF!</definedName>
    <definedName name="XRefCopy11" localSheetId="5" hidden="1">#REF!</definedName>
    <definedName name="XRefCopy11" localSheetId="4" hidden="1">#REF!</definedName>
    <definedName name="XRefCopy11" hidden="1">#REF!</definedName>
    <definedName name="XRefCopy11Row" localSheetId="6" hidden="1">#REF!</definedName>
    <definedName name="XRefCopy11Row" localSheetId="5" hidden="1">#REF!</definedName>
    <definedName name="XRefCopy11Row" localSheetId="4" hidden="1">#REF!</definedName>
    <definedName name="XRefCopy11Row" hidden="1">#REF!</definedName>
    <definedName name="XRefCopy12" hidden="1">'[2]Emprestimos 102003 {ppc}'!$X$57</definedName>
    <definedName name="XRefCopy12Row" localSheetId="13" hidden="1">#REF!</definedName>
    <definedName name="XRefCopy12Row" localSheetId="6" hidden="1">#REF!</definedName>
    <definedName name="XRefCopy12Row" localSheetId="5" hidden="1">#REF!</definedName>
    <definedName name="XRefCopy12Row" localSheetId="4" hidden="1">#REF!</definedName>
    <definedName name="XRefCopy12Row" hidden="1">#REF!</definedName>
    <definedName name="XRefCopy13" localSheetId="13" hidden="1">#REF!</definedName>
    <definedName name="XRefCopy13" localSheetId="6" hidden="1">#REF!</definedName>
    <definedName name="XRefCopy13" localSheetId="5" hidden="1">#REF!</definedName>
    <definedName name="XRefCopy13" localSheetId="4" hidden="1">#REF!</definedName>
    <definedName name="XRefCopy13" hidden="1">#REF!</definedName>
    <definedName name="XRefCopy13Row" localSheetId="13" hidden="1">#REF!</definedName>
    <definedName name="XRefCopy13Row" localSheetId="6" hidden="1">#REF!</definedName>
    <definedName name="XRefCopy13Row" localSheetId="5" hidden="1">#REF!</definedName>
    <definedName name="XRefCopy13Row" localSheetId="4" hidden="1">#REF!</definedName>
    <definedName name="XRefCopy13Row" hidden="1">#REF!</definedName>
    <definedName name="XRefCopy14" localSheetId="13" hidden="1">#REF!</definedName>
    <definedName name="XRefCopy14" localSheetId="6" hidden="1">#REF!</definedName>
    <definedName name="XRefCopy14" localSheetId="5" hidden="1">#REF!</definedName>
    <definedName name="XRefCopy14" localSheetId="4" hidden="1">#REF!</definedName>
    <definedName name="XRefCopy14" hidden="1">#REF!</definedName>
    <definedName name="XRefCopy14Row" localSheetId="13" hidden="1">#REF!</definedName>
    <definedName name="XRefCopy14Row" localSheetId="6" hidden="1">#REF!</definedName>
    <definedName name="XRefCopy14Row" localSheetId="5" hidden="1">#REF!</definedName>
    <definedName name="XRefCopy14Row" localSheetId="4" hidden="1">#REF!</definedName>
    <definedName name="XRefCopy14Row" hidden="1">#REF!</definedName>
    <definedName name="XRefCopy15" localSheetId="13" hidden="1">#REF!</definedName>
    <definedName name="XRefCopy15" localSheetId="6" hidden="1">#REF!</definedName>
    <definedName name="XRefCopy15" localSheetId="5" hidden="1">#REF!</definedName>
    <definedName name="XRefCopy15" localSheetId="4" hidden="1">#REF!</definedName>
    <definedName name="XRefCopy15" hidden="1">#REF!</definedName>
    <definedName name="XRefCopy15Row" localSheetId="13" hidden="1">#REF!</definedName>
    <definedName name="XRefCopy15Row" localSheetId="6" hidden="1">#REF!</definedName>
    <definedName name="XRefCopy15Row" localSheetId="5" hidden="1">#REF!</definedName>
    <definedName name="XRefCopy15Row" localSheetId="4" hidden="1">#REF!</definedName>
    <definedName name="XRefCopy15Row" hidden="1">#REF!</definedName>
    <definedName name="XRefCopy16" localSheetId="13" hidden="1">#REF!</definedName>
    <definedName name="XRefCopy16" localSheetId="6" hidden="1">#REF!</definedName>
    <definedName name="XRefCopy16" localSheetId="5" hidden="1">#REF!</definedName>
    <definedName name="XRefCopy16" localSheetId="4" hidden="1">#REF!</definedName>
    <definedName name="XRefCopy16" hidden="1">#REF!</definedName>
    <definedName name="XRefCopy16Row" localSheetId="13" hidden="1">#REF!</definedName>
    <definedName name="XRefCopy16Row" localSheetId="6" hidden="1">#REF!</definedName>
    <definedName name="XRefCopy16Row" localSheetId="5" hidden="1">#REF!</definedName>
    <definedName name="XRefCopy16Row" localSheetId="4" hidden="1">#REF!</definedName>
    <definedName name="XRefCopy16Row" hidden="1">#REF!</definedName>
    <definedName name="XRefCopy17" localSheetId="13" hidden="1">#REF!</definedName>
    <definedName name="XRefCopy17" localSheetId="6" hidden="1">#REF!</definedName>
    <definedName name="XRefCopy17" localSheetId="5" hidden="1">#REF!</definedName>
    <definedName name="XRefCopy17" localSheetId="4" hidden="1">#REF!</definedName>
    <definedName name="XRefCopy17" hidden="1">#REF!</definedName>
    <definedName name="XRefCopy17Row" localSheetId="13" hidden="1">#REF!</definedName>
    <definedName name="XRefCopy17Row" localSheetId="6" hidden="1">#REF!</definedName>
    <definedName name="XRefCopy17Row" localSheetId="5" hidden="1">#REF!</definedName>
    <definedName name="XRefCopy17Row" localSheetId="4" hidden="1">#REF!</definedName>
    <definedName name="XRefCopy17Row" hidden="1">#REF!</definedName>
    <definedName name="XRefCopy18" localSheetId="13" hidden="1">#REF!</definedName>
    <definedName name="XRefCopy18" localSheetId="6" hidden="1">#REF!</definedName>
    <definedName name="XRefCopy18" localSheetId="5" hidden="1">#REF!</definedName>
    <definedName name="XRefCopy18" localSheetId="4" hidden="1">#REF!</definedName>
    <definedName name="XRefCopy18" hidden="1">#REF!</definedName>
    <definedName name="XRefCopy18Row" localSheetId="13" hidden="1">#REF!</definedName>
    <definedName name="XRefCopy18Row" localSheetId="6" hidden="1">#REF!</definedName>
    <definedName name="XRefCopy18Row" localSheetId="5" hidden="1">#REF!</definedName>
    <definedName name="XRefCopy18Row" localSheetId="4" hidden="1">#REF!</definedName>
    <definedName name="XRefCopy18Row" hidden="1">#REF!</definedName>
    <definedName name="XRefCopy19" localSheetId="13" hidden="1">#REF!</definedName>
    <definedName name="XRefCopy19" localSheetId="6" hidden="1">#REF!</definedName>
    <definedName name="XRefCopy19" localSheetId="5" hidden="1">#REF!</definedName>
    <definedName name="XRefCopy19" localSheetId="4" hidden="1">#REF!</definedName>
    <definedName name="XRefCopy19" hidden="1">#REF!</definedName>
    <definedName name="XRefCopy19Row" localSheetId="13" hidden="1">#REF!</definedName>
    <definedName name="XRefCopy19Row" localSheetId="6" hidden="1">#REF!</definedName>
    <definedName name="XRefCopy19Row" localSheetId="5" hidden="1">#REF!</definedName>
    <definedName name="XRefCopy19Row" localSheetId="4" hidden="1">#REF!</definedName>
    <definedName name="XRefCopy19Row" hidden="1">#REF!</definedName>
    <definedName name="XRefCopy1Row" hidden="1">[3]XREF!$A$2:$IV$2</definedName>
    <definedName name="XRefCopy2" localSheetId="13" hidden="1">#REF!</definedName>
    <definedName name="XRefCopy2" localSheetId="6" hidden="1">#REF!</definedName>
    <definedName name="XRefCopy2" localSheetId="5" hidden="1">#REF!</definedName>
    <definedName name="XRefCopy2" localSheetId="4" hidden="1">#REF!</definedName>
    <definedName name="XRefCopy2" hidden="1">#REF!</definedName>
    <definedName name="XRefCopy20" localSheetId="13" hidden="1">#REF!</definedName>
    <definedName name="XRefCopy20" localSheetId="6" hidden="1">#REF!</definedName>
    <definedName name="XRefCopy20" localSheetId="5" hidden="1">#REF!</definedName>
    <definedName name="XRefCopy20" localSheetId="4" hidden="1">#REF!</definedName>
    <definedName name="XRefCopy20" hidden="1">#REF!</definedName>
    <definedName name="XRefCopy20Row" localSheetId="13" hidden="1">#REF!</definedName>
    <definedName name="XRefCopy20Row" localSheetId="6" hidden="1">#REF!</definedName>
    <definedName name="XRefCopy20Row" localSheetId="5" hidden="1">#REF!</definedName>
    <definedName name="XRefCopy20Row" localSheetId="4" hidden="1">#REF!</definedName>
    <definedName name="XRefCopy20Row" hidden="1">#REF!</definedName>
    <definedName name="XRefCopy21" localSheetId="6" hidden="1">#REF!</definedName>
    <definedName name="XRefCopy21" localSheetId="5" hidden="1">#REF!</definedName>
    <definedName name="XRefCopy21" localSheetId="4" hidden="1">#REF!</definedName>
    <definedName name="XRefCopy21" hidden="1">#REF!</definedName>
    <definedName name="XRefCopy21Row" localSheetId="6" hidden="1">#REF!</definedName>
    <definedName name="XRefCopy21Row" localSheetId="5" hidden="1">#REF!</definedName>
    <definedName name="XRefCopy21Row" localSheetId="4" hidden="1">#REF!</definedName>
    <definedName name="XRefCopy21Row" hidden="1">#REF!</definedName>
    <definedName name="XRefCopy22" localSheetId="6" hidden="1">#REF!</definedName>
    <definedName name="XRefCopy22" localSheetId="5" hidden="1">#REF!</definedName>
    <definedName name="XRefCopy22" localSheetId="4" hidden="1">#REF!</definedName>
    <definedName name="XRefCopy22" hidden="1">#REF!</definedName>
    <definedName name="XRefCopy22Row" localSheetId="6" hidden="1">#REF!</definedName>
    <definedName name="XRefCopy22Row" localSheetId="5" hidden="1">#REF!</definedName>
    <definedName name="XRefCopy22Row" localSheetId="4" hidden="1">#REF!</definedName>
    <definedName name="XRefCopy22Row" hidden="1">#REF!</definedName>
    <definedName name="XRefCopy23" localSheetId="6" hidden="1">#REF!</definedName>
    <definedName name="XRefCopy23" localSheetId="5" hidden="1">#REF!</definedName>
    <definedName name="XRefCopy23" localSheetId="4" hidden="1">#REF!</definedName>
    <definedName name="XRefCopy23" hidden="1">#REF!</definedName>
    <definedName name="XRefCopy23Row" localSheetId="6" hidden="1">#REF!</definedName>
    <definedName name="XRefCopy23Row" localSheetId="5" hidden="1">#REF!</definedName>
    <definedName name="XRefCopy23Row" localSheetId="4" hidden="1">#REF!</definedName>
    <definedName name="XRefCopy23Row" hidden="1">#REF!</definedName>
    <definedName name="XRefCopy24" localSheetId="6" hidden="1">#REF!</definedName>
    <definedName name="XRefCopy24" localSheetId="5" hidden="1">#REF!</definedName>
    <definedName name="XRefCopy24" localSheetId="4" hidden="1">#REF!</definedName>
    <definedName name="XRefCopy24" hidden="1">#REF!</definedName>
    <definedName name="XRefCopy24Row" localSheetId="6" hidden="1">#REF!</definedName>
    <definedName name="XRefCopy24Row" localSheetId="5" hidden="1">#REF!</definedName>
    <definedName name="XRefCopy24Row" localSheetId="4" hidden="1">#REF!</definedName>
    <definedName name="XRefCopy24Row" hidden="1">#REF!</definedName>
    <definedName name="XRefCopy25" localSheetId="6" hidden="1">#REF!</definedName>
    <definedName name="XRefCopy25" localSheetId="5" hidden="1">#REF!</definedName>
    <definedName name="XRefCopy25" localSheetId="4" hidden="1">#REF!</definedName>
    <definedName name="XRefCopy25" hidden="1">#REF!</definedName>
    <definedName name="XRefCopy26" localSheetId="6" hidden="1">#REF!</definedName>
    <definedName name="XRefCopy26" localSheetId="5" hidden="1">#REF!</definedName>
    <definedName name="XRefCopy26" localSheetId="4" hidden="1">#REF!</definedName>
    <definedName name="XRefCopy26" hidden="1">#REF!</definedName>
    <definedName name="XRefCopy27" localSheetId="6" hidden="1">#REF!</definedName>
    <definedName name="XRefCopy27" localSheetId="5" hidden="1">#REF!</definedName>
    <definedName name="XRefCopy27" localSheetId="4" hidden="1">#REF!</definedName>
    <definedName name="XRefCopy27" hidden="1">#REF!</definedName>
    <definedName name="XRefCopy28" localSheetId="6" hidden="1">#REF!</definedName>
    <definedName name="XRefCopy28" localSheetId="5" hidden="1">#REF!</definedName>
    <definedName name="XRefCopy28" localSheetId="4" hidden="1">#REF!</definedName>
    <definedName name="XRefCopy28" hidden="1">#REF!</definedName>
    <definedName name="XRefCopy29" localSheetId="6" hidden="1">#REF!</definedName>
    <definedName name="XRefCopy29" localSheetId="5" hidden="1">#REF!</definedName>
    <definedName name="XRefCopy29" localSheetId="4" hidden="1">#REF!</definedName>
    <definedName name="XRefCopy29" hidden="1">#REF!</definedName>
    <definedName name="XRefCopy2Row" hidden="1">[3]XREF!$A$4:$IV$4</definedName>
    <definedName name="XRefCopy3" localSheetId="13" hidden="1">#REF!</definedName>
    <definedName name="XRefCopy3" localSheetId="6" hidden="1">#REF!</definedName>
    <definedName name="XRefCopy3" localSheetId="5" hidden="1">#REF!</definedName>
    <definedName name="XRefCopy3" localSheetId="4" hidden="1">#REF!</definedName>
    <definedName name="XRefCopy3" hidden="1">#REF!</definedName>
    <definedName name="XRefCopy30" localSheetId="13" hidden="1">#REF!</definedName>
    <definedName name="XRefCopy30" localSheetId="6" hidden="1">#REF!</definedName>
    <definedName name="XRefCopy30" localSheetId="5" hidden="1">#REF!</definedName>
    <definedName name="XRefCopy30" localSheetId="4" hidden="1">#REF!</definedName>
    <definedName name="XRefCopy30" hidden="1">#REF!</definedName>
    <definedName name="XRefCopy31" localSheetId="13" hidden="1">#REF!</definedName>
    <definedName name="XRefCopy31" localSheetId="6" hidden="1">#REF!</definedName>
    <definedName name="XRefCopy31" localSheetId="5" hidden="1">#REF!</definedName>
    <definedName name="XRefCopy31" localSheetId="4" hidden="1">#REF!</definedName>
    <definedName name="XRefCopy31" hidden="1">#REF!</definedName>
    <definedName name="XRefCopy32" localSheetId="13" hidden="1">#REF!</definedName>
    <definedName name="XRefCopy32" localSheetId="6" hidden="1">#REF!</definedName>
    <definedName name="XRefCopy32" localSheetId="5" hidden="1">#REF!</definedName>
    <definedName name="XRefCopy32" localSheetId="4" hidden="1">#REF!</definedName>
    <definedName name="XRefCopy32" hidden="1">#REF!</definedName>
    <definedName name="XRefCopy32Row" localSheetId="13" hidden="1">#REF!</definedName>
    <definedName name="XRefCopy32Row" localSheetId="6" hidden="1">#REF!</definedName>
    <definedName name="XRefCopy32Row" localSheetId="5" hidden="1">#REF!</definedName>
    <definedName name="XRefCopy32Row" localSheetId="4" hidden="1">#REF!</definedName>
    <definedName name="XRefCopy32Row" hidden="1">#REF!</definedName>
    <definedName name="XRefCopy33" localSheetId="13" hidden="1">#REF!</definedName>
    <definedName name="XRefCopy33" localSheetId="6" hidden="1">#REF!</definedName>
    <definedName name="XRefCopy33" localSheetId="5" hidden="1">#REF!</definedName>
    <definedName name="XRefCopy33" localSheetId="4" hidden="1">#REF!</definedName>
    <definedName name="XRefCopy33" hidden="1">#REF!</definedName>
    <definedName name="XRefCopy34" localSheetId="6" hidden="1">#REF!</definedName>
    <definedName name="XRefCopy34" localSheetId="5" hidden="1">#REF!</definedName>
    <definedName name="XRefCopy34" localSheetId="4" hidden="1">#REF!</definedName>
    <definedName name="XRefCopy34" hidden="1">#REF!</definedName>
    <definedName name="XRefCopy35" localSheetId="13" hidden="1">#REF!</definedName>
    <definedName name="XRefCopy35" localSheetId="6" hidden="1">#REF!</definedName>
    <definedName name="XRefCopy35" localSheetId="5" hidden="1">#REF!</definedName>
    <definedName name="XRefCopy35" localSheetId="4" hidden="1">#REF!</definedName>
    <definedName name="XRefCopy35" hidden="1">#REF!</definedName>
    <definedName name="XRefCopy35Row" localSheetId="13" hidden="1">#REF!</definedName>
    <definedName name="XRefCopy35Row" localSheetId="6" hidden="1">#REF!</definedName>
    <definedName name="XRefCopy35Row" localSheetId="5" hidden="1">#REF!</definedName>
    <definedName name="XRefCopy35Row" localSheetId="4" hidden="1">#REF!</definedName>
    <definedName name="XRefCopy35Row" hidden="1">#REF!</definedName>
    <definedName name="XRefCopy36" localSheetId="13" hidden="1">#REF!</definedName>
    <definedName name="XRefCopy36" localSheetId="6" hidden="1">#REF!</definedName>
    <definedName name="XRefCopy36" localSheetId="5" hidden="1">#REF!</definedName>
    <definedName name="XRefCopy36" localSheetId="4" hidden="1">#REF!</definedName>
    <definedName name="XRefCopy36" hidden="1">#REF!</definedName>
    <definedName name="XRefCopy36Row" localSheetId="13" hidden="1">#REF!</definedName>
    <definedName name="XRefCopy36Row" localSheetId="6" hidden="1">#REF!</definedName>
    <definedName name="XRefCopy36Row" localSheetId="5" hidden="1">#REF!</definedName>
    <definedName name="XRefCopy36Row" localSheetId="4" hidden="1">#REF!</definedName>
    <definedName name="XRefCopy36Row" hidden="1">#REF!</definedName>
    <definedName name="XRefCopy37" localSheetId="13" hidden="1">#REF!</definedName>
    <definedName name="XRefCopy37" localSheetId="6" hidden="1">#REF!</definedName>
    <definedName name="XRefCopy37" localSheetId="5" hidden="1">#REF!</definedName>
    <definedName name="XRefCopy37" localSheetId="4" hidden="1">#REF!</definedName>
    <definedName name="XRefCopy37" hidden="1">#REF!</definedName>
    <definedName name="XRefCopy37Row" localSheetId="13" hidden="1">#REF!</definedName>
    <definedName name="XRefCopy37Row" localSheetId="6" hidden="1">#REF!</definedName>
    <definedName name="XRefCopy37Row" localSheetId="5" hidden="1">#REF!</definedName>
    <definedName name="XRefCopy37Row" localSheetId="4" hidden="1">#REF!</definedName>
    <definedName name="XRefCopy37Row" hidden="1">#REF!</definedName>
    <definedName name="XRefCopy38" localSheetId="13" hidden="1">#REF!</definedName>
    <definedName name="XRefCopy38" localSheetId="6" hidden="1">#REF!</definedName>
    <definedName name="XRefCopy38" localSheetId="5" hidden="1">#REF!</definedName>
    <definedName name="XRefCopy38" localSheetId="4" hidden="1">#REF!</definedName>
    <definedName name="XRefCopy38" hidden="1">#REF!</definedName>
    <definedName name="XRefCopy38Row" localSheetId="6" hidden="1">#REF!</definedName>
    <definedName name="XRefCopy38Row" localSheetId="5" hidden="1">#REF!</definedName>
    <definedName name="XRefCopy38Row" localSheetId="4" hidden="1">#REF!</definedName>
    <definedName name="XRefCopy38Row" hidden="1">#REF!</definedName>
    <definedName name="XRefCopy39" localSheetId="6" hidden="1">#REF!</definedName>
    <definedName name="XRefCopy39" localSheetId="5" hidden="1">#REF!</definedName>
    <definedName name="XRefCopy39" localSheetId="4" hidden="1">#REF!</definedName>
    <definedName name="XRefCopy39" hidden="1">#REF!</definedName>
    <definedName name="XRefCopy39Row" localSheetId="6" hidden="1">#REF!</definedName>
    <definedName name="XRefCopy39Row" localSheetId="5" hidden="1">#REF!</definedName>
    <definedName name="XRefCopy39Row" localSheetId="4" hidden="1">#REF!</definedName>
    <definedName name="XRefCopy39Row" hidden="1">#REF!</definedName>
    <definedName name="XRefCopy3Row" hidden="1">[3]XREF!$A$7:$IV$7</definedName>
    <definedName name="XRefCopy4" localSheetId="13" hidden="1">#REF!</definedName>
    <definedName name="XRefCopy4" localSheetId="6" hidden="1">#REF!</definedName>
    <definedName name="XRefCopy4" localSheetId="5" hidden="1">#REF!</definedName>
    <definedName name="XRefCopy4" localSheetId="4" hidden="1">#REF!</definedName>
    <definedName name="XRefCopy4" hidden="1">#REF!</definedName>
    <definedName name="XRefCopy40" localSheetId="13" hidden="1">#REF!</definedName>
    <definedName name="XRefCopy40" localSheetId="6" hidden="1">#REF!</definedName>
    <definedName name="XRefCopy40" localSheetId="5" hidden="1">#REF!</definedName>
    <definedName name="XRefCopy40" localSheetId="4" hidden="1">#REF!</definedName>
    <definedName name="XRefCopy40" hidden="1">#REF!</definedName>
    <definedName name="XRefCopy40Row" localSheetId="13" hidden="1">#REF!</definedName>
    <definedName name="XRefCopy40Row" localSheetId="6" hidden="1">#REF!</definedName>
    <definedName name="XRefCopy40Row" localSheetId="5" hidden="1">#REF!</definedName>
    <definedName name="XRefCopy40Row" localSheetId="4" hidden="1">#REF!</definedName>
    <definedName name="XRefCopy40Row" hidden="1">#REF!</definedName>
    <definedName name="XRefCopy41" localSheetId="6" hidden="1">#REF!</definedName>
    <definedName name="XRefCopy41" localSheetId="5" hidden="1">#REF!</definedName>
    <definedName name="XRefCopy41" localSheetId="4" hidden="1">#REF!</definedName>
    <definedName name="XRefCopy41" hidden="1">#REF!</definedName>
    <definedName name="XRefCopy41Row" localSheetId="6" hidden="1">#REF!</definedName>
    <definedName name="XRefCopy41Row" localSheetId="5" hidden="1">#REF!</definedName>
    <definedName name="XRefCopy41Row" localSheetId="4" hidden="1">#REF!</definedName>
    <definedName name="XRefCopy41Row" hidden="1">#REF!</definedName>
    <definedName name="XRefCopy42" localSheetId="6" hidden="1">#REF!</definedName>
    <definedName name="XRefCopy42" localSheetId="5" hidden="1">#REF!</definedName>
    <definedName name="XRefCopy42" localSheetId="4" hidden="1">#REF!</definedName>
    <definedName name="XRefCopy42" hidden="1">#REF!</definedName>
    <definedName name="XRefCopy42Row" localSheetId="6" hidden="1">#REF!</definedName>
    <definedName name="XRefCopy42Row" localSheetId="5" hidden="1">#REF!</definedName>
    <definedName name="XRefCopy42Row" localSheetId="4" hidden="1">#REF!</definedName>
    <definedName name="XRefCopy42Row" hidden="1">#REF!</definedName>
    <definedName name="XRefCopy43" localSheetId="6" hidden="1">#REF!</definedName>
    <definedName name="XRefCopy43" localSheetId="5" hidden="1">#REF!</definedName>
    <definedName name="XRefCopy43" localSheetId="4" hidden="1">#REF!</definedName>
    <definedName name="XRefCopy43" hidden="1">#REF!</definedName>
    <definedName name="XRefCopy43Row" localSheetId="6" hidden="1">#REF!</definedName>
    <definedName name="XRefCopy43Row" localSheetId="5" hidden="1">#REF!</definedName>
    <definedName name="XRefCopy43Row" localSheetId="4" hidden="1">#REF!</definedName>
    <definedName name="XRefCopy43Row" hidden="1">#REF!</definedName>
    <definedName name="XRefCopy44" localSheetId="6" hidden="1">#REF!</definedName>
    <definedName name="XRefCopy44" localSheetId="5" hidden="1">#REF!</definedName>
    <definedName name="XRefCopy44" localSheetId="4" hidden="1">#REF!</definedName>
    <definedName name="XRefCopy44" hidden="1">#REF!</definedName>
    <definedName name="XRefCopy44Row" localSheetId="6" hidden="1">#REF!</definedName>
    <definedName name="XRefCopy44Row" localSheetId="5" hidden="1">#REF!</definedName>
    <definedName name="XRefCopy44Row" localSheetId="4" hidden="1">#REF!</definedName>
    <definedName name="XRefCopy44Row" hidden="1">#REF!</definedName>
    <definedName name="XRefCopy45Row" localSheetId="6" hidden="1">#REF!</definedName>
    <definedName name="XRefCopy45Row" localSheetId="5" hidden="1">#REF!</definedName>
    <definedName name="XRefCopy45Row" localSheetId="4" hidden="1">#REF!</definedName>
    <definedName name="XRefCopy45Row" hidden="1">#REF!</definedName>
    <definedName name="XRefCopy4Row" localSheetId="6" hidden="1">#REF!</definedName>
    <definedName name="XRefCopy4Row" localSheetId="5" hidden="1">#REF!</definedName>
    <definedName name="XRefCopy4Row" localSheetId="4" hidden="1">#REF!</definedName>
    <definedName name="XRefCopy4Row" hidden="1">#REF!</definedName>
    <definedName name="XRefCopy5" localSheetId="6" hidden="1">#REF!</definedName>
    <definedName name="XRefCopy5" localSheetId="5" hidden="1">#REF!</definedName>
    <definedName name="XRefCopy5" localSheetId="4" hidden="1">#REF!</definedName>
    <definedName name="XRefCopy5" hidden="1">#REF!</definedName>
    <definedName name="XRefCopy56" localSheetId="6" hidden="1">#REF!</definedName>
    <definedName name="XRefCopy56" localSheetId="5" hidden="1">#REF!</definedName>
    <definedName name="XRefCopy56" localSheetId="4" hidden="1">#REF!</definedName>
    <definedName name="XRefCopy56" hidden="1">#REF!</definedName>
    <definedName name="XRefCopy57" localSheetId="6" hidden="1">#REF!</definedName>
    <definedName name="XRefCopy57" localSheetId="5" hidden="1">#REF!</definedName>
    <definedName name="XRefCopy57" localSheetId="4" hidden="1">#REF!</definedName>
    <definedName name="XRefCopy57" hidden="1">#REF!</definedName>
    <definedName name="XRefCopy58" localSheetId="6" hidden="1">#REF!</definedName>
    <definedName name="XRefCopy58" localSheetId="5" hidden="1">#REF!</definedName>
    <definedName name="XRefCopy58" localSheetId="4" hidden="1">#REF!</definedName>
    <definedName name="XRefCopy58" hidden="1">#REF!</definedName>
    <definedName name="XRefCopy5Row" localSheetId="6" hidden="1">#REF!</definedName>
    <definedName name="XRefCopy5Row" localSheetId="5" hidden="1">#REF!</definedName>
    <definedName name="XRefCopy5Row" localSheetId="4" hidden="1">#REF!</definedName>
    <definedName name="XRefCopy5Row" hidden="1">#REF!</definedName>
    <definedName name="XRefCopy6" localSheetId="6" hidden="1">#REF!</definedName>
    <definedName name="XRefCopy6" localSheetId="5" hidden="1">#REF!</definedName>
    <definedName name="XRefCopy6" localSheetId="4" hidden="1">#REF!</definedName>
    <definedName name="XRefCopy6" hidden="1">#REF!</definedName>
    <definedName name="XRefCopy7" localSheetId="6" hidden="1">#REF!</definedName>
    <definedName name="XRefCopy7" localSheetId="5" hidden="1">#REF!</definedName>
    <definedName name="XRefCopy7" localSheetId="4" hidden="1">#REF!</definedName>
    <definedName name="XRefCopy7" hidden="1">#REF!</definedName>
    <definedName name="XRefCopy7Row" localSheetId="6" hidden="1">#REF!</definedName>
    <definedName name="XRefCopy7Row" localSheetId="5" hidden="1">#REF!</definedName>
    <definedName name="XRefCopy7Row" localSheetId="4" hidden="1">#REF!</definedName>
    <definedName name="XRefCopy7Row" hidden="1">#REF!</definedName>
    <definedName name="XRefCopy8" localSheetId="6" hidden="1">#REF!</definedName>
    <definedName name="XRefCopy8" localSheetId="5" hidden="1">#REF!</definedName>
    <definedName name="XRefCopy8" localSheetId="4" hidden="1">#REF!</definedName>
    <definedName name="XRefCopy8" hidden="1">#REF!</definedName>
    <definedName name="XRefCopy8Row" localSheetId="13" hidden="1">#REF!</definedName>
    <definedName name="XRefCopy8Row" localSheetId="6" hidden="1">#REF!</definedName>
    <definedName name="XRefCopy8Row" localSheetId="5" hidden="1">#REF!</definedName>
    <definedName name="XRefCopy8Row" localSheetId="4" hidden="1">#REF!</definedName>
    <definedName name="XRefCopy8Row" hidden="1">#REF!</definedName>
    <definedName name="XRefCopy9" localSheetId="13" hidden="1">#REF!</definedName>
    <definedName name="XRefCopy9" localSheetId="6" hidden="1">#REF!</definedName>
    <definedName name="XRefCopy9" localSheetId="5" hidden="1">#REF!</definedName>
    <definedName name="XRefCopy9" localSheetId="4" hidden="1">#REF!</definedName>
    <definedName name="XRefCopy9" hidden="1">#REF!</definedName>
    <definedName name="XRefCopy9Row" hidden="1">[4]XREF!$A$3:$IV$3</definedName>
    <definedName name="XRefCopyRangeCount" hidden="1">8</definedName>
    <definedName name="XRefPaste1" localSheetId="13" hidden="1">#REF!</definedName>
    <definedName name="XRefPaste1" localSheetId="6" hidden="1">#REF!</definedName>
    <definedName name="XRefPaste1" localSheetId="5" hidden="1">#REF!</definedName>
    <definedName name="XRefPaste1" localSheetId="4" hidden="1">#REF!</definedName>
    <definedName name="XRefPaste1" hidden="1">#REF!</definedName>
    <definedName name="XRefPaste10" localSheetId="13" hidden="1">#REF!</definedName>
    <definedName name="XRefPaste10" localSheetId="6" hidden="1">#REF!</definedName>
    <definedName name="XRefPaste10" localSheetId="5" hidden="1">#REF!</definedName>
    <definedName name="XRefPaste10" localSheetId="4" hidden="1">#REF!</definedName>
    <definedName name="XRefPaste10" hidden="1">#REF!</definedName>
    <definedName name="XRefPaste10Row" localSheetId="13" hidden="1">#REF!</definedName>
    <definedName name="XRefPaste10Row" localSheetId="6" hidden="1">#REF!</definedName>
    <definedName name="XRefPaste10Row" localSheetId="5" hidden="1">#REF!</definedName>
    <definedName name="XRefPaste10Row" localSheetId="4" hidden="1">#REF!</definedName>
    <definedName name="XRefPaste10Row" hidden="1">#REF!</definedName>
    <definedName name="XRefPaste11" localSheetId="6" hidden="1">#REF!</definedName>
    <definedName name="XRefPaste11" localSheetId="5" hidden="1">#REF!</definedName>
    <definedName name="XRefPaste11" localSheetId="4" hidden="1">#REF!</definedName>
    <definedName name="XRefPaste11" hidden="1">#REF!</definedName>
    <definedName name="XRefPaste11Row" localSheetId="6" hidden="1">#REF!</definedName>
    <definedName name="XRefPaste11Row" localSheetId="5" hidden="1">#REF!</definedName>
    <definedName name="XRefPaste11Row" localSheetId="4" hidden="1">#REF!</definedName>
    <definedName name="XRefPaste11Row" hidden="1">#REF!</definedName>
    <definedName name="XRefPaste12" localSheetId="6" hidden="1">#REF!</definedName>
    <definedName name="XRefPaste12" localSheetId="5" hidden="1">#REF!</definedName>
    <definedName name="XRefPaste12" localSheetId="4" hidden="1">#REF!</definedName>
    <definedName name="XRefPaste12" hidden="1">#REF!</definedName>
    <definedName name="XRefPaste12Row" localSheetId="6" hidden="1">#REF!</definedName>
    <definedName name="XRefPaste12Row" localSheetId="5" hidden="1">#REF!</definedName>
    <definedName name="XRefPaste12Row" localSheetId="4" hidden="1">#REF!</definedName>
    <definedName name="XRefPaste12Row" hidden="1">#REF!</definedName>
    <definedName name="XRefPaste13" localSheetId="6" hidden="1">#REF!</definedName>
    <definedName name="XRefPaste13" localSheetId="5" hidden="1">#REF!</definedName>
    <definedName name="XRefPaste13" localSheetId="4" hidden="1">#REF!</definedName>
    <definedName name="XRefPaste13" hidden="1">#REF!</definedName>
    <definedName name="XRefPaste13Row" localSheetId="6" hidden="1">#REF!</definedName>
    <definedName name="XRefPaste13Row" localSheetId="5" hidden="1">#REF!</definedName>
    <definedName name="XRefPaste13Row" localSheetId="4" hidden="1">#REF!</definedName>
    <definedName name="XRefPaste13Row" hidden="1">#REF!</definedName>
    <definedName name="XRefPaste14" localSheetId="6" hidden="1">#REF!</definedName>
    <definedName name="XRefPaste14" localSheetId="5" hidden="1">#REF!</definedName>
    <definedName name="XRefPaste14" localSheetId="4" hidden="1">#REF!</definedName>
    <definedName name="XRefPaste14" hidden="1">#REF!</definedName>
    <definedName name="XRefPaste14Row" localSheetId="6" hidden="1">#REF!</definedName>
    <definedName name="XRefPaste14Row" localSheetId="5" hidden="1">#REF!</definedName>
    <definedName name="XRefPaste14Row" localSheetId="4" hidden="1">#REF!</definedName>
    <definedName name="XRefPaste14Row" hidden="1">#REF!</definedName>
    <definedName name="XRefPaste15" localSheetId="6" hidden="1">#REF!</definedName>
    <definedName name="XRefPaste15" localSheetId="5" hidden="1">#REF!</definedName>
    <definedName name="XRefPaste15" localSheetId="4" hidden="1">#REF!</definedName>
    <definedName name="XRefPaste15" hidden="1">#REF!</definedName>
    <definedName name="XRefPaste15Row" localSheetId="6" hidden="1">#REF!</definedName>
    <definedName name="XRefPaste15Row" localSheetId="5" hidden="1">#REF!</definedName>
    <definedName name="XRefPaste15Row" localSheetId="4" hidden="1">#REF!</definedName>
    <definedName name="XRefPaste15Row" hidden="1">#REF!</definedName>
    <definedName name="XRefPaste16" localSheetId="6" hidden="1">#REF!</definedName>
    <definedName name="XRefPaste16" localSheetId="5" hidden="1">#REF!</definedName>
    <definedName name="XRefPaste16" localSheetId="4" hidden="1">#REF!</definedName>
    <definedName name="XRefPaste16" hidden="1">#REF!</definedName>
    <definedName name="XRefPaste16Row" localSheetId="13" hidden="1">#REF!</definedName>
    <definedName name="XRefPaste16Row" localSheetId="6" hidden="1">#REF!</definedName>
    <definedName name="XRefPaste16Row" localSheetId="5" hidden="1">#REF!</definedName>
    <definedName name="XRefPaste16Row" localSheetId="4" hidden="1">#REF!</definedName>
    <definedName name="XRefPaste16Row" hidden="1">#REF!</definedName>
    <definedName name="XRefPaste17" localSheetId="13" hidden="1">#REF!</definedName>
    <definedName name="XRefPaste17" localSheetId="6" hidden="1">#REF!</definedName>
    <definedName name="XRefPaste17" localSheetId="5" hidden="1">#REF!</definedName>
    <definedName name="XRefPaste17" localSheetId="4" hidden="1">#REF!</definedName>
    <definedName name="XRefPaste17" hidden="1">#REF!</definedName>
    <definedName name="XRefPaste17Row" localSheetId="13" hidden="1">#REF!</definedName>
    <definedName name="XRefPaste17Row" localSheetId="6" hidden="1">#REF!</definedName>
    <definedName name="XRefPaste17Row" localSheetId="5" hidden="1">#REF!</definedName>
    <definedName name="XRefPaste17Row" localSheetId="4" hidden="1">#REF!</definedName>
    <definedName name="XRefPaste17Row" hidden="1">#REF!</definedName>
    <definedName name="XRefPaste18" localSheetId="13" hidden="1">#REF!</definedName>
    <definedName name="XRefPaste18" localSheetId="6" hidden="1">#REF!</definedName>
    <definedName name="XRefPaste18" localSheetId="5" hidden="1">#REF!</definedName>
    <definedName name="XRefPaste18" localSheetId="4" hidden="1">#REF!</definedName>
    <definedName name="XRefPaste18" hidden="1">#REF!</definedName>
    <definedName name="XRefPaste18Row" localSheetId="13" hidden="1">#REF!</definedName>
    <definedName name="XRefPaste18Row" localSheetId="6" hidden="1">#REF!</definedName>
    <definedName name="XRefPaste18Row" localSheetId="5" hidden="1">#REF!</definedName>
    <definedName name="XRefPaste18Row" localSheetId="4" hidden="1">#REF!</definedName>
    <definedName name="XRefPaste18Row" hidden="1">#REF!</definedName>
    <definedName name="XRefPaste19" localSheetId="13" hidden="1">#REF!</definedName>
    <definedName name="XRefPaste19" localSheetId="6" hidden="1">#REF!</definedName>
    <definedName name="XRefPaste19" localSheetId="5" hidden="1">#REF!</definedName>
    <definedName name="XRefPaste19" localSheetId="4" hidden="1">#REF!</definedName>
    <definedName name="XRefPaste19" hidden="1">#REF!</definedName>
    <definedName name="XRefPaste19Row" localSheetId="13" hidden="1">#REF!</definedName>
    <definedName name="XRefPaste19Row" localSheetId="6" hidden="1">#REF!</definedName>
    <definedName name="XRefPaste19Row" localSheetId="5" hidden="1">#REF!</definedName>
    <definedName name="XRefPaste19Row" localSheetId="4" hidden="1">#REF!</definedName>
    <definedName name="XRefPaste19Row" hidden="1">#REF!</definedName>
    <definedName name="XRefPaste1Row" localSheetId="13" hidden="1">#REF!</definedName>
    <definedName name="XRefPaste1Row" localSheetId="6" hidden="1">#REF!</definedName>
    <definedName name="XRefPaste1Row" localSheetId="5" hidden="1">#REF!</definedName>
    <definedName name="XRefPaste1Row" localSheetId="4" hidden="1">#REF!</definedName>
    <definedName name="XRefPaste1Row" hidden="1">#REF!</definedName>
    <definedName name="XRefPaste2" hidden="1">[3]Lead!$F$1072</definedName>
    <definedName name="XRefPaste20" localSheetId="13" hidden="1">#REF!</definedName>
    <definedName name="XRefPaste20" localSheetId="6" hidden="1">#REF!</definedName>
    <definedName name="XRefPaste20" localSheetId="5" hidden="1">#REF!</definedName>
    <definedName name="XRefPaste20" localSheetId="4" hidden="1">#REF!</definedName>
    <definedName name="XRefPaste20" hidden="1">#REF!</definedName>
    <definedName name="XRefPaste20Row" localSheetId="13" hidden="1">#REF!</definedName>
    <definedName name="XRefPaste20Row" localSheetId="6" hidden="1">#REF!</definedName>
    <definedName name="XRefPaste20Row" localSheetId="5" hidden="1">#REF!</definedName>
    <definedName name="XRefPaste20Row" localSheetId="4" hidden="1">#REF!</definedName>
    <definedName name="XRefPaste20Row" hidden="1">#REF!</definedName>
    <definedName name="XRefPaste21" localSheetId="13" hidden="1">#REF!</definedName>
    <definedName name="XRefPaste21" localSheetId="6" hidden="1">#REF!</definedName>
    <definedName name="XRefPaste21" localSheetId="5" hidden="1">#REF!</definedName>
    <definedName name="XRefPaste21" localSheetId="4" hidden="1">#REF!</definedName>
    <definedName name="XRefPaste21" hidden="1">#REF!</definedName>
    <definedName name="XRefPaste21Row" localSheetId="13" hidden="1">#REF!</definedName>
    <definedName name="XRefPaste21Row" localSheetId="6" hidden="1">#REF!</definedName>
    <definedName name="XRefPaste21Row" localSheetId="5" hidden="1">#REF!</definedName>
    <definedName name="XRefPaste21Row" localSheetId="4" hidden="1">#REF!</definedName>
    <definedName name="XRefPaste21Row" hidden="1">#REF!</definedName>
    <definedName name="XRefPaste22" localSheetId="6" hidden="1">#REF!</definedName>
    <definedName name="XRefPaste22" localSheetId="5" hidden="1">#REF!</definedName>
    <definedName name="XRefPaste22" localSheetId="4" hidden="1">#REF!</definedName>
    <definedName name="XRefPaste22" hidden="1">#REF!</definedName>
    <definedName name="XRefPaste22Row" localSheetId="6" hidden="1">#REF!</definedName>
    <definedName name="XRefPaste22Row" localSheetId="5" hidden="1">#REF!</definedName>
    <definedName name="XRefPaste22Row" localSheetId="4" hidden="1">#REF!</definedName>
    <definedName name="XRefPaste22Row" hidden="1">#REF!</definedName>
    <definedName name="XRefPaste23" localSheetId="6" hidden="1">#REF!</definedName>
    <definedName name="XRefPaste23" localSheetId="5" hidden="1">#REF!</definedName>
    <definedName name="XRefPaste23" localSheetId="4" hidden="1">#REF!</definedName>
    <definedName name="XRefPaste23" hidden="1">#REF!</definedName>
    <definedName name="XRefPaste23Row" localSheetId="6" hidden="1">#REF!</definedName>
    <definedName name="XRefPaste23Row" localSheetId="5" hidden="1">#REF!</definedName>
    <definedName name="XRefPaste23Row" localSheetId="4" hidden="1">#REF!</definedName>
    <definedName name="XRefPaste23Row" hidden="1">#REF!</definedName>
    <definedName name="XRefPaste24" localSheetId="6" hidden="1">#REF!</definedName>
    <definedName name="XRefPaste24" localSheetId="5" hidden="1">#REF!</definedName>
    <definedName name="XRefPaste24" localSheetId="4" hidden="1">#REF!</definedName>
    <definedName name="XRefPaste24" hidden="1">#REF!</definedName>
    <definedName name="XRefPaste24Row" localSheetId="6" hidden="1">#REF!</definedName>
    <definedName name="XRefPaste24Row" localSheetId="5" hidden="1">#REF!</definedName>
    <definedName name="XRefPaste24Row" localSheetId="4" hidden="1">#REF!</definedName>
    <definedName name="XRefPaste24Row" hidden="1">#REF!</definedName>
    <definedName name="XRefPaste25" localSheetId="6" hidden="1">#REF!</definedName>
    <definedName name="XRefPaste25" localSheetId="5" hidden="1">#REF!</definedName>
    <definedName name="XRefPaste25" localSheetId="4" hidden="1">#REF!</definedName>
    <definedName name="XRefPaste25" hidden="1">#REF!</definedName>
    <definedName name="XRefPaste26" localSheetId="6" hidden="1">#REF!</definedName>
    <definedName name="XRefPaste26" localSheetId="5" hidden="1">#REF!</definedName>
    <definedName name="XRefPaste26" localSheetId="4" hidden="1">#REF!</definedName>
    <definedName name="XRefPaste26" hidden="1">#REF!</definedName>
    <definedName name="XRefPaste26Row" localSheetId="6" hidden="1">#REF!</definedName>
    <definedName name="XRefPaste26Row" localSheetId="5" hidden="1">#REF!</definedName>
    <definedName name="XRefPaste26Row" localSheetId="4" hidden="1">#REF!</definedName>
    <definedName name="XRefPaste26Row" hidden="1">#REF!</definedName>
    <definedName name="XRefPaste27" localSheetId="6" hidden="1">#REF!</definedName>
    <definedName name="XRefPaste27" localSheetId="5" hidden="1">#REF!</definedName>
    <definedName name="XRefPaste27" localSheetId="4" hidden="1">#REF!</definedName>
    <definedName name="XRefPaste27" hidden="1">#REF!</definedName>
    <definedName name="XRefPaste27Row" localSheetId="6" hidden="1">#REF!</definedName>
    <definedName name="XRefPaste27Row" localSheetId="5" hidden="1">#REF!</definedName>
    <definedName name="XRefPaste27Row" localSheetId="4" hidden="1">#REF!</definedName>
    <definedName name="XRefPaste27Row" hidden="1">#REF!</definedName>
    <definedName name="XRefPaste28" localSheetId="13" hidden="1">#REF!</definedName>
    <definedName name="XRefPaste28" localSheetId="6" hidden="1">#REF!</definedName>
    <definedName name="XRefPaste28" localSheetId="5" hidden="1">#REF!</definedName>
    <definedName name="XRefPaste28" localSheetId="4" hidden="1">#REF!</definedName>
    <definedName name="XRefPaste28" hidden="1">#REF!</definedName>
    <definedName name="XRefPaste28Row" localSheetId="13" hidden="1">#REF!</definedName>
    <definedName name="XRefPaste28Row" localSheetId="6" hidden="1">#REF!</definedName>
    <definedName name="XRefPaste28Row" localSheetId="5" hidden="1">#REF!</definedName>
    <definedName name="XRefPaste28Row" localSheetId="4" hidden="1">#REF!</definedName>
    <definedName name="XRefPaste28Row" hidden="1">#REF!</definedName>
    <definedName name="XRefPaste29" localSheetId="13" hidden="1">#REF!</definedName>
    <definedName name="XRefPaste29" localSheetId="6" hidden="1">#REF!</definedName>
    <definedName name="XRefPaste29" localSheetId="5" hidden="1">#REF!</definedName>
    <definedName name="XRefPaste29" localSheetId="4" hidden="1">#REF!</definedName>
    <definedName name="XRefPaste29" hidden="1">#REF!</definedName>
    <definedName name="XRefPaste29Row" localSheetId="13" hidden="1">#REF!</definedName>
    <definedName name="XRefPaste29Row" localSheetId="6" hidden="1">#REF!</definedName>
    <definedName name="XRefPaste29Row" localSheetId="5" hidden="1">#REF!</definedName>
    <definedName name="XRefPaste29Row" localSheetId="4" hidden="1">#REF!</definedName>
    <definedName name="XRefPaste29Row" hidden="1">#REF!</definedName>
    <definedName name="XRefPaste2Row" hidden="1">[3]XREF!$A$5:$IV$5</definedName>
    <definedName name="XRefPaste3" hidden="1">[3]Lead!$O$1006</definedName>
    <definedName name="XRefPaste30" localSheetId="13" hidden="1">#REF!</definedName>
    <definedName name="XRefPaste30" localSheetId="6" hidden="1">#REF!</definedName>
    <definedName name="XRefPaste30" localSheetId="5" hidden="1">#REF!</definedName>
    <definedName name="XRefPaste30" localSheetId="4" hidden="1">#REF!</definedName>
    <definedName name="XRefPaste30" hidden="1">#REF!</definedName>
    <definedName name="XRefPaste30Row" localSheetId="13" hidden="1">#REF!</definedName>
    <definedName name="XRefPaste30Row" localSheetId="6" hidden="1">#REF!</definedName>
    <definedName name="XRefPaste30Row" localSheetId="5" hidden="1">#REF!</definedName>
    <definedName name="XRefPaste30Row" localSheetId="4" hidden="1">#REF!</definedName>
    <definedName name="XRefPaste30Row" hidden="1">#REF!</definedName>
    <definedName name="XRefPaste31Row" localSheetId="13" hidden="1">#REF!</definedName>
    <definedName name="XRefPaste31Row" localSheetId="6" hidden="1">#REF!</definedName>
    <definedName name="XRefPaste31Row" localSheetId="5" hidden="1">#REF!</definedName>
    <definedName name="XRefPaste31Row" localSheetId="4" hidden="1">#REF!</definedName>
    <definedName name="XRefPaste31Row" hidden="1">#REF!</definedName>
    <definedName name="XRefPaste32" localSheetId="13" hidden="1">#REF!</definedName>
    <definedName name="XRefPaste32" localSheetId="6" hidden="1">#REF!</definedName>
    <definedName name="XRefPaste32" localSheetId="5" hidden="1">#REF!</definedName>
    <definedName name="XRefPaste32" localSheetId="4" hidden="1">#REF!</definedName>
    <definedName name="XRefPaste32" hidden="1">#REF!</definedName>
    <definedName name="XRefPaste32Row" localSheetId="13" hidden="1">#REF!</definedName>
    <definedName name="XRefPaste32Row" localSheetId="6" hidden="1">#REF!</definedName>
    <definedName name="XRefPaste32Row" localSheetId="5" hidden="1">#REF!</definedName>
    <definedName name="XRefPaste32Row" localSheetId="4" hidden="1">#REF!</definedName>
    <definedName name="XRefPaste32Row" hidden="1">#REF!</definedName>
    <definedName name="XRefPaste33" localSheetId="13" hidden="1">#REF!</definedName>
    <definedName name="XRefPaste33" localSheetId="6" hidden="1">#REF!</definedName>
    <definedName name="XRefPaste33" localSheetId="5" hidden="1">#REF!</definedName>
    <definedName name="XRefPaste33" localSheetId="4" hidden="1">#REF!</definedName>
    <definedName name="XRefPaste33" hidden="1">#REF!</definedName>
    <definedName name="XRefPaste33Row" localSheetId="13" hidden="1">#REF!</definedName>
    <definedName name="XRefPaste33Row" localSheetId="6" hidden="1">#REF!</definedName>
    <definedName name="XRefPaste33Row" localSheetId="5" hidden="1">#REF!</definedName>
    <definedName name="XRefPaste33Row" localSheetId="4" hidden="1">#REF!</definedName>
    <definedName name="XRefPaste33Row" hidden="1">#REF!</definedName>
    <definedName name="XRefPaste34Row" localSheetId="13" hidden="1">#REF!</definedName>
    <definedName name="XRefPaste34Row" localSheetId="6" hidden="1">#REF!</definedName>
    <definedName name="XRefPaste34Row" localSheetId="5" hidden="1">#REF!</definedName>
    <definedName name="XRefPaste34Row" localSheetId="4" hidden="1">#REF!</definedName>
    <definedName name="XRefPaste34Row" hidden="1">#REF!</definedName>
    <definedName name="XRefPaste35Row" localSheetId="6" hidden="1">#REF!</definedName>
    <definedName name="XRefPaste35Row" localSheetId="5" hidden="1">#REF!</definedName>
    <definedName name="XRefPaste35Row" localSheetId="4" hidden="1">#REF!</definedName>
    <definedName name="XRefPaste35Row" hidden="1">#REF!</definedName>
    <definedName name="XRefPaste36Row" localSheetId="6" hidden="1">#REF!</definedName>
    <definedName name="XRefPaste36Row" localSheetId="5" hidden="1">#REF!</definedName>
    <definedName name="XRefPaste36Row" localSheetId="4" hidden="1">#REF!</definedName>
    <definedName name="XRefPaste36Row" hidden="1">#REF!</definedName>
    <definedName name="XRefPaste37Row" localSheetId="6" hidden="1">#REF!</definedName>
    <definedName name="XRefPaste37Row" localSheetId="5" hidden="1">#REF!</definedName>
    <definedName name="XRefPaste37Row" localSheetId="4" hidden="1">#REF!</definedName>
    <definedName name="XRefPaste37Row" hidden="1">#REF!</definedName>
    <definedName name="XRefPaste38Row" localSheetId="6" hidden="1">#REF!</definedName>
    <definedName name="XRefPaste38Row" localSheetId="5" hidden="1">#REF!</definedName>
    <definedName name="XRefPaste38Row" localSheetId="4" hidden="1">#REF!</definedName>
    <definedName name="XRefPaste38Row" hidden="1">#REF!</definedName>
    <definedName name="XRefPaste39Row" localSheetId="6" hidden="1">#REF!</definedName>
    <definedName name="XRefPaste39Row" localSheetId="5" hidden="1">#REF!</definedName>
    <definedName name="XRefPaste39Row" localSheetId="4" hidden="1">#REF!</definedName>
    <definedName name="XRefPaste39Row" hidden="1">#REF!</definedName>
    <definedName name="XRefPaste3Row" hidden="1">[3]XREF!$A$6:$IV$6</definedName>
    <definedName name="XRefPaste4" localSheetId="13" hidden="1">#REF!</definedName>
    <definedName name="XRefPaste4" localSheetId="6" hidden="1">#REF!</definedName>
    <definedName name="XRefPaste4" localSheetId="5" hidden="1">#REF!</definedName>
    <definedName name="XRefPaste4" localSheetId="4" hidden="1">#REF!</definedName>
    <definedName name="XRefPaste4" hidden="1">#REF!</definedName>
    <definedName name="XRefPaste40Row" localSheetId="13" hidden="1">#REF!</definedName>
    <definedName name="XRefPaste40Row" localSheetId="6" hidden="1">#REF!</definedName>
    <definedName name="XRefPaste40Row" localSheetId="5" hidden="1">#REF!</definedName>
    <definedName name="XRefPaste40Row" localSheetId="4" hidden="1">#REF!</definedName>
    <definedName name="XRefPaste40Row" hidden="1">#REF!</definedName>
    <definedName name="XRefPaste41Row" localSheetId="13" hidden="1">#REF!</definedName>
    <definedName name="XRefPaste41Row" localSheetId="6" hidden="1">#REF!</definedName>
    <definedName name="XRefPaste41Row" localSheetId="5" hidden="1">#REF!</definedName>
    <definedName name="XRefPaste41Row" localSheetId="4" hidden="1">#REF!</definedName>
    <definedName name="XRefPaste41Row" hidden="1">#REF!</definedName>
    <definedName name="XRefPaste42Row" localSheetId="6" hidden="1">#REF!</definedName>
    <definedName name="XRefPaste42Row" localSheetId="5" hidden="1">#REF!</definedName>
    <definedName name="XRefPaste42Row" localSheetId="4" hidden="1">#REF!</definedName>
    <definedName name="XRefPaste42Row" hidden="1">#REF!</definedName>
    <definedName name="XRefPaste43Row" localSheetId="6" hidden="1">#REF!</definedName>
    <definedName name="XRefPaste43Row" localSheetId="5" hidden="1">#REF!</definedName>
    <definedName name="XRefPaste43Row" localSheetId="4" hidden="1">#REF!</definedName>
    <definedName name="XRefPaste43Row" hidden="1">#REF!</definedName>
    <definedName name="XRefPaste44Row" localSheetId="6" hidden="1">#REF!</definedName>
    <definedName name="XRefPaste44Row" localSheetId="5" hidden="1">#REF!</definedName>
    <definedName name="XRefPaste44Row" localSheetId="4" hidden="1">#REF!</definedName>
    <definedName name="XRefPaste44Row" hidden="1">#REF!</definedName>
    <definedName name="XRefPaste45Row" localSheetId="6" hidden="1">#REF!</definedName>
    <definedName name="XRefPaste45Row" localSheetId="5" hidden="1">#REF!</definedName>
    <definedName name="XRefPaste45Row" localSheetId="4" hidden="1">#REF!</definedName>
    <definedName name="XRefPaste45Row" hidden="1">#REF!</definedName>
    <definedName name="XRefPaste47Row" localSheetId="6" hidden="1">#REF!</definedName>
    <definedName name="XRefPaste47Row" localSheetId="5" hidden="1">#REF!</definedName>
    <definedName name="XRefPaste47Row" localSheetId="4" hidden="1">#REF!</definedName>
    <definedName name="XRefPaste47Row" hidden="1">#REF!</definedName>
    <definedName name="XRefPaste48Row" localSheetId="6" hidden="1">#REF!</definedName>
    <definedName name="XRefPaste48Row" localSheetId="5" hidden="1">#REF!</definedName>
    <definedName name="XRefPaste48Row" localSheetId="4" hidden="1">#REF!</definedName>
    <definedName name="XRefPaste48Row" hidden="1">#REF!</definedName>
    <definedName name="XRefPaste49Row" localSheetId="6" hidden="1">#REF!</definedName>
    <definedName name="XRefPaste49Row" localSheetId="5" hidden="1">#REF!</definedName>
    <definedName name="XRefPaste49Row" localSheetId="4" hidden="1">#REF!</definedName>
    <definedName name="XRefPaste49Row" hidden="1">#REF!</definedName>
    <definedName name="XRefPaste4Row" localSheetId="6" hidden="1">#REF!</definedName>
    <definedName name="XRefPaste4Row" localSheetId="5" hidden="1">#REF!</definedName>
    <definedName name="XRefPaste4Row" localSheetId="4" hidden="1">#REF!</definedName>
    <definedName name="XRefPaste4Row" hidden="1">#REF!</definedName>
    <definedName name="XRefPaste5" localSheetId="6" hidden="1">#REF!</definedName>
    <definedName name="XRefPaste5" localSheetId="5" hidden="1">#REF!</definedName>
    <definedName name="XRefPaste5" localSheetId="4" hidden="1">#REF!</definedName>
    <definedName name="XRefPaste5" hidden="1">#REF!</definedName>
    <definedName name="XRefPaste50Row" localSheetId="13" hidden="1">#REF!</definedName>
    <definedName name="XRefPaste50Row" localSheetId="6" hidden="1">#REF!</definedName>
    <definedName name="XRefPaste50Row" localSheetId="5" hidden="1">#REF!</definedName>
    <definedName name="XRefPaste50Row" localSheetId="4" hidden="1">#REF!</definedName>
    <definedName name="XRefPaste50Row" hidden="1">#REF!</definedName>
    <definedName name="XRefPaste51Row" localSheetId="13" hidden="1">#REF!</definedName>
    <definedName name="XRefPaste51Row" localSheetId="6" hidden="1">#REF!</definedName>
    <definedName name="XRefPaste51Row" localSheetId="5" hidden="1">#REF!</definedName>
    <definedName name="XRefPaste51Row" localSheetId="4" hidden="1">#REF!</definedName>
    <definedName name="XRefPaste51Row" hidden="1">#REF!</definedName>
    <definedName name="XRefPaste5Row" localSheetId="13" hidden="1">#REF!</definedName>
    <definedName name="XRefPaste5Row" localSheetId="6" hidden="1">#REF!</definedName>
    <definedName name="XRefPaste5Row" localSheetId="5" hidden="1">#REF!</definedName>
    <definedName name="XRefPaste5Row" localSheetId="4" hidden="1">#REF!</definedName>
    <definedName name="XRefPaste5Row" hidden="1">#REF!</definedName>
    <definedName name="XRefPaste6" localSheetId="6" hidden="1">#REF!</definedName>
    <definedName name="XRefPaste6" localSheetId="5" hidden="1">#REF!</definedName>
    <definedName name="XRefPaste6" localSheetId="4" hidden="1">#REF!</definedName>
    <definedName name="XRefPaste6" hidden="1">#REF!</definedName>
    <definedName name="XRefPaste6Row" localSheetId="6" hidden="1">#REF!</definedName>
    <definedName name="XRefPaste6Row" localSheetId="5" hidden="1">#REF!</definedName>
    <definedName name="XRefPaste6Row" localSheetId="4" hidden="1">#REF!</definedName>
    <definedName name="XRefPaste6Row" hidden="1">#REF!</definedName>
    <definedName name="XRefPaste7" localSheetId="6" hidden="1">#REF!</definedName>
    <definedName name="XRefPaste7" localSheetId="5" hidden="1">#REF!</definedName>
    <definedName name="XRefPaste7" localSheetId="4" hidden="1">#REF!</definedName>
    <definedName name="XRefPaste7" hidden="1">#REF!</definedName>
    <definedName name="XRefPaste7Row" localSheetId="6" hidden="1">#REF!</definedName>
    <definedName name="XRefPaste7Row" localSheetId="5" hidden="1">#REF!</definedName>
    <definedName name="XRefPaste7Row" localSheetId="4" hidden="1">#REF!</definedName>
    <definedName name="XRefPaste7Row" hidden="1">#REF!</definedName>
    <definedName name="XRefPaste8" localSheetId="6" hidden="1">#REF!</definedName>
    <definedName name="XRefPaste8" localSheetId="5" hidden="1">#REF!</definedName>
    <definedName name="XRefPaste8" localSheetId="4" hidden="1">#REF!</definedName>
    <definedName name="XRefPaste8" hidden="1">#REF!</definedName>
    <definedName name="XRefPaste8Row" localSheetId="6" hidden="1">#REF!</definedName>
    <definedName name="XRefPaste8Row" localSheetId="5" hidden="1">#REF!</definedName>
    <definedName name="XRefPaste8Row" localSheetId="4" hidden="1">#REF!</definedName>
    <definedName name="XRefPaste8Row" hidden="1">#REF!</definedName>
    <definedName name="XRefPaste9Row" localSheetId="6" hidden="1">#REF!</definedName>
    <definedName name="XRefPaste9Row" localSheetId="5" hidden="1">#REF!</definedName>
    <definedName name="XRefPaste9Row" localSheetId="4" hidden="1">#REF!</definedName>
    <definedName name="XRefPaste9Row" hidden="1">#REF!</definedName>
    <definedName name="XRefPasteRangeCount" hidden="1">1</definedName>
    <definedName name="xxxx" localSheetId="6" hidden="1">#REF!</definedName>
    <definedName name="xxxx" localSheetId="5" hidden="1">#REF!</definedName>
    <definedName name="xxxx" localSheetId="4" hidden="1">#REF!</definedName>
    <definedName name="xxxx" hidden="1">#REF!</definedName>
    <definedName name="z" localSheetId="13" hidden="1">#REF!</definedName>
    <definedName name="z" localSheetId="6" hidden="1">#REF!</definedName>
    <definedName name="z" localSheetId="5" hidden="1">#REF!</definedName>
    <definedName name="z" localSheetId="4" hidden="1">#REF!</definedName>
    <definedName name="z" hidden="1">#REF!</definedName>
    <definedName name="Z_00E9FB25_752C_11D1_95EF_0000E8CF5EB3_.wvu.Cols" localSheetId="13" hidden="1">#REF!</definedName>
    <definedName name="Z_00E9FB25_752C_11D1_95EF_0000E8CF5EB3_.wvu.Cols" localSheetId="6" hidden="1">#REF!</definedName>
    <definedName name="Z_00E9FB25_752C_11D1_95EF_0000E8CF5EB3_.wvu.Cols" localSheetId="5" hidden="1">#REF!</definedName>
    <definedName name="Z_00E9FB25_752C_11D1_95EF_0000E8CF5EB3_.wvu.Cols" localSheetId="4" hidden="1">#REF!</definedName>
    <definedName name="Z_00E9FB25_752C_11D1_95EF_0000E8CF5EB3_.wvu.Cols" hidden="1">#REF!</definedName>
    <definedName name="Z_00E9FB26_752C_11D1_95EF_0000E8CF5EB3_.wvu.Cols" localSheetId="13" hidden="1">#REF!</definedName>
    <definedName name="Z_00E9FB26_752C_11D1_95EF_0000E8CF5EB3_.wvu.Cols" localSheetId="6" hidden="1">#REF!</definedName>
    <definedName name="Z_00E9FB26_752C_11D1_95EF_0000E8CF5EB3_.wvu.Cols" localSheetId="5" hidden="1">#REF!</definedName>
    <definedName name="Z_00E9FB26_752C_11D1_95EF_0000E8CF5EB3_.wvu.Cols" localSheetId="4" hidden="1">#REF!</definedName>
    <definedName name="Z_00E9FB26_752C_11D1_95EF_0000E8CF5EB3_.wvu.Cols" hidden="1">#REF!</definedName>
    <definedName name="Z_00E9FB27_752C_11D1_95EF_0000E8CF5EB3_.wvu.Cols" localSheetId="6" hidden="1">#REF!</definedName>
    <definedName name="Z_00E9FB27_752C_11D1_95EF_0000E8CF5EB3_.wvu.Cols" localSheetId="5" hidden="1">#REF!</definedName>
    <definedName name="Z_00E9FB27_752C_11D1_95EF_0000E8CF5EB3_.wvu.Cols" localSheetId="4" hidden="1">#REF!</definedName>
    <definedName name="Z_00E9FB27_752C_11D1_95EF_0000E8CF5EB3_.wvu.Cols" hidden="1">#REF!</definedName>
    <definedName name="Z_00E9FB28_752C_11D1_95EF_0000E8CF5EB3_.wvu.Cols" localSheetId="6" hidden="1">#REF!</definedName>
    <definedName name="Z_00E9FB28_752C_11D1_95EF_0000E8CF5EB3_.wvu.Cols" localSheetId="5" hidden="1">#REF!</definedName>
    <definedName name="Z_00E9FB28_752C_11D1_95EF_0000E8CF5EB3_.wvu.Cols" localSheetId="4" hidden="1">#REF!</definedName>
    <definedName name="Z_00E9FB28_752C_11D1_95EF_0000E8CF5EB3_.wvu.Cols" hidden="1">#REF!</definedName>
    <definedName name="Z_00E9FB29_752C_11D1_95EF_0000E8CF5EB3_.wvu.Cols" localSheetId="6" hidden="1">#REF!</definedName>
    <definedName name="Z_00E9FB29_752C_11D1_95EF_0000E8CF5EB3_.wvu.Cols" localSheetId="5" hidden="1">#REF!</definedName>
    <definedName name="Z_00E9FB29_752C_11D1_95EF_0000E8CF5EB3_.wvu.Cols" localSheetId="4" hidden="1">#REF!</definedName>
    <definedName name="Z_00E9FB29_752C_11D1_95EF_0000E8CF5EB3_.wvu.Cols" hidden="1">#REF!</definedName>
    <definedName name="Z_00E9FB2A_752C_11D1_95EF_0000E8CF5EB3_.wvu.Cols" localSheetId="6" hidden="1">#REF!</definedName>
    <definedName name="Z_00E9FB2A_752C_11D1_95EF_0000E8CF5EB3_.wvu.Cols" localSheetId="5" hidden="1">#REF!</definedName>
    <definedName name="Z_00E9FB2A_752C_11D1_95EF_0000E8CF5EB3_.wvu.Cols" localSheetId="4" hidden="1">#REF!</definedName>
    <definedName name="Z_00E9FB2A_752C_11D1_95EF_0000E8CF5EB3_.wvu.Cols" hidden="1">#REF!</definedName>
    <definedName name="Z_0226D2AF_D2B4_11D1_90EF_0000E8CF30B3_.wvu.Cols" localSheetId="6" hidden="1">#REF!</definedName>
    <definedName name="Z_0226D2AF_D2B4_11D1_90EF_0000E8CF30B3_.wvu.Cols" localSheetId="5" hidden="1">#REF!</definedName>
    <definedName name="Z_0226D2AF_D2B4_11D1_90EF_0000E8CF30B3_.wvu.Cols" localSheetId="4" hidden="1">#REF!</definedName>
    <definedName name="Z_0226D2AF_D2B4_11D1_90EF_0000E8CF30B3_.wvu.Cols" hidden="1">#REF!</definedName>
    <definedName name="Z_0226D2B0_D2B4_11D1_90EF_0000E8CF30B3_.wvu.Cols" localSheetId="6" hidden="1">#REF!</definedName>
    <definedName name="Z_0226D2B0_D2B4_11D1_90EF_0000E8CF30B3_.wvu.Cols" localSheetId="5" hidden="1">#REF!</definedName>
    <definedName name="Z_0226D2B0_D2B4_11D1_90EF_0000E8CF30B3_.wvu.Cols" localSheetId="4" hidden="1">#REF!</definedName>
    <definedName name="Z_0226D2B0_D2B4_11D1_90EF_0000E8CF30B3_.wvu.Cols" hidden="1">#REF!</definedName>
    <definedName name="Z_08D00FEF_D43A_11D1_90EF_0000E8CF30B3_.wvu.Cols" localSheetId="6" hidden="1">#REF!</definedName>
    <definedName name="Z_08D00FEF_D43A_11D1_90EF_0000E8CF30B3_.wvu.Cols" localSheetId="5" hidden="1">#REF!</definedName>
    <definedName name="Z_08D00FEF_D43A_11D1_90EF_0000E8CF30B3_.wvu.Cols" localSheetId="4" hidden="1">#REF!</definedName>
    <definedName name="Z_08D00FEF_D43A_11D1_90EF_0000E8CF30B3_.wvu.Cols" hidden="1">#REF!</definedName>
    <definedName name="Z_08D00FF0_D43A_11D1_90EF_0000E8CF30B3_.wvu.Cols" localSheetId="6" hidden="1">#REF!</definedName>
    <definedName name="Z_08D00FF0_D43A_11D1_90EF_0000E8CF30B3_.wvu.Cols" localSheetId="5" hidden="1">#REF!</definedName>
    <definedName name="Z_08D00FF0_D43A_11D1_90EF_0000E8CF30B3_.wvu.Cols" localSheetId="4" hidden="1">#REF!</definedName>
    <definedName name="Z_08D00FF0_D43A_11D1_90EF_0000E8CF30B3_.wvu.Cols" hidden="1">#REF!</definedName>
    <definedName name="Z_094CCD8D_DF24_11D1_90EF_0000E8CF30B3_.wvu.Cols" localSheetId="6" hidden="1">#REF!</definedName>
    <definedName name="Z_094CCD8D_DF24_11D1_90EF_0000E8CF30B3_.wvu.Cols" localSheetId="5" hidden="1">#REF!</definedName>
    <definedName name="Z_094CCD8D_DF24_11D1_90EF_0000E8CF30B3_.wvu.Cols" localSheetId="4" hidden="1">#REF!</definedName>
    <definedName name="Z_094CCD8D_DF24_11D1_90EF_0000E8CF30B3_.wvu.Cols" hidden="1">#REF!</definedName>
    <definedName name="Z_094CCD8F_DF24_11D1_90EF_0000E8CF30B3_.wvu.Cols" localSheetId="6" hidden="1">#REF!</definedName>
    <definedName name="Z_094CCD8F_DF24_11D1_90EF_0000E8CF30B3_.wvu.Cols" localSheetId="5" hidden="1">#REF!</definedName>
    <definedName name="Z_094CCD8F_DF24_11D1_90EF_0000E8CF30B3_.wvu.Cols" localSheetId="4" hidden="1">#REF!</definedName>
    <definedName name="Z_094CCD8F_DF24_11D1_90EF_0000E8CF30B3_.wvu.Cols" hidden="1">#REF!</definedName>
    <definedName name="Z_1194CCEB_BE3A_11D1_95F0_0000E8CF5EB3_.wvu.Cols" localSheetId="13" hidden="1">#REF!,#REF!,#REF!</definedName>
    <definedName name="Z_1194CCEB_BE3A_11D1_95F0_0000E8CF5EB3_.wvu.Cols" localSheetId="6" hidden="1">#REF!,#REF!,#REF!</definedName>
    <definedName name="Z_1194CCEB_BE3A_11D1_95F0_0000E8CF5EB3_.wvu.Cols" localSheetId="5" hidden="1">#REF!,#REF!,#REF!</definedName>
    <definedName name="Z_1194CCEB_BE3A_11D1_95F0_0000E8CF5EB3_.wvu.Cols" localSheetId="4" hidden="1">#REF!,#REF!,#REF!</definedName>
    <definedName name="Z_1194CCEB_BE3A_11D1_95F0_0000E8CF5EB3_.wvu.Cols" hidden="1">#REF!,#REF!,#REF!</definedName>
    <definedName name="Z_1194CCEC_BE3A_11D1_95F0_0000E8CF5EB3_.wvu.Cols" localSheetId="13" hidden="1">#REF!,#REF!,#REF!</definedName>
    <definedName name="Z_1194CCEC_BE3A_11D1_95F0_0000E8CF5EB3_.wvu.Cols" localSheetId="6" hidden="1">#REF!,#REF!,#REF!</definedName>
    <definedName name="Z_1194CCEC_BE3A_11D1_95F0_0000E8CF5EB3_.wvu.Cols" localSheetId="5" hidden="1">#REF!,#REF!,#REF!</definedName>
    <definedName name="Z_1194CCEC_BE3A_11D1_95F0_0000E8CF5EB3_.wvu.Cols" localSheetId="4" hidden="1">#REF!,#REF!,#REF!</definedName>
    <definedName name="Z_1194CCEC_BE3A_11D1_95F0_0000E8CF5EB3_.wvu.Cols" hidden="1">#REF!,#REF!,#REF!</definedName>
    <definedName name="Z_1194CD1A_BE3A_11D1_95F0_0000E8CF5EB3_.wvu.Cols" localSheetId="13" hidden="1">#REF!,#REF!,#REF!</definedName>
    <definedName name="Z_1194CD1A_BE3A_11D1_95F0_0000E8CF5EB3_.wvu.Cols" localSheetId="6" hidden="1">#REF!,#REF!,#REF!</definedName>
    <definedName name="Z_1194CD1A_BE3A_11D1_95F0_0000E8CF5EB3_.wvu.Cols" localSheetId="5" hidden="1">#REF!,#REF!,#REF!</definedName>
    <definedName name="Z_1194CD1A_BE3A_11D1_95F0_0000E8CF5EB3_.wvu.Cols" localSheetId="4" hidden="1">#REF!,#REF!,#REF!</definedName>
    <definedName name="Z_1194CD1A_BE3A_11D1_95F0_0000E8CF5EB3_.wvu.Cols" hidden="1">#REF!,#REF!,#REF!</definedName>
    <definedName name="Z_1194CD1B_BE3A_11D1_95F0_0000E8CF5EB3_.wvu.Cols" localSheetId="6" hidden="1">#REF!,#REF!,#REF!</definedName>
    <definedName name="Z_1194CD1B_BE3A_11D1_95F0_0000E8CF5EB3_.wvu.Cols" localSheetId="5" hidden="1">#REF!,#REF!,#REF!</definedName>
    <definedName name="Z_1194CD1B_BE3A_11D1_95F0_0000E8CF5EB3_.wvu.Cols" localSheetId="4" hidden="1">#REF!,#REF!,#REF!</definedName>
    <definedName name="Z_1194CD1B_BE3A_11D1_95F0_0000E8CF5EB3_.wvu.Cols" hidden="1">#REF!,#REF!,#REF!</definedName>
    <definedName name="Z_16209B87_DA8B_11D1_95F0_0000E8CF5EB3_.wvu.Cols" localSheetId="13" hidden="1">#REF!</definedName>
    <definedName name="Z_16209B87_DA8B_11D1_95F0_0000E8CF5EB3_.wvu.Cols" localSheetId="6" hidden="1">#REF!</definedName>
    <definedName name="Z_16209B87_DA8B_11D1_95F0_0000E8CF5EB3_.wvu.Cols" localSheetId="5" hidden="1">#REF!</definedName>
    <definedName name="Z_16209B87_DA8B_11D1_95F0_0000E8CF5EB3_.wvu.Cols" localSheetId="4" hidden="1">#REF!</definedName>
    <definedName name="Z_16209B87_DA8B_11D1_95F0_0000E8CF5EB3_.wvu.Cols" hidden="1">#REF!</definedName>
    <definedName name="Z_16209B88_DA8B_11D1_95F0_0000E8CF5EB3_.wvu.Cols" localSheetId="13" hidden="1">#REF!</definedName>
    <definedName name="Z_16209B88_DA8B_11D1_95F0_0000E8CF5EB3_.wvu.Cols" localSheetId="6" hidden="1">#REF!</definedName>
    <definedName name="Z_16209B88_DA8B_11D1_95F0_0000E8CF5EB3_.wvu.Cols" localSheetId="5" hidden="1">#REF!</definedName>
    <definedName name="Z_16209B88_DA8B_11D1_95F0_0000E8CF5EB3_.wvu.Cols" localSheetId="4" hidden="1">#REF!</definedName>
    <definedName name="Z_16209B88_DA8B_11D1_95F0_0000E8CF5EB3_.wvu.Cols" hidden="1">#REF!</definedName>
    <definedName name="Z_16C1858A_C3EA_11D1_95F0_0000E8CF5EB3_.wvu.Cols" localSheetId="13" hidden="1">#REF!,#REF!,#REF!</definedName>
    <definedName name="Z_16C1858A_C3EA_11D1_95F0_0000E8CF5EB3_.wvu.Cols" localSheetId="6" hidden="1">#REF!,#REF!,#REF!</definedName>
    <definedName name="Z_16C1858A_C3EA_11D1_95F0_0000E8CF5EB3_.wvu.Cols" localSheetId="5" hidden="1">#REF!,#REF!,#REF!</definedName>
    <definedName name="Z_16C1858A_C3EA_11D1_95F0_0000E8CF5EB3_.wvu.Cols" localSheetId="4" hidden="1">#REF!,#REF!,#REF!</definedName>
    <definedName name="Z_16C1858A_C3EA_11D1_95F0_0000E8CF5EB3_.wvu.Cols" hidden="1">#REF!,#REF!,#REF!</definedName>
    <definedName name="Z_16C1858B_C3EA_11D1_95F0_0000E8CF5EB3_.wvu.Cols" localSheetId="13" hidden="1">#REF!,#REF!,#REF!</definedName>
    <definedName name="Z_16C1858B_C3EA_11D1_95F0_0000E8CF5EB3_.wvu.Cols" localSheetId="6" hidden="1">#REF!,#REF!,#REF!</definedName>
    <definedName name="Z_16C1858B_C3EA_11D1_95F0_0000E8CF5EB3_.wvu.Cols" localSheetId="5" hidden="1">#REF!,#REF!,#REF!</definedName>
    <definedName name="Z_16C1858B_C3EA_11D1_95F0_0000E8CF5EB3_.wvu.Cols" localSheetId="4" hidden="1">#REF!,#REF!,#REF!</definedName>
    <definedName name="Z_16C1858B_C3EA_11D1_95F0_0000E8CF5EB3_.wvu.Cols" hidden="1">#REF!,#REF!,#REF!</definedName>
    <definedName name="Z_1AE43106_6FD3_11D1_95EF_0000E8CF5EB3_.wvu.Cols" localSheetId="13" hidden="1">#REF!</definedName>
    <definedName name="Z_1AE43106_6FD3_11D1_95EF_0000E8CF5EB3_.wvu.Cols" localSheetId="6" hidden="1">#REF!</definedName>
    <definedName name="Z_1AE43106_6FD3_11D1_95EF_0000E8CF5EB3_.wvu.Cols" localSheetId="5" hidden="1">#REF!</definedName>
    <definedName name="Z_1AE43106_6FD3_11D1_95EF_0000E8CF5EB3_.wvu.Cols" localSheetId="4" hidden="1">#REF!</definedName>
    <definedName name="Z_1AE43106_6FD3_11D1_95EF_0000E8CF5EB3_.wvu.Cols" hidden="1">#REF!</definedName>
    <definedName name="Z_1AE43107_6FD3_11D1_95EF_0000E8CF5EB3_.wvu.Cols" localSheetId="13" hidden="1">#REF!</definedName>
    <definedName name="Z_1AE43107_6FD3_11D1_95EF_0000E8CF5EB3_.wvu.Cols" localSheetId="6" hidden="1">#REF!</definedName>
    <definedName name="Z_1AE43107_6FD3_11D1_95EF_0000E8CF5EB3_.wvu.Cols" localSheetId="5" hidden="1">#REF!</definedName>
    <definedName name="Z_1AE43107_6FD3_11D1_95EF_0000E8CF5EB3_.wvu.Cols" localSheetId="4" hidden="1">#REF!</definedName>
    <definedName name="Z_1AE43107_6FD3_11D1_95EF_0000E8CF5EB3_.wvu.Cols" hidden="1">#REF!</definedName>
    <definedName name="Z_1AE43108_6FD3_11D1_95EF_0000E8CF5EB3_.wvu.Cols" localSheetId="13" hidden="1">#REF!</definedName>
    <definedName name="Z_1AE43108_6FD3_11D1_95EF_0000E8CF5EB3_.wvu.Cols" localSheetId="6" hidden="1">#REF!</definedName>
    <definedName name="Z_1AE43108_6FD3_11D1_95EF_0000E8CF5EB3_.wvu.Cols" localSheetId="5" hidden="1">#REF!</definedName>
    <definedName name="Z_1AE43108_6FD3_11D1_95EF_0000E8CF5EB3_.wvu.Cols" localSheetId="4" hidden="1">#REF!</definedName>
    <definedName name="Z_1AE43108_6FD3_11D1_95EF_0000E8CF5EB3_.wvu.Cols" hidden="1">#REF!</definedName>
    <definedName name="Z_1AE43109_6FD3_11D1_95EF_0000E8CF5EB3_.wvu.Cols" localSheetId="6" hidden="1">#REF!</definedName>
    <definedName name="Z_1AE43109_6FD3_11D1_95EF_0000E8CF5EB3_.wvu.Cols" localSheetId="5" hidden="1">#REF!</definedName>
    <definedName name="Z_1AE43109_6FD3_11D1_95EF_0000E8CF5EB3_.wvu.Cols" localSheetId="4" hidden="1">#REF!</definedName>
    <definedName name="Z_1AE43109_6FD3_11D1_95EF_0000E8CF5EB3_.wvu.Cols" hidden="1">#REF!</definedName>
    <definedName name="Z_1AE4310A_6FD3_11D1_95EF_0000E8CF5EB3_.wvu.Cols" localSheetId="6" hidden="1">#REF!</definedName>
    <definedName name="Z_1AE4310A_6FD3_11D1_95EF_0000E8CF5EB3_.wvu.Cols" localSheetId="5" hidden="1">#REF!</definedName>
    <definedName name="Z_1AE4310A_6FD3_11D1_95EF_0000E8CF5EB3_.wvu.Cols" localSheetId="4" hidden="1">#REF!</definedName>
    <definedName name="Z_1AE4310A_6FD3_11D1_95EF_0000E8CF5EB3_.wvu.Cols" hidden="1">#REF!</definedName>
    <definedName name="Z_1AE4310B_6FD3_11D1_95EF_0000E8CF5EB3_.wvu.Cols" localSheetId="6" hidden="1">#REF!</definedName>
    <definedName name="Z_1AE4310B_6FD3_11D1_95EF_0000E8CF5EB3_.wvu.Cols" localSheetId="5" hidden="1">#REF!</definedName>
    <definedName name="Z_1AE4310B_6FD3_11D1_95EF_0000E8CF5EB3_.wvu.Cols" localSheetId="4" hidden="1">#REF!</definedName>
    <definedName name="Z_1AE4310B_6FD3_11D1_95EF_0000E8CF5EB3_.wvu.Cols" hidden="1">#REF!</definedName>
    <definedName name="Z_28558E5F_DE84_11D1_90EF_0000E8CF30B3_.wvu.Cols" localSheetId="6" hidden="1">#REF!</definedName>
    <definedName name="Z_28558E5F_DE84_11D1_90EF_0000E8CF30B3_.wvu.Cols" localSheetId="5" hidden="1">#REF!</definedName>
    <definedName name="Z_28558E5F_DE84_11D1_90EF_0000E8CF30B3_.wvu.Cols" localSheetId="4" hidden="1">#REF!</definedName>
    <definedName name="Z_28558E5F_DE84_11D1_90EF_0000E8CF30B3_.wvu.Cols" hidden="1">#REF!</definedName>
    <definedName name="Z_28558E61_DE84_11D1_90EF_0000E8CF30B3_.wvu.Cols" localSheetId="6" hidden="1">#REF!</definedName>
    <definedName name="Z_28558E61_DE84_11D1_90EF_0000E8CF30B3_.wvu.Cols" localSheetId="5" hidden="1">#REF!</definedName>
    <definedName name="Z_28558E61_DE84_11D1_90EF_0000E8CF30B3_.wvu.Cols" localSheetId="4" hidden="1">#REF!</definedName>
    <definedName name="Z_28558E61_DE84_11D1_90EF_0000E8CF30B3_.wvu.Cols" hidden="1">#REF!</definedName>
    <definedName name="Z_2BA5AE37_867C_11D1_95EF_0000E8CF5EB3_.wvu.Cols" localSheetId="6" hidden="1">#REF!</definedName>
    <definedName name="Z_2BA5AE37_867C_11D1_95EF_0000E8CF5EB3_.wvu.Cols" localSheetId="5" hidden="1">#REF!</definedName>
    <definedName name="Z_2BA5AE37_867C_11D1_95EF_0000E8CF5EB3_.wvu.Cols" localSheetId="4" hidden="1">#REF!</definedName>
    <definedName name="Z_2BA5AE37_867C_11D1_95EF_0000E8CF5EB3_.wvu.Cols" hidden="1">#REF!</definedName>
    <definedName name="Z_2BA5AE38_867C_11D1_95EF_0000E8CF5EB3_.wvu.Cols" localSheetId="6" hidden="1">#REF!</definedName>
    <definedName name="Z_2BA5AE38_867C_11D1_95EF_0000E8CF5EB3_.wvu.Cols" localSheetId="5" hidden="1">#REF!</definedName>
    <definedName name="Z_2BA5AE38_867C_11D1_95EF_0000E8CF5EB3_.wvu.Cols" localSheetId="4" hidden="1">#REF!</definedName>
    <definedName name="Z_2BA5AE38_867C_11D1_95EF_0000E8CF5EB3_.wvu.Cols" hidden="1">#REF!</definedName>
    <definedName name="Z_2BA5AE39_867C_11D1_95EF_0000E8CF5EB3_.wvu.Cols" localSheetId="6" hidden="1">#REF!</definedName>
    <definedName name="Z_2BA5AE39_867C_11D1_95EF_0000E8CF5EB3_.wvu.Cols" localSheetId="5" hidden="1">#REF!</definedName>
    <definedName name="Z_2BA5AE39_867C_11D1_95EF_0000E8CF5EB3_.wvu.Cols" localSheetId="4" hidden="1">#REF!</definedName>
    <definedName name="Z_2BA5AE39_867C_11D1_95EF_0000E8CF5EB3_.wvu.Cols" hidden="1">#REF!</definedName>
    <definedName name="Z_2BA5AE3A_867C_11D1_95EF_0000E8CF5EB3_.wvu.Cols" localSheetId="6" hidden="1">#REF!</definedName>
    <definedName name="Z_2BA5AE3A_867C_11D1_95EF_0000E8CF5EB3_.wvu.Cols" localSheetId="5" hidden="1">#REF!</definedName>
    <definedName name="Z_2BA5AE3A_867C_11D1_95EF_0000E8CF5EB3_.wvu.Cols" localSheetId="4" hidden="1">#REF!</definedName>
    <definedName name="Z_2BA5AE3A_867C_11D1_95EF_0000E8CF5EB3_.wvu.Cols" hidden="1">#REF!</definedName>
    <definedName name="Z_2BA5AE3B_867C_11D1_95EF_0000E8CF5EB3_.wvu.Cols" localSheetId="6" hidden="1">#REF!</definedName>
    <definedName name="Z_2BA5AE3B_867C_11D1_95EF_0000E8CF5EB3_.wvu.Cols" localSheetId="5" hidden="1">#REF!</definedName>
    <definedName name="Z_2BA5AE3B_867C_11D1_95EF_0000E8CF5EB3_.wvu.Cols" localSheetId="4" hidden="1">#REF!</definedName>
    <definedName name="Z_2BA5AE3B_867C_11D1_95EF_0000E8CF5EB3_.wvu.Cols" hidden="1">#REF!</definedName>
    <definedName name="Z_2BA5AE3C_867C_11D1_95EF_0000E8CF5EB3_.wvu.Cols" localSheetId="6" hidden="1">#REF!</definedName>
    <definedName name="Z_2BA5AE3C_867C_11D1_95EF_0000E8CF5EB3_.wvu.Cols" localSheetId="5" hidden="1">#REF!</definedName>
    <definedName name="Z_2BA5AE3C_867C_11D1_95EF_0000E8CF5EB3_.wvu.Cols" localSheetId="4" hidden="1">#REF!</definedName>
    <definedName name="Z_2BA5AE3C_867C_11D1_95EF_0000E8CF5EB3_.wvu.Cols" hidden="1">#REF!</definedName>
    <definedName name="Z_2E234CCD_CD53_11D1_95F0_0000E8CF5EB3_.wvu.Cols" localSheetId="13" hidden="1">#REF!,#REF!</definedName>
    <definedName name="Z_2E234CCD_CD53_11D1_95F0_0000E8CF5EB3_.wvu.Cols" localSheetId="6" hidden="1">#REF!,#REF!</definedName>
    <definedName name="Z_2E234CCD_CD53_11D1_95F0_0000E8CF5EB3_.wvu.Cols" localSheetId="5" hidden="1">#REF!,#REF!</definedName>
    <definedName name="Z_2E234CCD_CD53_11D1_95F0_0000E8CF5EB3_.wvu.Cols" localSheetId="4" hidden="1">#REF!,#REF!</definedName>
    <definedName name="Z_2E234CCD_CD53_11D1_95F0_0000E8CF5EB3_.wvu.Cols" hidden="1">#REF!,#REF!</definedName>
    <definedName name="Z_2E234CCE_CD53_11D1_95F0_0000E8CF5EB3_.wvu.Cols" localSheetId="13" hidden="1">#REF!,#REF!</definedName>
    <definedName name="Z_2E234CCE_CD53_11D1_95F0_0000E8CF5EB3_.wvu.Cols" localSheetId="6" hidden="1">#REF!,#REF!</definedName>
    <definedName name="Z_2E234CCE_CD53_11D1_95F0_0000E8CF5EB3_.wvu.Cols" localSheetId="5" hidden="1">#REF!,#REF!</definedName>
    <definedName name="Z_2E234CCE_CD53_11D1_95F0_0000E8CF5EB3_.wvu.Cols" localSheetId="4" hidden="1">#REF!,#REF!</definedName>
    <definedName name="Z_2E234CCE_CD53_11D1_95F0_0000E8CF5EB3_.wvu.Cols" hidden="1">#REF!,#REF!</definedName>
    <definedName name="Z_36EB8841_7874_11D1_95EF_0000E8CF5EB3_.wvu.Cols" localSheetId="13" hidden="1">#REF!</definedName>
    <definedName name="Z_36EB8841_7874_11D1_95EF_0000E8CF5EB3_.wvu.Cols" localSheetId="6" hidden="1">#REF!</definedName>
    <definedName name="Z_36EB8841_7874_11D1_95EF_0000E8CF5EB3_.wvu.Cols" localSheetId="5" hidden="1">#REF!</definedName>
    <definedName name="Z_36EB8841_7874_11D1_95EF_0000E8CF5EB3_.wvu.Cols" localSheetId="4" hidden="1">#REF!</definedName>
    <definedName name="Z_36EB8841_7874_11D1_95EF_0000E8CF5EB3_.wvu.Cols" hidden="1">#REF!</definedName>
    <definedName name="Z_36EB8842_7874_11D1_95EF_0000E8CF5EB3_.wvu.Cols" localSheetId="13" hidden="1">#REF!</definedName>
    <definedName name="Z_36EB8842_7874_11D1_95EF_0000E8CF5EB3_.wvu.Cols" localSheetId="6" hidden="1">#REF!</definedName>
    <definedName name="Z_36EB8842_7874_11D1_95EF_0000E8CF5EB3_.wvu.Cols" localSheetId="5" hidden="1">#REF!</definedName>
    <definedName name="Z_36EB8842_7874_11D1_95EF_0000E8CF5EB3_.wvu.Cols" localSheetId="4" hidden="1">#REF!</definedName>
    <definedName name="Z_36EB8842_7874_11D1_95EF_0000E8CF5EB3_.wvu.Cols" hidden="1">#REF!</definedName>
    <definedName name="Z_36EB8843_7874_11D1_95EF_0000E8CF5EB3_.wvu.Cols" localSheetId="13" hidden="1">#REF!</definedName>
    <definedName name="Z_36EB8843_7874_11D1_95EF_0000E8CF5EB3_.wvu.Cols" localSheetId="6" hidden="1">#REF!</definedName>
    <definedName name="Z_36EB8843_7874_11D1_95EF_0000E8CF5EB3_.wvu.Cols" localSheetId="5" hidden="1">#REF!</definedName>
    <definedName name="Z_36EB8843_7874_11D1_95EF_0000E8CF5EB3_.wvu.Cols" localSheetId="4" hidden="1">#REF!</definedName>
    <definedName name="Z_36EB8843_7874_11D1_95EF_0000E8CF5EB3_.wvu.Cols" hidden="1">#REF!</definedName>
    <definedName name="Z_36EB8844_7874_11D1_95EF_0000E8CF5EB3_.wvu.Cols" localSheetId="6" hidden="1">#REF!</definedName>
    <definedName name="Z_36EB8844_7874_11D1_95EF_0000E8CF5EB3_.wvu.Cols" localSheetId="5" hidden="1">#REF!</definedName>
    <definedName name="Z_36EB8844_7874_11D1_95EF_0000E8CF5EB3_.wvu.Cols" localSheetId="4" hidden="1">#REF!</definedName>
    <definedName name="Z_36EB8844_7874_11D1_95EF_0000E8CF5EB3_.wvu.Cols" hidden="1">#REF!</definedName>
    <definedName name="Z_36EB8845_7874_11D1_95EF_0000E8CF5EB3_.wvu.Cols" localSheetId="6" hidden="1">#REF!</definedName>
    <definedName name="Z_36EB8845_7874_11D1_95EF_0000E8CF5EB3_.wvu.Cols" localSheetId="5" hidden="1">#REF!</definedName>
    <definedName name="Z_36EB8845_7874_11D1_95EF_0000E8CF5EB3_.wvu.Cols" localSheetId="4" hidden="1">#REF!</definedName>
    <definedName name="Z_36EB8845_7874_11D1_95EF_0000E8CF5EB3_.wvu.Cols" hidden="1">#REF!</definedName>
    <definedName name="Z_36EB8846_7874_11D1_95EF_0000E8CF5EB3_.wvu.Cols" localSheetId="6" hidden="1">#REF!</definedName>
    <definedName name="Z_36EB8846_7874_11D1_95EF_0000E8CF5EB3_.wvu.Cols" localSheetId="5" hidden="1">#REF!</definedName>
    <definedName name="Z_36EB8846_7874_11D1_95EF_0000E8CF5EB3_.wvu.Cols" localSheetId="4" hidden="1">#REF!</definedName>
    <definedName name="Z_36EB8846_7874_11D1_95EF_0000E8CF5EB3_.wvu.Cols" hidden="1">#REF!</definedName>
    <definedName name="Z_384F6556_CF6C_11D1_90EF_0000E8CF30B3_.wvu.Cols" localSheetId="13" hidden="1">#REF!,#REF!</definedName>
    <definedName name="Z_384F6556_CF6C_11D1_90EF_0000E8CF30B3_.wvu.Cols" localSheetId="6" hidden="1">#REF!,#REF!</definedName>
    <definedName name="Z_384F6556_CF6C_11D1_90EF_0000E8CF30B3_.wvu.Cols" localSheetId="5" hidden="1">#REF!,#REF!</definedName>
    <definedName name="Z_384F6556_CF6C_11D1_90EF_0000E8CF30B3_.wvu.Cols" localSheetId="4" hidden="1">#REF!,#REF!</definedName>
    <definedName name="Z_384F6556_CF6C_11D1_90EF_0000E8CF30B3_.wvu.Cols" hidden="1">#REF!,#REF!</definedName>
    <definedName name="Z_384F6557_CF6C_11D1_90EF_0000E8CF30B3_.wvu.Cols" localSheetId="13" hidden="1">#REF!,#REF!</definedName>
    <definedName name="Z_384F6557_CF6C_11D1_90EF_0000E8CF30B3_.wvu.Cols" localSheetId="6" hidden="1">#REF!,#REF!</definedName>
    <definedName name="Z_384F6557_CF6C_11D1_90EF_0000E8CF30B3_.wvu.Cols" localSheetId="5" hidden="1">#REF!,#REF!</definedName>
    <definedName name="Z_384F6557_CF6C_11D1_90EF_0000E8CF30B3_.wvu.Cols" localSheetId="4" hidden="1">#REF!,#REF!</definedName>
    <definedName name="Z_384F6557_CF6C_11D1_90EF_0000E8CF30B3_.wvu.Cols" hidden="1">#REF!,#REF!</definedName>
    <definedName name="Z_3A8BECB3_81B4_11D1_95EF_0000E8CF5EB3_.wvu.Cols" localSheetId="13" hidden="1">#REF!</definedName>
    <definedName name="Z_3A8BECB3_81B4_11D1_95EF_0000E8CF5EB3_.wvu.Cols" localSheetId="6" hidden="1">#REF!</definedName>
    <definedName name="Z_3A8BECB3_81B4_11D1_95EF_0000E8CF5EB3_.wvu.Cols" localSheetId="5" hidden="1">#REF!</definedName>
    <definedName name="Z_3A8BECB3_81B4_11D1_95EF_0000E8CF5EB3_.wvu.Cols" localSheetId="4" hidden="1">#REF!</definedName>
    <definedName name="Z_3A8BECB3_81B4_11D1_95EF_0000E8CF5EB3_.wvu.Cols" hidden="1">#REF!</definedName>
    <definedName name="Z_3A8BECB4_81B4_11D1_95EF_0000E8CF5EB3_.wvu.Cols" localSheetId="13" hidden="1">#REF!</definedName>
    <definedName name="Z_3A8BECB4_81B4_11D1_95EF_0000E8CF5EB3_.wvu.Cols" localSheetId="6" hidden="1">#REF!</definedName>
    <definedName name="Z_3A8BECB4_81B4_11D1_95EF_0000E8CF5EB3_.wvu.Cols" localSheetId="5" hidden="1">#REF!</definedName>
    <definedName name="Z_3A8BECB4_81B4_11D1_95EF_0000E8CF5EB3_.wvu.Cols" localSheetId="4" hidden="1">#REF!</definedName>
    <definedName name="Z_3A8BECB4_81B4_11D1_95EF_0000E8CF5EB3_.wvu.Cols" hidden="1">#REF!</definedName>
    <definedName name="Z_3A8BECB5_81B4_11D1_95EF_0000E8CF5EB3_.wvu.Cols" localSheetId="13" hidden="1">#REF!</definedName>
    <definedName name="Z_3A8BECB5_81B4_11D1_95EF_0000E8CF5EB3_.wvu.Cols" localSheetId="6" hidden="1">#REF!</definedName>
    <definedName name="Z_3A8BECB5_81B4_11D1_95EF_0000E8CF5EB3_.wvu.Cols" localSheetId="5" hidden="1">#REF!</definedName>
    <definedName name="Z_3A8BECB5_81B4_11D1_95EF_0000E8CF5EB3_.wvu.Cols" localSheetId="4" hidden="1">#REF!</definedName>
    <definedName name="Z_3A8BECB5_81B4_11D1_95EF_0000E8CF5EB3_.wvu.Cols" hidden="1">#REF!</definedName>
    <definedName name="Z_3A8BECB6_81B4_11D1_95EF_0000E8CF5EB3_.wvu.Cols" localSheetId="6" hidden="1">#REF!</definedName>
    <definedName name="Z_3A8BECB6_81B4_11D1_95EF_0000E8CF5EB3_.wvu.Cols" localSheetId="5" hidden="1">#REF!</definedName>
    <definedName name="Z_3A8BECB6_81B4_11D1_95EF_0000E8CF5EB3_.wvu.Cols" localSheetId="4" hidden="1">#REF!</definedName>
    <definedName name="Z_3A8BECB6_81B4_11D1_95EF_0000E8CF5EB3_.wvu.Cols" hidden="1">#REF!</definedName>
    <definedName name="Z_3A8BECB7_81B4_11D1_95EF_0000E8CF5EB3_.wvu.Cols" localSheetId="6" hidden="1">#REF!</definedName>
    <definedName name="Z_3A8BECB7_81B4_11D1_95EF_0000E8CF5EB3_.wvu.Cols" localSheetId="5" hidden="1">#REF!</definedName>
    <definedName name="Z_3A8BECB7_81B4_11D1_95EF_0000E8CF5EB3_.wvu.Cols" localSheetId="4" hidden="1">#REF!</definedName>
    <definedName name="Z_3A8BECB7_81B4_11D1_95EF_0000E8CF5EB3_.wvu.Cols" hidden="1">#REF!</definedName>
    <definedName name="Z_3A8BECB8_81B4_11D1_95EF_0000E8CF5EB3_.wvu.Cols" localSheetId="6" hidden="1">#REF!</definedName>
    <definedName name="Z_3A8BECB8_81B4_11D1_95EF_0000E8CF5EB3_.wvu.Cols" localSheetId="5" hidden="1">#REF!</definedName>
    <definedName name="Z_3A8BECB8_81B4_11D1_95EF_0000E8CF5EB3_.wvu.Cols" localSheetId="4" hidden="1">#REF!</definedName>
    <definedName name="Z_3A8BECB8_81B4_11D1_95EF_0000E8CF5EB3_.wvu.Cols" hidden="1">#REF!</definedName>
    <definedName name="Z_3BAA8BE3_6B0B_11D1_95EF_0000E8CF5EB3_.wvu.Cols" localSheetId="6" hidden="1">#REF!</definedName>
    <definedName name="Z_3BAA8BE3_6B0B_11D1_95EF_0000E8CF5EB3_.wvu.Cols" localSheetId="5" hidden="1">#REF!</definedName>
    <definedName name="Z_3BAA8BE3_6B0B_11D1_95EF_0000E8CF5EB3_.wvu.Cols" localSheetId="4" hidden="1">#REF!</definedName>
    <definedName name="Z_3BAA8BE3_6B0B_11D1_95EF_0000E8CF5EB3_.wvu.Cols" hidden="1">#REF!</definedName>
    <definedName name="Z_3BAA8BE4_6B0B_11D1_95EF_0000E8CF5EB3_.wvu.Cols" localSheetId="6" hidden="1">#REF!</definedName>
    <definedName name="Z_3BAA8BE4_6B0B_11D1_95EF_0000E8CF5EB3_.wvu.Cols" localSheetId="5" hidden="1">#REF!</definedName>
    <definedName name="Z_3BAA8BE4_6B0B_11D1_95EF_0000E8CF5EB3_.wvu.Cols" localSheetId="4" hidden="1">#REF!</definedName>
    <definedName name="Z_3BAA8BE4_6B0B_11D1_95EF_0000E8CF5EB3_.wvu.Cols" hidden="1">#REF!</definedName>
    <definedName name="Z_3BAA8BE5_6B0B_11D1_95EF_0000E8CF5EB3_.wvu.Cols" localSheetId="6" hidden="1">#REF!</definedName>
    <definedName name="Z_3BAA8BE5_6B0B_11D1_95EF_0000E8CF5EB3_.wvu.Cols" localSheetId="5" hidden="1">#REF!</definedName>
    <definedName name="Z_3BAA8BE5_6B0B_11D1_95EF_0000E8CF5EB3_.wvu.Cols" localSheetId="4" hidden="1">#REF!</definedName>
    <definedName name="Z_3BAA8BE5_6B0B_11D1_95EF_0000E8CF5EB3_.wvu.Cols" hidden="1">#REF!</definedName>
    <definedName name="Z_3BAA8BE6_6B0B_11D1_95EF_0000E8CF5EB3_.wvu.Cols" localSheetId="6" hidden="1">#REF!</definedName>
    <definedName name="Z_3BAA8BE6_6B0B_11D1_95EF_0000E8CF5EB3_.wvu.Cols" localSheetId="5" hidden="1">#REF!</definedName>
    <definedName name="Z_3BAA8BE6_6B0B_11D1_95EF_0000E8CF5EB3_.wvu.Cols" localSheetId="4" hidden="1">#REF!</definedName>
    <definedName name="Z_3BAA8BE6_6B0B_11D1_95EF_0000E8CF5EB3_.wvu.Cols" hidden="1">#REF!</definedName>
    <definedName name="Z_3BAA8BE7_6B0B_11D1_95EF_0000E8CF5EB3_.wvu.Cols" localSheetId="6" hidden="1">#REF!</definedName>
    <definedName name="Z_3BAA8BE7_6B0B_11D1_95EF_0000E8CF5EB3_.wvu.Cols" localSheetId="5" hidden="1">#REF!</definedName>
    <definedName name="Z_3BAA8BE7_6B0B_11D1_95EF_0000E8CF5EB3_.wvu.Cols" localSheetId="4" hidden="1">#REF!</definedName>
    <definedName name="Z_3BAA8BE7_6B0B_11D1_95EF_0000E8CF5EB3_.wvu.Cols" hidden="1">#REF!</definedName>
    <definedName name="Z_3BAA8BE8_6B0B_11D1_95EF_0000E8CF5EB3_.wvu.Cols" localSheetId="6" hidden="1">#REF!</definedName>
    <definedName name="Z_3BAA8BE8_6B0B_11D1_95EF_0000E8CF5EB3_.wvu.Cols" localSheetId="5" hidden="1">#REF!</definedName>
    <definedName name="Z_3BAA8BE8_6B0B_11D1_95EF_0000E8CF5EB3_.wvu.Cols" localSheetId="4" hidden="1">#REF!</definedName>
    <definedName name="Z_3BAA8BE8_6B0B_11D1_95EF_0000E8CF5EB3_.wvu.Cols" hidden="1">#REF!</definedName>
    <definedName name="Z_3BE15160_7B74_11D1_95EF_0000E8CF5EB3_.wvu.Cols" localSheetId="6" hidden="1">#REF!</definedName>
    <definedName name="Z_3BE15160_7B74_11D1_95EF_0000E8CF5EB3_.wvu.Cols" localSheetId="5" hidden="1">#REF!</definedName>
    <definedName name="Z_3BE15160_7B74_11D1_95EF_0000E8CF5EB3_.wvu.Cols" localSheetId="4" hidden="1">#REF!</definedName>
    <definedName name="Z_3BE15160_7B74_11D1_95EF_0000E8CF5EB3_.wvu.Cols" hidden="1">#REF!</definedName>
    <definedName name="Z_3BE15161_7B74_11D1_95EF_0000E8CF5EB3_.wvu.Cols" localSheetId="6" hidden="1">#REF!</definedName>
    <definedName name="Z_3BE15161_7B74_11D1_95EF_0000E8CF5EB3_.wvu.Cols" localSheetId="5" hidden="1">#REF!</definedName>
    <definedName name="Z_3BE15161_7B74_11D1_95EF_0000E8CF5EB3_.wvu.Cols" localSheetId="4" hidden="1">#REF!</definedName>
    <definedName name="Z_3BE15161_7B74_11D1_95EF_0000E8CF5EB3_.wvu.Cols" hidden="1">#REF!</definedName>
    <definedName name="Z_3BE15162_7B74_11D1_95EF_0000E8CF5EB3_.wvu.Cols" localSheetId="6" hidden="1">#REF!</definedName>
    <definedName name="Z_3BE15162_7B74_11D1_95EF_0000E8CF5EB3_.wvu.Cols" localSheetId="5" hidden="1">#REF!</definedName>
    <definedName name="Z_3BE15162_7B74_11D1_95EF_0000E8CF5EB3_.wvu.Cols" localSheetId="4" hidden="1">#REF!</definedName>
    <definedName name="Z_3BE15162_7B74_11D1_95EF_0000E8CF5EB3_.wvu.Cols" hidden="1">#REF!</definedName>
    <definedName name="Z_3BE15163_7B74_11D1_95EF_0000E8CF5EB3_.wvu.Cols" localSheetId="6" hidden="1">#REF!</definedName>
    <definedName name="Z_3BE15163_7B74_11D1_95EF_0000E8CF5EB3_.wvu.Cols" localSheetId="5" hidden="1">#REF!</definedName>
    <definedName name="Z_3BE15163_7B74_11D1_95EF_0000E8CF5EB3_.wvu.Cols" localSheetId="4" hidden="1">#REF!</definedName>
    <definedName name="Z_3BE15163_7B74_11D1_95EF_0000E8CF5EB3_.wvu.Cols" hidden="1">#REF!</definedName>
    <definedName name="Z_3BE15164_7B74_11D1_95EF_0000E8CF5EB3_.wvu.Cols" localSheetId="6" hidden="1">#REF!</definedName>
    <definedName name="Z_3BE15164_7B74_11D1_95EF_0000E8CF5EB3_.wvu.Cols" localSheetId="5" hidden="1">#REF!</definedName>
    <definedName name="Z_3BE15164_7B74_11D1_95EF_0000E8CF5EB3_.wvu.Cols" localSheetId="4" hidden="1">#REF!</definedName>
    <definedName name="Z_3BE15164_7B74_11D1_95EF_0000E8CF5EB3_.wvu.Cols" hidden="1">#REF!</definedName>
    <definedName name="Z_3BE15165_7B74_11D1_95EF_0000E8CF5EB3_.wvu.Cols" localSheetId="6" hidden="1">#REF!</definedName>
    <definedName name="Z_3BE15165_7B74_11D1_95EF_0000E8CF5EB3_.wvu.Cols" localSheetId="5" hidden="1">#REF!</definedName>
    <definedName name="Z_3BE15165_7B74_11D1_95EF_0000E8CF5EB3_.wvu.Cols" localSheetId="4" hidden="1">#REF!</definedName>
    <definedName name="Z_3BE15165_7B74_11D1_95EF_0000E8CF5EB3_.wvu.Cols" hidden="1">#REF!</definedName>
    <definedName name="Z_3BF18F2D_D50E_11D1_95F0_0000E8CF5EB3_.wvu.Cols" localSheetId="6" hidden="1">#REF!</definedName>
    <definedName name="Z_3BF18F2D_D50E_11D1_95F0_0000E8CF5EB3_.wvu.Cols" localSheetId="5" hidden="1">#REF!</definedName>
    <definedName name="Z_3BF18F2D_D50E_11D1_95F0_0000E8CF5EB3_.wvu.Cols" localSheetId="4" hidden="1">#REF!</definedName>
    <definedName name="Z_3BF18F2D_D50E_11D1_95F0_0000E8CF5EB3_.wvu.Cols" hidden="1">#REF!</definedName>
    <definedName name="Z_3BF18F2E_D50E_11D1_95F0_0000E8CF5EB3_.wvu.Cols" localSheetId="6" hidden="1">#REF!</definedName>
    <definedName name="Z_3BF18F2E_D50E_11D1_95F0_0000E8CF5EB3_.wvu.Cols" localSheetId="5" hidden="1">#REF!</definedName>
    <definedName name="Z_3BF18F2E_D50E_11D1_95F0_0000E8CF5EB3_.wvu.Cols" localSheetId="4" hidden="1">#REF!</definedName>
    <definedName name="Z_3BF18F2E_D50E_11D1_95F0_0000E8CF5EB3_.wvu.Cols" hidden="1">#REF!</definedName>
    <definedName name="Z_3DC7E54C_6637_11D1_95EE_0000E8CF5EB3_.wvu.Cols" localSheetId="6" hidden="1">#REF!</definedName>
    <definedName name="Z_3DC7E54C_6637_11D1_95EE_0000E8CF5EB3_.wvu.Cols" localSheetId="5" hidden="1">#REF!</definedName>
    <definedName name="Z_3DC7E54C_6637_11D1_95EE_0000E8CF5EB3_.wvu.Cols" localSheetId="4" hidden="1">#REF!</definedName>
    <definedName name="Z_3DC7E54C_6637_11D1_95EE_0000E8CF5EB3_.wvu.Cols" hidden="1">#REF!</definedName>
    <definedName name="Z_3DC7E54D_6637_11D1_95EE_0000E8CF5EB3_.wvu.Cols" localSheetId="6" hidden="1">#REF!</definedName>
    <definedName name="Z_3DC7E54D_6637_11D1_95EE_0000E8CF5EB3_.wvu.Cols" localSheetId="5" hidden="1">#REF!</definedName>
    <definedName name="Z_3DC7E54D_6637_11D1_95EE_0000E8CF5EB3_.wvu.Cols" localSheetId="4" hidden="1">#REF!</definedName>
    <definedName name="Z_3DC7E54D_6637_11D1_95EE_0000E8CF5EB3_.wvu.Cols" hidden="1">#REF!</definedName>
    <definedName name="Z_3DC7E54E_6637_11D1_95EE_0000E8CF5EB3_.wvu.Cols" localSheetId="6" hidden="1">#REF!</definedName>
    <definedName name="Z_3DC7E54E_6637_11D1_95EE_0000E8CF5EB3_.wvu.Cols" localSheetId="5" hidden="1">#REF!</definedName>
    <definedName name="Z_3DC7E54E_6637_11D1_95EE_0000E8CF5EB3_.wvu.Cols" localSheetId="4" hidden="1">#REF!</definedName>
    <definedName name="Z_3DC7E54E_6637_11D1_95EE_0000E8CF5EB3_.wvu.Cols" hidden="1">#REF!</definedName>
    <definedName name="Z_3DC7E54F_6637_11D1_95EE_0000E8CF5EB3_.wvu.Cols" localSheetId="6" hidden="1">#REF!</definedName>
    <definedName name="Z_3DC7E54F_6637_11D1_95EE_0000E8CF5EB3_.wvu.Cols" localSheetId="5" hidden="1">#REF!</definedName>
    <definedName name="Z_3DC7E54F_6637_11D1_95EE_0000E8CF5EB3_.wvu.Cols" localSheetId="4" hidden="1">#REF!</definedName>
    <definedName name="Z_3DC7E54F_6637_11D1_95EE_0000E8CF5EB3_.wvu.Cols" hidden="1">#REF!</definedName>
    <definedName name="Z_3DC7E550_6637_11D1_95EE_0000E8CF5EB3_.wvu.Cols" localSheetId="6" hidden="1">#REF!</definedName>
    <definedName name="Z_3DC7E550_6637_11D1_95EE_0000E8CF5EB3_.wvu.Cols" localSheetId="5" hidden="1">#REF!</definedName>
    <definedName name="Z_3DC7E550_6637_11D1_95EE_0000E8CF5EB3_.wvu.Cols" localSheetId="4" hidden="1">#REF!</definedName>
    <definedName name="Z_3DC7E550_6637_11D1_95EE_0000E8CF5EB3_.wvu.Cols" hidden="1">#REF!</definedName>
    <definedName name="Z_3DC7E551_6637_11D1_95EE_0000E8CF5EB3_.wvu.Cols" localSheetId="6" hidden="1">#REF!</definedName>
    <definedName name="Z_3DC7E551_6637_11D1_95EE_0000E8CF5EB3_.wvu.Cols" localSheetId="5" hidden="1">#REF!</definedName>
    <definedName name="Z_3DC7E551_6637_11D1_95EE_0000E8CF5EB3_.wvu.Cols" localSheetId="4" hidden="1">#REF!</definedName>
    <definedName name="Z_3DC7E551_6637_11D1_95EE_0000E8CF5EB3_.wvu.Cols" hidden="1">#REF!</definedName>
    <definedName name="Z_3DC7E556_6637_11D1_95EE_0000E8CF5EB3_.wvu.Cols" localSheetId="6" hidden="1">#REF!</definedName>
    <definedName name="Z_3DC7E556_6637_11D1_95EE_0000E8CF5EB3_.wvu.Cols" localSheetId="5" hidden="1">#REF!</definedName>
    <definedName name="Z_3DC7E556_6637_11D1_95EE_0000E8CF5EB3_.wvu.Cols" localSheetId="4" hidden="1">#REF!</definedName>
    <definedName name="Z_3DC7E556_6637_11D1_95EE_0000E8CF5EB3_.wvu.Cols" hidden="1">#REF!</definedName>
    <definedName name="Z_3DC7E557_6637_11D1_95EE_0000E8CF5EB3_.wvu.Cols" localSheetId="6" hidden="1">#REF!</definedName>
    <definedName name="Z_3DC7E557_6637_11D1_95EE_0000E8CF5EB3_.wvu.Cols" localSheetId="5" hidden="1">#REF!</definedName>
    <definedName name="Z_3DC7E557_6637_11D1_95EE_0000E8CF5EB3_.wvu.Cols" localSheetId="4" hidden="1">#REF!</definedName>
    <definedName name="Z_3DC7E557_6637_11D1_95EE_0000E8CF5EB3_.wvu.Cols" hidden="1">#REF!</definedName>
    <definedName name="Z_3DC7E558_6637_11D1_95EE_0000E8CF5EB3_.wvu.Cols" localSheetId="6" hidden="1">#REF!</definedName>
    <definedName name="Z_3DC7E558_6637_11D1_95EE_0000E8CF5EB3_.wvu.Cols" localSheetId="5" hidden="1">#REF!</definedName>
    <definedName name="Z_3DC7E558_6637_11D1_95EE_0000E8CF5EB3_.wvu.Cols" localSheetId="4" hidden="1">#REF!</definedName>
    <definedName name="Z_3DC7E558_6637_11D1_95EE_0000E8CF5EB3_.wvu.Cols" hidden="1">#REF!</definedName>
    <definedName name="Z_3DC7E559_6637_11D1_95EE_0000E8CF5EB3_.wvu.Cols" localSheetId="6" hidden="1">#REF!</definedName>
    <definedName name="Z_3DC7E559_6637_11D1_95EE_0000E8CF5EB3_.wvu.Cols" localSheetId="5" hidden="1">#REF!</definedName>
    <definedName name="Z_3DC7E559_6637_11D1_95EE_0000E8CF5EB3_.wvu.Cols" localSheetId="4" hidden="1">#REF!</definedName>
    <definedName name="Z_3DC7E559_6637_11D1_95EE_0000E8CF5EB3_.wvu.Cols" hidden="1">#REF!</definedName>
    <definedName name="Z_3DC7E55A_6637_11D1_95EE_0000E8CF5EB3_.wvu.Cols" localSheetId="6" hidden="1">#REF!</definedName>
    <definedName name="Z_3DC7E55A_6637_11D1_95EE_0000E8CF5EB3_.wvu.Cols" localSheetId="5" hidden="1">#REF!</definedName>
    <definedName name="Z_3DC7E55A_6637_11D1_95EE_0000E8CF5EB3_.wvu.Cols" localSheetId="4" hidden="1">#REF!</definedName>
    <definedName name="Z_3DC7E55A_6637_11D1_95EE_0000E8CF5EB3_.wvu.Cols" hidden="1">#REF!</definedName>
    <definedName name="Z_3DC7E55B_6637_11D1_95EE_0000E8CF5EB3_.wvu.Cols" localSheetId="6" hidden="1">#REF!</definedName>
    <definedName name="Z_3DC7E55B_6637_11D1_95EE_0000E8CF5EB3_.wvu.Cols" localSheetId="5" hidden="1">#REF!</definedName>
    <definedName name="Z_3DC7E55B_6637_11D1_95EE_0000E8CF5EB3_.wvu.Cols" localSheetId="4" hidden="1">#REF!</definedName>
    <definedName name="Z_3DC7E55B_6637_11D1_95EE_0000E8CF5EB3_.wvu.Cols" hidden="1">#REF!</definedName>
    <definedName name="Z_4071A92C_6FA6_11D1_95EF_0000E8CF5EB3_.wvu.Cols" localSheetId="6" hidden="1">#REF!</definedName>
    <definedName name="Z_4071A92C_6FA6_11D1_95EF_0000E8CF5EB3_.wvu.Cols" localSheetId="5" hidden="1">#REF!</definedName>
    <definedName name="Z_4071A92C_6FA6_11D1_95EF_0000E8CF5EB3_.wvu.Cols" localSheetId="4" hidden="1">#REF!</definedName>
    <definedName name="Z_4071A92C_6FA6_11D1_95EF_0000E8CF5EB3_.wvu.Cols" hidden="1">#REF!</definedName>
    <definedName name="Z_4071A92D_6FA6_11D1_95EF_0000E8CF5EB3_.wvu.Cols" localSheetId="6" hidden="1">#REF!</definedName>
    <definedName name="Z_4071A92D_6FA6_11D1_95EF_0000E8CF5EB3_.wvu.Cols" localSheetId="5" hidden="1">#REF!</definedName>
    <definedName name="Z_4071A92D_6FA6_11D1_95EF_0000E8CF5EB3_.wvu.Cols" localSheetId="4" hidden="1">#REF!</definedName>
    <definedName name="Z_4071A92D_6FA6_11D1_95EF_0000E8CF5EB3_.wvu.Cols" hidden="1">#REF!</definedName>
    <definedName name="Z_4071A92E_6FA6_11D1_95EF_0000E8CF5EB3_.wvu.Cols" localSheetId="6" hidden="1">#REF!</definedName>
    <definedName name="Z_4071A92E_6FA6_11D1_95EF_0000E8CF5EB3_.wvu.Cols" localSheetId="5" hidden="1">#REF!</definedName>
    <definedName name="Z_4071A92E_6FA6_11D1_95EF_0000E8CF5EB3_.wvu.Cols" localSheetId="4" hidden="1">#REF!</definedName>
    <definedName name="Z_4071A92E_6FA6_11D1_95EF_0000E8CF5EB3_.wvu.Cols" hidden="1">#REF!</definedName>
    <definedName name="Z_4071A92F_6FA6_11D1_95EF_0000E8CF5EB3_.wvu.Cols" localSheetId="6" hidden="1">#REF!</definedName>
    <definedName name="Z_4071A92F_6FA6_11D1_95EF_0000E8CF5EB3_.wvu.Cols" localSheetId="5" hidden="1">#REF!</definedName>
    <definedName name="Z_4071A92F_6FA6_11D1_95EF_0000E8CF5EB3_.wvu.Cols" localSheetId="4" hidden="1">#REF!</definedName>
    <definedName name="Z_4071A92F_6FA6_11D1_95EF_0000E8CF5EB3_.wvu.Cols" hidden="1">#REF!</definedName>
    <definedName name="Z_4071A930_6FA6_11D1_95EF_0000E8CF5EB3_.wvu.Cols" localSheetId="6" hidden="1">#REF!</definedName>
    <definedName name="Z_4071A930_6FA6_11D1_95EF_0000E8CF5EB3_.wvu.Cols" localSheetId="5" hidden="1">#REF!</definedName>
    <definedName name="Z_4071A930_6FA6_11D1_95EF_0000E8CF5EB3_.wvu.Cols" localSheetId="4" hidden="1">#REF!</definedName>
    <definedName name="Z_4071A930_6FA6_11D1_95EF_0000E8CF5EB3_.wvu.Cols" hidden="1">#REF!</definedName>
    <definedName name="Z_4071A931_6FA6_11D1_95EF_0000E8CF5EB3_.wvu.Cols" localSheetId="6" hidden="1">#REF!</definedName>
    <definedName name="Z_4071A931_6FA6_11D1_95EF_0000E8CF5EB3_.wvu.Cols" localSheetId="5" hidden="1">#REF!</definedName>
    <definedName name="Z_4071A931_6FA6_11D1_95EF_0000E8CF5EB3_.wvu.Cols" localSheetId="4" hidden="1">#REF!</definedName>
    <definedName name="Z_4071A931_6FA6_11D1_95EF_0000E8CF5EB3_.wvu.Cols" hidden="1">#REF!</definedName>
    <definedName name="Z_43431AB6_BF38_11D1_95F0_0000E8CF5EB3_.wvu.Cols" localSheetId="13" hidden="1">#REF!,#REF!,#REF!</definedName>
    <definedName name="Z_43431AB6_BF38_11D1_95F0_0000E8CF5EB3_.wvu.Cols" localSheetId="6" hidden="1">#REF!,#REF!,#REF!</definedName>
    <definedName name="Z_43431AB6_BF38_11D1_95F0_0000E8CF5EB3_.wvu.Cols" localSheetId="5" hidden="1">#REF!,#REF!,#REF!</definedName>
    <definedName name="Z_43431AB6_BF38_11D1_95F0_0000E8CF5EB3_.wvu.Cols" localSheetId="4" hidden="1">#REF!,#REF!,#REF!</definedName>
    <definedName name="Z_43431AB6_BF38_11D1_95F0_0000E8CF5EB3_.wvu.Cols" hidden="1">#REF!,#REF!,#REF!</definedName>
    <definedName name="Z_43431AB7_BF38_11D1_95F0_0000E8CF5EB3_.wvu.Cols" localSheetId="13" hidden="1">#REF!,#REF!,#REF!</definedName>
    <definedName name="Z_43431AB7_BF38_11D1_95F0_0000E8CF5EB3_.wvu.Cols" localSheetId="6" hidden="1">#REF!,#REF!,#REF!</definedName>
    <definedName name="Z_43431AB7_BF38_11D1_95F0_0000E8CF5EB3_.wvu.Cols" localSheetId="5" hidden="1">#REF!,#REF!,#REF!</definedName>
    <definedName name="Z_43431AB7_BF38_11D1_95F0_0000E8CF5EB3_.wvu.Cols" localSheetId="4" hidden="1">#REF!,#REF!,#REF!</definedName>
    <definedName name="Z_43431AB7_BF38_11D1_95F0_0000E8CF5EB3_.wvu.Cols" hidden="1">#REF!,#REF!,#REF!</definedName>
    <definedName name="Z_448A1304_7B98_11D1_95EF_0000E8CF5EB3_.wvu.Cols" localSheetId="13" hidden="1">#REF!</definedName>
    <definedName name="Z_448A1304_7B98_11D1_95EF_0000E8CF5EB3_.wvu.Cols" localSheetId="6" hidden="1">#REF!</definedName>
    <definedName name="Z_448A1304_7B98_11D1_95EF_0000E8CF5EB3_.wvu.Cols" localSheetId="5" hidden="1">#REF!</definedName>
    <definedName name="Z_448A1304_7B98_11D1_95EF_0000E8CF5EB3_.wvu.Cols" localSheetId="4" hidden="1">#REF!</definedName>
    <definedName name="Z_448A1304_7B98_11D1_95EF_0000E8CF5EB3_.wvu.Cols" hidden="1">#REF!</definedName>
    <definedName name="Z_448A1305_7B98_11D1_95EF_0000E8CF5EB3_.wvu.Cols" localSheetId="13" hidden="1">#REF!</definedName>
    <definedName name="Z_448A1305_7B98_11D1_95EF_0000E8CF5EB3_.wvu.Cols" localSheetId="6" hidden="1">#REF!</definedName>
    <definedName name="Z_448A1305_7B98_11D1_95EF_0000E8CF5EB3_.wvu.Cols" localSheetId="5" hidden="1">#REF!</definedName>
    <definedName name="Z_448A1305_7B98_11D1_95EF_0000E8CF5EB3_.wvu.Cols" localSheetId="4" hidden="1">#REF!</definedName>
    <definedName name="Z_448A1305_7B98_11D1_95EF_0000E8CF5EB3_.wvu.Cols" hidden="1">#REF!</definedName>
    <definedName name="Z_448A1306_7B98_11D1_95EF_0000E8CF5EB3_.wvu.Cols" localSheetId="13" hidden="1">#REF!</definedName>
    <definedName name="Z_448A1306_7B98_11D1_95EF_0000E8CF5EB3_.wvu.Cols" localSheetId="6" hidden="1">#REF!</definedName>
    <definedName name="Z_448A1306_7B98_11D1_95EF_0000E8CF5EB3_.wvu.Cols" localSheetId="5" hidden="1">#REF!</definedName>
    <definedName name="Z_448A1306_7B98_11D1_95EF_0000E8CF5EB3_.wvu.Cols" localSheetId="4" hidden="1">#REF!</definedName>
    <definedName name="Z_448A1306_7B98_11D1_95EF_0000E8CF5EB3_.wvu.Cols" hidden="1">#REF!</definedName>
    <definedName name="Z_448A1307_7B98_11D1_95EF_0000E8CF5EB3_.wvu.Cols" localSheetId="6" hidden="1">#REF!</definedName>
    <definedName name="Z_448A1307_7B98_11D1_95EF_0000E8CF5EB3_.wvu.Cols" localSheetId="5" hidden="1">#REF!</definedName>
    <definedName name="Z_448A1307_7B98_11D1_95EF_0000E8CF5EB3_.wvu.Cols" localSheetId="4" hidden="1">#REF!</definedName>
    <definedName name="Z_448A1307_7B98_11D1_95EF_0000E8CF5EB3_.wvu.Cols" hidden="1">#REF!</definedName>
    <definedName name="Z_448A1308_7B98_11D1_95EF_0000E8CF5EB3_.wvu.Cols" localSheetId="6" hidden="1">#REF!</definedName>
    <definedName name="Z_448A1308_7B98_11D1_95EF_0000E8CF5EB3_.wvu.Cols" localSheetId="5" hidden="1">#REF!</definedName>
    <definedName name="Z_448A1308_7B98_11D1_95EF_0000E8CF5EB3_.wvu.Cols" localSheetId="4" hidden="1">#REF!</definedName>
    <definedName name="Z_448A1308_7B98_11D1_95EF_0000E8CF5EB3_.wvu.Cols" hidden="1">#REF!</definedName>
    <definedName name="Z_448A1309_7B98_11D1_95EF_0000E8CF5EB3_.wvu.Cols" localSheetId="6" hidden="1">#REF!</definedName>
    <definedName name="Z_448A1309_7B98_11D1_95EF_0000E8CF5EB3_.wvu.Cols" localSheetId="5" hidden="1">#REF!</definedName>
    <definedName name="Z_448A1309_7B98_11D1_95EF_0000E8CF5EB3_.wvu.Cols" localSheetId="4" hidden="1">#REF!</definedName>
    <definedName name="Z_448A1309_7B98_11D1_95EF_0000E8CF5EB3_.wvu.Cols" hidden="1">#REF!</definedName>
    <definedName name="Z_459BA523_7147_11D1_95EF_0000E8CF5EB3_.wvu.Cols" localSheetId="6" hidden="1">#REF!</definedName>
    <definedName name="Z_459BA523_7147_11D1_95EF_0000E8CF5EB3_.wvu.Cols" localSheetId="5" hidden="1">#REF!</definedName>
    <definedName name="Z_459BA523_7147_11D1_95EF_0000E8CF5EB3_.wvu.Cols" localSheetId="4" hidden="1">#REF!</definedName>
    <definedName name="Z_459BA523_7147_11D1_95EF_0000E8CF5EB3_.wvu.Cols" hidden="1">#REF!</definedName>
    <definedName name="Z_459BA524_7147_11D1_95EF_0000E8CF5EB3_.wvu.Cols" localSheetId="6" hidden="1">#REF!</definedName>
    <definedName name="Z_459BA524_7147_11D1_95EF_0000E8CF5EB3_.wvu.Cols" localSheetId="5" hidden="1">#REF!</definedName>
    <definedName name="Z_459BA524_7147_11D1_95EF_0000E8CF5EB3_.wvu.Cols" localSheetId="4" hidden="1">#REF!</definedName>
    <definedName name="Z_459BA524_7147_11D1_95EF_0000E8CF5EB3_.wvu.Cols" hidden="1">#REF!</definedName>
    <definedName name="Z_459BA525_7147_11D1_95EF_0000E8CF5EB3_.wvu.Cols" localSheetId="6" hidden="1">#REF!</definedName>
    <definedName name="Z_459BA525_7147_11D1_95EF_0000E8CF5EB3_.wvu.Cols" localSheetId="5" hidden="1">#REF!</definedName>
    <definedName name="Z_459BA525_7147_11D1_95EF_0000E8CF5EB3_.wvu.Cols" localSheetId="4" hidden="1">#REF!</definedName>
    <definedName name="Z_459BA525_7147_11D1_95EF_0000E8CF5EB3_.wvu.Cols" hidden="1">#REF!</definedName>
    <definedName name="Z_459BA526_7147_11D1_95EF_0000E8CF5EB3_.wvu.Cols" localSheetId="6" hidden="1">#REF!</definedName>
    <definedName name="Z_459BA526_7147_11D1_95EF_0000E8CF5EB3_.wvu.Cols" localSheetId="5" hidden="1">#REF!</definedName>
    <definedName name="Z_459BA526_7147_11D1_95EF_0000E8CF5EB3_.wvu.Cols" localSheetId="4" hidden="1">#REF!</definedName>
    <definedName name="Z_459BA526_7147_11D1_95EF_0000E8CF5EB3_.wvu.Cols" hidden="1">#REF!</definedName>
    <definedName name="Z_459BA527_7147_11D1_95EF_0000E8CF5EB3_.wvu.Cols" localSheetId="6" hidden="1">#REF!</definedName>
    <definedName name="Z_459BA527_7147_11D1_95EF_0000E8CF5EB3_.wvu.Cols" localSheetId="5" hidden="1">#REF!</definedName>
    <definedName name="Z_459BA527_7147_11D1_95EF_0000E8CF5EB3_.wvu.Cols" localSheetId="4" hidden="1">#REF!</definedName>
    <definedName name="Z_459BA527_7147_11D1_95EF_0000E8CF5EB3_.wvu.Cols" hidden="1">#REF!</definedName>
    <definedName name="Z_459BA528_7147_11D1_95EF_0000E8CF5EB3_.wvu.Cols" localSheetId="6" hidden="1">#REF!</definedName>
    <definedName name="Z_459BA528_7147_11D1_95EF_0000E8CF5EB3_.wvu.Cols" localSheetId="5" hidden="1">#REF!</definedName>
    <definedName name="Z_459BA528_7147_11D1_95EF_0000E8CF5EB3_.wvu.Cols" localSheetId="4" hidden="1">#REF!</definedName>
    <definedName name="Z_459BA528_7147_11D1_95EF_0000E8CF5EB3_.wvu.Cols" hidden="1">#REF!</definedName>
    <definedName name="Z_49865222_8335_11D1_95EF_0000E8CF5EB3_.wvu.Cols" localSheetId="6" hidden="1">#REF!</definedName>
    <definedName name="Z_49865222_8335_11D1_95EF_0000E8CF5EB3_.wvu.Cols" localSheetId="5" hidden="1">#REF!</definedName>
    <definedName name="Z_49865222_8335_11D1_95EF_0000E8CF5EB3_.wvu.Cols" localSheetId="4" hidden="1">#REF!</definedName>
    <definedName name="Z_49865222_8335_11D1_95EF_0000E8CF5EB3_.wvu.Cols" hidden="1">#REF!</definedName>
    <definedName name="Z_49865223_8335_11D1_95EF_0000E8CF5EB3_.wvu.Cols" localSheetId="6" hidden="1">#REF!</definedName>
    <definedName name="Z_49865223_8335_11D1_95EF_0000E8CF5EB3_.wvu.Cols" localSheetId="5" hidden="1">#REF!</definedName>
    <definedName name="Z_49865223_8335_11D1_95EF_0000E8CF5EB3_.wvu.Cols" localSheetId="4" hidden="1">#REF!</definedName>
    <definedName name="Z_49865223_8335_11D1_95EF_0000E8CF5EB3_.wvu.Cols" hidden="1">#REF!</definedName>
    <definedName name="Z_49865224_8335_11D1_95EF_0000E8CF5EB3_.wvu.Cols" localSheetId="6" hidden="1">#REF!</definedName>
    <definedName name="Z_49865224_8335_11D1_95EF_0000E8CF5EB3_.wvu.Cols" localSheetId="5" hidden="1">#REF!</definedName>
    <definedName name="Z_49865224_8335_11D1_95EF_0000E8CF5EB3_.wvu.Cols" localSheetId="4" hidden="1">#REF!</definedName>
    <definedName name="Z_49865224_8335_11D1_95EF_0000E8CF5EB3_.wvu.Cols" hidden="1">#REF!</definedName>
    <definedName name="Z_49865225_8335_11D1_95EF_0000E8CF5EB3_.wvu.Cols" localSheetId="6" hidden="1">#REF!</definedName>
    <definedName name="Z_49865225_8335_11D1_95EF_0000E8CF5EB3_.wvu.Cols" localSheetId="5" hidden="1">#REF!</definedName>
    <definedName name="Z_49865225_8335_11D1_95EF_0000E8CF5EB3_.wvu.Cols" localSheetId="4" hidden="1">#REF!</definedName>
    <definedName name="Z_49865225_8335_11D1_95EF_0000E8CF5EB3_.wvu.Cols" hidden="1">#REF!</definedName>
    <definedName name="Z_49865226_8335_11D1_95EF_0000E8CF5EB3_.wvu.Cols" localSheetId="6" hidden="1">#REF!</definedName>
    <definedName name="Z_49865226_8335_11D1_95EF_0000E8CF5EB3_.wvu.Cols" localSheetId="5" hidden="1">#REF!</definedName>
    <definedName name="Z_49865226_8335_11D1_95EF_0000E8CF5EB3_.wvu.Cols" localSheetId="4" hidden="1">#REF!</definedName>
    <definedName name="Z_49865226_8335_11D1_95EF_0000E8CF5EB3_.wvu.Cols" hidden="1">#REF!</definedName>
    <definedName name="Z_49865227_8335_11D1_95EF_0000E8CF5EB3_.wvu.Cols" localSheetId="6" hidden="1">#REF!</definedName>
    <definedName name="Z_49865227_8335_11D1_95EF_0000E8CF5EB3_.wvu.Cols" localSheetId="5" hidden="1">#REF!</definedName>
    <definedName name="Z_49865227_8335_11D1_95EF_0000E8CF5EB3_.wvu.Cols" localSheetId="4" hidden="1">#REF!</definedName>
    <definedName name="Z_49865227_8335_11D1_95EF_0000E8CF5EB3_.wvu.Cols" hidden="1">#REF!</definedName>
    <definedName name="Z_4986522A_8335_11D1_95EF_0000E8CF5EB3_.wvu.Cols" localSheetId="6" hidden="1">#REF!</definedName>
    <definedName name="Z_4986522A_8335_11D1_95EF_0000E8CF5EB3_.wvu.Cols" localSheetId="5" hidden="1">#REF!</definedName>
    <definedName name="Z_4986522A_8335_11D1_95EF_0000E8CF5EB3_.wvu.Cols" localSheetId="4" hidden="1">#REF!</definedName>
    <definedName name="Z_4986522A_8335_11D1_95EF_0000E8CF5EB3_.wvu.Cols" hidden="1">#REF!</definedName>
    <definedName name="Z_4986522B_8335_11D1_95EF_0000E8CF5EB3_.wvu.Cols" localSheetId="6" hidden="1">#REF!</definedName>
    <definedName name="Z_4986522B_8335_11D1_95EF_0000E8CF5EB3_.wvu.Cols" localSheetId="5" hidden="1">#REF!</definedName>
    <definedName name="Z_4986522B_8335_11D1_95EF_0000E8CF5EB3_.wvu.Cols" localSheetId="4" hidden="1">#REF!</definedName>
    <definedName name="Z_4986522B_8335_11D1_95EF_0000E8CF5EB3_.wvu.Cols" hidden="1">#REF!</definedName>
    <definedName name="Z_4986522C_8335_11D1_95EF_0000E8CF5EB3_.wvu.Cols" localSheetId="6" hidden="1">#REF!</definedName>
    <definedName name="Z_4986522C_8335_11D1_95EF_0000E8CF5EB3_.wvu.Cols" localSheetId="5" hidden="1">#REF!</definedName>
    <definedName name="Z_4986522C_8335_11D1_95EF_0000E8CF5EB3_.wvu.Cols" localSheetId="4" hidden="1">#REF!</definedName>
    <definedName name="Z_4986522C_8335_11D1_95EF_0000E8CF5EB3_.wvu.Cols" hidden="1">#REF!</definedName>
    <definedName name="Z_4986522D_8335_11D1_95EF_0000E8CF5EB3_.wvu.Cols" localSheetId="6" hidden="1">#REF!</definedName>
    <definedName name="Z_4986522D_8335_11D1_95EF_0000E8CF5EB3_.wvu.Cols" localSheetId="5" hidden="1">#REF!</definedName>
    <definedName name="Z_4986522D_8335_11D1_95EF_0000E8CF5EB3_.wvu.Cols" localSheetId="4" hidden="1">#REF!</definedName>
    <definedName name="Z_4986522D_8335_11D1_95EF_0000E8CF5EB3_.wvu.Cols" hidden="1">#REF!</definedName>
    <definedName name="Z_4986522E_8335_11D1_95EF_0000E8CF5EB3_.wvu.Cols" localSheetId="6" hidden="1">#REF!</definedName>
    <definedName name="Z_4986522E_8335_11D1_95EF_0000E8CF5EB3_.wvu.Cols" localSheetId="5" hidden="1">#REF!</definedName>
    <definedName name="Z_4986522E_8335_11D1_95EF_0000E8CF5EB3_.wvu.Cols" localSheetId="4" hidden="1">#REF!</definedName>
    <definedName name="Z_4986522E_8335_11D1_95EF_0000E8CF5EB3_.wvu.Cols" hidden="1">#REF!</definedName>
    <definedName name="Z_4986522F_8335_11D1_95EF_0000E8CF5EB3_.wvu.Cols" localSheetId="6" hidden="1">#REF!</definedName>
    <definedName name="Z_4986522F_8335_11D1_95EF_0000E8CF5EB3_.wvu.Cols" localSheetId="5" hidden="1">#REF!</definedName>
    <definedName name="Z_4986522F_8335_11D1_95EF_0000E8CF5EB3_.wvu.Cols" localSheetId="4" hidden="1">#REF!</definedName>
    <definedName name="Z_4986522F_8335_11D1_95EF_0000E8CF5EB3_.wvu.Cols" hidden="1">#REF!</definedName>
    <definedName name="Z_4B96B585_DDA7_11D1_90EF_0000E8CF30B3_.wvu.Cols" localSheetId="6" hidden="1">#REF!</definedName>
    <definedName name="Z_4B96B585_DDA7_11D1_90EF_0000E8CF30B3_.wvu.Cols" localSheetId="5" hidden="1">#REF!</definedName>
    <definedName name="Z_4B96B585_DDA7_11D1_90EF_0000E8CF30B3_.wvu.Cols" localSheetId="4" hidden="1">#REF!</definedName>
    <definedName name="Z_4B96B585_DDA7_11D1_90EF_0000E8CF30B3_.wvu.Cols" hidden="1">#REF!</definedName>
    <definedName name="Z_4B96B586_DDA7_11D1_90EF_0000E8CF30B3_.wvu.Cols" localSheetId="6" hidden="1">#REF!</definedName>
    <definedName name="Z_4B96B586_DDA7_11D1_90EF_0000E8CF30B3_.wvu.Cols" localSheetId="5" hidden="1">#REF!</definedName>
    <definedName name="Z_4B96B586_DDA7_11D1_90EF_0000E8CF30B3_.wvu.Cols" localSheetId="4" hidden="1">#REF!</definedName>
    <definedName name="Z_4B96B586_DDA7_11D1_90EF_0000E8CF30B3_.wvu.Cols" hidden="1">#REF!</definedName>
    <definedName name="Z_4C49C3C0_DDA5_11D1_9882_0080ADB6C79E_.wvu.Cols" localSheetId="6" hidden="1">#REF!</definedName>
    <definedName name="Z_4C49C3C0_DDA5_11D1_9882_0080ADB6C79E_.wvu.Cols" localSheetId="5" hidden="1">#REF!</definedName>
    <definedName name="Z_4C49C3C0_DDA5_11D1_9882_0080ADB6C79E_.wvu.Cols" localSheetId="4" hidden="1">#REF!</definedName>
    <definedName name="Z_4C49C3C0_DDA5_11D1_9882_0080ADB6C79E_.wvu.Cols" hidden="1">#REF!</definedName>
    <definedName name="Z_4C49C3C1_DDA5_11D1_9882_0080ADB6C79E_.wvu.Cols" localSheetId="6" hidden="1">#REF!</definedName>
    <definedName name="Z_4C49C3C1_DDA5_11D1_9882_0080ADB6C79E_.wvu.Cols" localSheetId="5" hidden="1">#REF!</definedName>
    <definedName name="Z_4C49C3C1_DDA5_11D1_9882_0080ADB6C79E_.wvu.Cols" localSheetId="4" hidden="1">#REF!</definedName>
    <definedName name="Z_4C49C3C1_DDA5_11D1_9882_0080ADB6C79E_.wvu.Cols" hidden="1">#REF!</definedName>
    <definedName name="Z_4D922D4E_7A9B_11D1_95EF_0000E8CF5EB3_.wvu.Cols" localSheetId="6" hidden="1">#REF!</definedName>
    <definedName name="Z_4D922D4E_7A9B_11D1_95EF_0000E8CF5EB3_.wvu.Cols" localSheetId="5" hidden="1">#REF!</definedName>
    <definedName name="Z_4D922D4E_7A9B_11D1_95EF_0000E8CF5EB3_.wvu.Cols" localSheetId="4" hidden="1">#REF!</definedName>
    <definedName name="Z_4D922D4E_7A9B_11D1_95EF_0000E8CF5EB3_.wvu.Cols" hidden="1">#REF!</definedName>
    <definedName name="Z_4D922D4F_7A9B_11D1_95EF_0000E8CF5EB3_.wvu.Cols" localSheetId="6" hidden="1">#REF!</definedName>
    <definedName name="Z_4D922D4F_7A9B_11D1_95EF_0000E8CF5EB3_.wvu.Cols" localSheetId="5" hidden="1">#REF!</definedName>
    <definedName name="Z_4D922D4F_7A9B_11D1_95EF_0000E8CF5EB3_.wvu.Cols" localSheetId="4" hidden="1">#REF!</definedName>
    <definedName name="Z_4D922D4F_7A9B_11D1_95EF_0000E8CF5EB3_.wvu.Cols" hidden="1">#REF!</definedName>
    <definedName name="Z_4D922D50_7A9B_11D1_95EF_0000E8CF5EB3_.wvu.Cols" localSheetId="6" hidden="1">#REF!</definedName>
    <definedName name="Z_4D922D50_7A9B_11D1_95EF_0000E8CF5EB3_.wvu.Cols" localSheetId="5" hidden="1">#REF!</definedName>
    <definedName name="Z_4D922D50_7A9B_11D1_95EF_0000E8CF5EB3_.wvu.Cols" localSheetId="4" hidden="1">#REF!</definedName>
    <definedName name="Z_4D922D50_7A9B_11D1_95EF_0000E8CF5EB3_.wvu.Cols" hidden="1">#REF!</definedName>
    <definedName name="Z_4D922D51_7A9B_11D1_95EF_0000E8CF5EB3_.wvu.Cols" localSheetId="6" hidden="1">#REF!</definedName>
    <definedName name="Z_4D922D51_7A9B_11D1_95EF_0000E8CF5EB3_.wvu.Cols" localSheetId="5" hidden="1">#REF!</definedName>
    <definedName name="Z_4D922D51_7A9B_11D1_95EF_0000E8CF5EB3_.wvu.Cols" localSheetId="4" hidden="1">#REF!</definedName>
    <definedName name="Z_4D922D51_7A9B_11D1_95EF_0000E8CF5EB3_.wvu.Cols" hidden="1">#REF!</definedName>
    <definedName name="Z_4D922D52_7A9B_11D1_95EF_0000E8CF5EB3_.wvu.Cols" localSheetId="6" hidden="1">#REF!</definedName>
    <definedName name="Z_4D922D52_7A9B_11D1_95EF_0000E8CF5EB3_.wvu.Cols" localSheetId="5" hidden="1">#REF!</definedName>
    <definedName name="Z_4D922D52_7A9B_11D1_95EF_0000E8CF5EB3_.wvu.Cols" localSheetId="4" hidden="1">#REF!</definedName>
    <definedName name="Z_4D922D52_7A9B_11D1_95EF_0000E8CF5EB3_.wvu.Cols" hidden="1">#REF!</definedName>
    <definedName name="Z_4D922D53_7A9B_11D1_95EF_0000E8CF5EB3_.wvu.Cols" localSheetId="6" hidden="1">#REF!</definedName>
    <definedName name="Z_4D922D53_7A9B_11D1_95EF_0000E8CF5EB3_.wvu.Cols" localSheetId="5" hidden="1">#REF!</definedName>
    <definedName name="Z_4D922D53_7A9B_11D1_95EF_0000E8CF5EB3_.wvu.Cols" localSheetId="4" hidden="1">#REF!</definedName>
    <definedName name="Z_4D922D53_7A9B_11D1_95EF_0000E8CF5EB3_.wvu.Cols" hidden="1">#REF!</definedName>
    <definedName name="Z_4D922D5A_7A9B_11D1_95EF_0000E8CF5EB3_.wvu.Cols" localSheetId="6" hidden="1">#REF!</definedName>
    <definedName name="Z_4D922D5A_7A9B_11D1_95EF_0000E8CF5EB3_.wvu.Cols" localSheetId="5" hidden="1">#REF!</definedName>
    <definedName name="Z_4D922D5A_7A9B_11D1_95EF_0000E8CF5EB3_.wvu.Cols" localSheetId="4" hidden="1">#REF!</definedName>
    <definedName name="Z_4D922D5A_7A9B_11D1_95EF_0000E8CF5EB3_.wvu.Cols" hidden="1">#REF!</definedName>
    <definedName name="Z_4D922D5B_7A9B_11D1_95EF_0000E8CF5EB3_.wvu.Cols" localSheetId="6" hidden="1">#REF!</definedName>
    <definedName name="Z_4D922D5B_7A9B_11D1_95EF_0000E8CF5EB3_.wvu.Cols" localSheetId="5" hidden="1">#REF!</definedName>
    <definedName name="Z_4D922D5B_7A9B_11D1_95EF_0000E8CF5EB3_.wvu.Cols" localSheetId="4" hidden="1">#REF!</definedName>
    <definedName name="Z_4D922D5B_7A9B_11D1_95EF_0000E8CF5EB3_.wvu.Cols" hidden="1">#REF!</definedName>
    <definedName name="Z_4D922D5C_7A9B_11D1_95EF_0000E8CF5EB3_.wvu.Cols" localSheetId="6" hidden="1">#REF!</definedName>
    <definedName name="Z_4D922D5C_7A9B_11D1_95EF_0000E8CF5EB3_.wvu.Cols" localSheetId="5" hidden="1">#REF!</definedName>
    <definedName name="Z_4D922D5C_7A9B_11D1_95EF_0000E8CF5EB3_.wvu.Cols" localSheetId="4" hidden="1">#REF!</definedName>
    <definedName name="Z_4D922D5C_7A9B_11D1_95EF_0000E8CF5EB3_.wvu.Cols" hidden="1">#REF!</definedName>
    <definedName name="Z_4D922D5D_7A9B_11D1_95EF_0000E8CF5EB3_.wvu.Cols" localSheetId="6" hidden="1">#REF!</definedName>
    <definedName name="Z_4D922D5D_7A9B_11D1_95EF_0000E8CF5EB3_.wvu.Cols" localSheetId="5" hidden="1">#REF!</definedName>
    <definedName name="Z_4D922D5D_7A9B_11D1_95EF_0000E8CF5EB3_.wvu.Cols" localSheetId="4" hidden="1">#REF!</definedName>
    <definedName name="Z_4D922D5D_7A9B_11D1_95EF_0000E8CF5EB3_.wvu.Cols" hidden="1">#REF!</definedName>
    <definedName name="Z_4D922D5E_7A9B_11D1_95EF_0000E8CF5EB3_.wvu.Cols" localSheetId="6" hidden="1">#REF!</definedName>
    <definedName name="Z_4D922D5E_7A9B_11D1_95EF_0000E8CF5EB3_.wvu.Cols" localSheetId="5" hidden="1">#REF!</definedName>
    <definedName name="Z_4D922D5E_7A9B_11D1_95EF_0000E8CF5EB3_.wvu.Cols" localSheetId="4" hidden="1">#REF!</definedName>
    <definedName name="Z_4D922D5E_7A9B_11D1_95EF_0000E8CF5EB3_.wvu.Cols" hidden="1">#REF!</definedName>
    <definedName name="Z_4D922D5F_7A9B_11D1_95EF_0000E8CF5EB3_.wvu.Cols" localSheetId="6" hidden="1">#REF!</definedName>
    <definedName name="Z_4D922D5F_7A9B_11D1_95EF_0000E8CF5EB3_.wvu.Cols" localSheetId="5" hidden="1">#REF!</definedName>
    <definedName name="Z_4D922D5F_7A9B_11D1_95EF_0000E8CF5EB3_.wvu.Cols" localSheetId="4" hidden="1">#REF!</definedName>
    <definedName name="Z_4D922D5F_7A9B_11D1_95EF_0000E8CF5EB3_.wvu.Cols" hidden="1">#REF!</definedName>
    <definedName name="Z_523334C1_81E0_11D1_95EF_0000E8CF5EB3_.wvu.Cols" localSheetId="6" hidden="1">#REF!</definedName>
    <definedName name="Z_523334C1_81E0_11D1_95EF_0000E8CF5EB3_.wvu.Cols" localSheetId="5" hidden="1">#REF!</definedName>
    <definedName name="Z_523334C1_81E0_11D1_95EF_0000E8CF5EB3_.wvu.Cols" localSheetId="4" hidden="1">#REF!</definedName>
    <definedName name="Z_523334C1_81E0_11D1_95EF_0000E8CF5EB3_.wvu.Cols" hidden="1">#REF!</definedName>
    <definedName name="Z_523334C2_81E0_11D1_95EF_0000E8CF5EB3_.wvu.Cols" localSheetId="6" hidden="1">#REF!</definedName>
    <definedName name="Z_523334C2_81E0_11D1_95EF_0000E8CF5EB3_.wvu.Cols" localSheetId="5" hidden="1">#REF!</definedName>
    <definedName name="Z_523334C2_81E0_11D1_95EF_0000E8CF5EB3_.wvu.Cols" localSheetId="4" hidden="1">#REF!</definedName>
    <definedName name="Z_523334C2_81E0_11D1_95EF_0000E8CF5EB3_.wvu.Cols" hidden="1">#REF!</definedName>
    <definedName name="Z_523334C3_81E0_11D1_95EF_0000E8CF5EB3_.wvu.Cols" localSheetId="6" hidden="1">#REF!</definedName>
    <definedName name="Z_523334C3_81E0_11D1_95EF_0000E8CF5EB3_.wvu.Cols" localSheetId="5" hidden="1">#REF!</definedName>
    <definedName name="Z_523334C3_81E0_11D1_95EF_0000E8CF5EB3_.wvu.Cols" localSheetId="4" hidden="1">#REF!</definedName>
    <definedName name="Z_523334C3_81E0_11D1_95EF_0000E8CF5EB3_.wvu.Cols" hidden="1">#REF!</definedName>
    <definedName name="Z_523334C4_81E0_11D1_95EF_0000E8CF5EB3_.wvu.Cols" localSheetId="6" hidden="1">#REF!</definedName>
    <definedName name="Z_523334C4_81E0_11D1_95EF_0000E8CF5EB3_.wvu.Cols" localSheetId="5" hidden="1">#REF!</definedName>
    <definedName name="Z_523334C4_81E0_11D1_95EF_0000E8CF5EB3_.wvu.Cols" localSheetId="4" hidden="1">#REF!</definedName>
    <definedName name="Z_523334C4_81E0_11D1_95EF_0000E8CF5EB3_.wvu.Cols" hidden="1">#REF!</definedName>
    <definedName name="Z_523334C5_81E0_11D1_95EF_0000E8CF5EB3_.wvu.Cols" localSheetId="6" hidden="1">#REF!</definedName>
    <definedName name="Z_523334C5_81E0_11D1_95EF_0000E8CF5EB3_.wvu.Cols" localSheetId="5" hidden="1">#REF!</definedName>
    <definedName name="Z_523334C5_81E0_11D1_95EF_0000E8CF5EB3_.wvu.Cols" localSheetId="4" hidden="1">#REF!</definedName>
    <definedName name="Z_523334C5_81E0_11D1_95EF_0000E8CF5EB3_.wvu.Cols" hidden="1">#REF!</definedName>
    <definedName name="Z_523334C6_81E0_11D1_95EF_0000E8CF5EB3_.wvu.Cols" localSheetId="6" hidden="1">#REF!</definedName>
    <definedName name="Z_523334C6_81E0_11D1_95EF_0000E8CF5EB3_.wvu.Cols" localSheetId="5" hidden="1">#REF!</definedName>
    <definedName name="Z_523334C6_81E0_11D1_95EF_0000E8CF5EB3_.wvu.Cols" localSheetId="4" hidden="1">#REF!</definedName>
    <definedName name="Z_523334C6_81E0_11D1_95EF_0000E8CF5EB3_.wvu.Cols" hidden="1">#REF!</definedName>
    <definedName name="Z_529A4463_5C17_11D1_95EE_0000E8CF5EB3_.wvu.Cols" localSheetId="6" hidden="1">#REF!</definedName>
    <definedName name="Z_529A4463_5C17_11D1_95EE_0000E8CF5EB3_.wvu.Cols" localSheetId="5" hidden="1">#REF!</definedName>
    <definedName name="Z_529A4463_5C17_11D1_95EE_0000E8CF5EB3_.wvu.Cols" localSheetId="4" hidden="1">#REF!</definedName>
    <definedName name="Z_529A4463_5C17_11D1_95EE_0000E8CF5EB3_.wvu.Cols" hidden="1">#REF!</definedName>
    <definedName name="Z_529A4464_5C17_11D1_95EE_0000E8CF5EB3_.wvu.Cols" localSheetId="6" hidden="1">#REF!</definedName>
    <definedName name="Z_529A4464_5C17_11D1_95EE_0000E8CF5EB3_.wvu.Cols" localSheetId="5" hidden="1">#REF!</definedName>
    <definedName name="Z_529A4464_5C17_11D1_95EE_0000E8CF5EB3_.wvu.Cols" localSheetId="4" hidden="1">#REF!</definedName>
    <definedName name="Z_529A4464_5C17_11D1_95EE_0000E8CF5EB3_.wvu.Cols" hidden="1">#REF!</definedName>
    <definedName name="Z_529A4465_5C17_11D1_95EE_0000E8CF5EB3_.wvu.Cols" localSheetId="6" hidden="1">#REF!</definedName>
    <definedName name="Z_529A4465_5C17_11D1_95EE_0000E8CF5EB3_.wvu.Cols" localSheetId="5" hidden="1">#REF!</definedName>
    <definedName name="Z_529A4465_5C17_11D1_95EE_0000E8CF5EB3_.wvu.Cols" localSheetId="4" hidden="1">#REF!</definedName>
    <definedName name="Z_529A4465_5C17_11D1_95EE_0000E8CF5EB3_.wvu.Cols" hidden="1">#REF!</definedName>
    <definedName name="Z_529A4466_5C17_11D1_95EE_0000E8CF5EB3_.wvu.Cols" localSheetId="6" hidden="1">#REF!</definedName>
    <definedName name="Z_529A4466_5C17_11D1_95EE_0000E8CF5EB3_.wvu.Cols" localSheetId="5" hidden="1">#REF!</definedName>
    <definedName name="Z_529A4466_5C17_11D1_95EE_0000E8CF5EB3_.wvu.Cols" localSheetId="4" hidden="1">#REF!</definedName>
    <definedName name="Z_529A4466_5C17_11D1_95EE_0000E8CF5EB3_.wvu.Cols" hidden="1">#REF!</definedName>
    <definedName name="Z_529A4467_5C17_11D1_95EE_0000E8CF5EB3_.wvu.Cols" localSheetId="6" hidden="1">#REF!</definedName>
    <definedName name="Z_529A4467_5C17_11D1_95EE_0000E8CF5EB3_.wvu.Cols" localSheetId="5" hidden="1">#REF!</definedName>
    <definedName name="Z_529A4467_5C17_11D1_95EE_0000E8CF5EB3_.wvu.Cols" localSheetId="4" hidden="1">#REF!</definedName>
    <definedName name="Z_529A4467_5C17_11D1_95EE_0000E8CF5EB3_.wvu.Cols" hidden="1">#REF!</definedName>
    <definedName name="Z_529A4468_5C17_11D1_95EE_0000E8CF5EB3_.wvu.Cols" localSheetId="6" hidden="1">#REF!</definedName>
    <definedName name="Z_529A4468_5C17_11D1_95EE_0000E8CF5EB3_.wvu.Cols" localSheetId="5" hidden="1">#REF!</definedName>
    <definedName name="Z_529A4468_5C17_11D1_95EE_0000E8CF5EB3_.wvu.Cols" localSheetId="4" hidden="1">#REF!</definedName>
    <definedName name="Z_529A4468_5C17_11D1_95EE_0000E8CF5EB3_.wvu.Cols" hidden="1">#REF!</definedName>
    <definedName name="Z_55697985_624B_11D1_95EE_0000E8CF5EB3_.wvu.Cols" localSheetId="6" hidden="1">#REF!</definedName>
    <definedName name="Z_55697985_624B_11D1_95EE_0000E8CF5EB3_.wvu.Cols" localSheetId="5" hidden="1">#REF!</definedName>
    <definedName name="Z_55697985_624B_11D1_95EE_0000E8CF5EB3_.wvu.Cols" localSheetId="4" hidden="1">#REF!</definedName>
    <definedName name="Z_55697985_624B_11D1_95EE_0000E8CF5EB3_.wvu.Cols" hidden="1">#REF!</definedName>
    <definedName name="Z_55697986_624B_11D1_95EE_0000E8CF5EB3_.wvu.Cols" localSheetId="6" hidden="1">#REF!</definedName>
    <definedName name="Z_55697986_624B_11D1_95EE_0000E8CF5EB3_.wvu.Cols" localSheetId="5" hidden="1">#REF!</definedName>
    <definedName name="Z_55697986_624B_11D1_95EE_0000E8CF5EB3_.wvu.Cols" localSheetId="4" hidden="1">#REF!</definedName>
    <definedName name="Z_55697986_624B_11D1_95EE_0000E8CF5EB3_.wvu.Cols" hidden="1">#REF!</definedName>
    <definedName name="Z_55697987_624B_11D1_95EE_0000E8CF5EB3_.wvu.Cols" localSheetId="6" hidden="1">#REF!</definedName>
    <definedName name="Z_55697987_624B_11D1_95EE_0000E8CF5EB3_.wvu.Cols" localSheetId="5" hidden="1">#REF!</definedName>
    <definedName name="Z_55697987_624B_11D1_95EE_0000E8CF5EB3_.wvu.Cols" localSheetId="4" hidden="1">#REF!</definedName>
    <definedName name="Z_55697987_624B_11D1_95EE_0000E8CF5EB3_.wvu.Cols" hidden="1">#REF!</definedName>
    <definedName name="Z_55697988_624B_11D1_95EE_0000E8CF5EB3_.wvu.Cols" localSheetId="6" hidden="1">#REF!</definedName>
    <definedName name="Z_55697988_624B_11D1_95EE_0000E8CF5EB3_.wvu.Cols" localSheetId="5" hidden="1">#REF!</definedName>
    <definedName name="Z_55697988_624B_11D1_95EE_0000E8CF5EB3_.wvu.Cols" localSheetId="4" hidden="1">#REF!</definedName>
    <definedName name="Z_55697988_624B_11D1_95EE_0000E8CF5EB3_.wvu.Cols" hidden="1">#REF!</definedName>
    <definedName name="Z_55697989_624B_11D1_95EE_0000E8CF5EB3_.wvu.Cols" localSheetId="6" hidden="1">#REF!</definedName>
    <definedName name="Z_55697989_624B_11D1_95EE_0000E8CF5EB3_.wvu.Cols" localSheetId="5" hidden="1">#REF!</definedName>
    <definedName name="Z_55697989_624B_11D1_95EE_0000E8CF5EB3_.wvu.Cols" localSheetId="4" hidden="1">#REF!</definedName>
    <definedName name="Z_55697989_624B_11D1_95EE_0000E8CF5EB3_.wvu.Cols" hidden="1">#REF!</definedName>
    <definedName name="Z_5569798A_624B_11D1_95EE_0000E8CF5EB3_.wvu.Cols" localSheetId="6" hidden="1">#REF!</definedName>
    <definedName name="Z_5569798A_624B_11D1_95EE_0000E8CF5EB3_.wvu.Cols" localSheetId="5" hidden="1">#REF!</definedName>
    <definedName name="Z_5569798A_624B_11D1_95EE_0000E8CF5EB3_.wvu.Cols" localSheetId="4" hidden="1">#REF!</definedName>
    <definedName name="Z_5569798A_624B_11D1_95EE_0000E8CF5EB3_.wvu.Cols" hidden="1">#REF!</definedName>
    <definedName name="Z_55697993_624B_11D1_95EE_0000E8CF5EB3_.wvu.Cols" localSheetId="6" hidden="1">#REF!</definedName>
    <definedName name="Z_55697993_624B_11D1_95EE_0000E8CF5EB3_.wvu.Cols" localSheetId="5" hidden="1">#REF!</definedName>
    <definedName name="Z_55697993_624B_11D1_95EE_0000E8CF5EB3_.wvu.Cols" localSheetId="4" hidden="1">#REF!</definedName>
    <definedName name="Z_55697993_624B_11D1_95EE_0000E8CF5EB3_.wvu.Cols" hidden="1">#REF!</definedName>
    <definedName name="Z_55697994_624B_11D1_95EE_0000E8CF5EB3_.wvu.Cols" localSheetId="6" hidden="1">#REF!</definedName>
    <definedName name="Z_55697994_624B_11D1_95EE_0000E8CF5EB3_.wvu.Cols" localSheetId="5" hidden="1">#REF!</definedName>
    <definedName name="Z_55697994_624B_11D1_95EE_0000E8CF5EB3_.wvu.Cols" localSheetId="4" hidden="1">#REF!</definedName>
    <definedName name="Z_55697994_624B_11D1_95EE_0000E8CF5EB3_.wvu.Cols" hidden="1">#REF!</definedName>
    <definedName name="Z_55697995_624B_11D1_95EE_0000E8CF5EB3_.wvu.Cols" localSheetId="6" hidden="1">#REF!</definedName>
    <definedName name="Z_55697995_624B_11D1_95EE_0000E8CF5EB3_.wvu.Cols" localSheetId="5" hidden="1">#REF!</definedName>
    <definedName name="Z_55697995_624B_11D1_95EE_0000E8CF5EB3_.wvu.Cols" localSheetId="4" hidden="1">#REF!</definedName>
    <definedName name="Z_55697995_624B_11D1_95EE_0000E8CF5EB3_.wvu.Cols" hidden="1">#REF!</definedName>
    <definedName name="Z_55697996_624B_11D1_95EE_0000E8CF5EB3_.wvu.Cols" localSheetId="6" hidden="1">#REF!</definedName>
    <definedName name="Z_55697996_624B_11D1_95EE_0000E8CF5EB3_.wvu.Cols" localSheetId="5" hidden="1">#REF!</definedName>
    <definedName name="Z_55697996_624B_11D1_95EE_0000E8CF5EB3_.wvu.Cols" localSheetId="4" hidden="1">#REF!</definedName>
    <definedName name="Z_55697996_624B_11D1_95EE_0000E8CF5EB3_.wvu.Cols" hidden="1">#REF!</definedName>
    <definedName name="Z_55697997_624B_11D1_95EE_0000E8CF5EB3_.wvu.Cols" localSheetId="6" hidden="1">#REF!</definedName>
    <definedName name="Z_55697997_624B_11D1_95EE_0000E8CF5EB3_.wvu.Cols" localSheetId="5" hidden="1">#REF!</definedName>
    <definedName name="Z_55697997_624B_11D1_95EE_0000E8CF5EB3_.wvu.Cols" localSheetId="4" hidden="1">#REF!</definedName>
    <definedName name="Z_55697997_624B_11D1_95EE_0000E8CF5EB3_.wvu.Cols" hidden="1">#REF!</definedName>
    <definedName name="Z_55697998_624B_11D1_95EE_0000E8CF5EB3_.wvu.Cols" localSheetId="6" hidden="1">#REF!</definedName>
    <definedName name="Z_55697998_624B_11D1_95EE_0000E8CF5EB3_.wvu.Cols" localSheetId="5" hidden="1">#REF!</definedName>
    <definedName name="Z_55697998_624B_11D1_95EE_0000E8CF5EB3_.wvu.Cols" localSheetId="4" hidden="1">#REF!</definedName>
    <definedName name="Z_55697998_624B_11D1_95EE_0000E8CF5EB3_.wvu.Cols" hidden="1">#REF!</definedName>
    <definedName name="Z_57D2C26C_D38B_11D1_95F0_0000E8CF5EB3_.wvu.Cols" localSheetId="6" hidden="1">#REF!</definedName>
    <definedName name="Z_57D2C26C_D38B_11D1_95F0_0000E8CF5EB3_.wvu.Cols" localSheetId="5" hidden="1">#REF!</definedName>
    <definedName name="Z_57D2C26C_D38B_11D1_95F0_0000E8CF5EB3_.wvu.Cols" localSheetId="4" hidden="1">#REF!</definedName>
    <definedName name="Z_57D2C26C_D38B_11D1_95F0_0000E8CF5EB3_.wvu.Cols" hidden="1">#REF!</definedName>
    <definedName name="Z_57D2C26D_D38B_11D1_95F0_0000E8CF5EB3_.wvu.Cols" localSheetId="6" hidden="1">#REF!</definedName>
    <definedName name="Z_57D2C26D_D38B_11D1_95F0_0000E8CF5EB3_.wvu.Cols" localSheetId="5" hidden="1">#REF!</definedName>
    <definedName name="Z_57D2C26D_D38B_11D1_95F0_0000E8CF5EB3_.wvu.Cols" localSheetId="4" hidden="1">#REF!</definedName>
    <definedName name="Z_57D2C26D_D38B_11D1_95F0_0000E8CF5EB3_.wvu.Cols" hidden="1">#REF!</definedName>
    <definedName name="Z_6059E06F_CEF4_11D1_95F0_0000E8CF5EB3_.wvu.Cols" localSheetId="13" hidden="1">#REF!,#REF!</definedName>
    <definedName name="Z_6059E06F_CEF4_11D1_95F0_0000E8CF5EB3_.wvu.Cols" localSheetId="6" hidden="1">#REF!,#REF!</definedName>
    <definedName name="Z_6059E06F_CEF4_11D1_95F0_0000E8CF5EB3_.wvu.Cols" localSheetId="5" hidden="1">#REF!,#REF!</definedName>
    <definedName name="Z_6059E06F_CEF4_11D1_95F0_0000E8CF5EB3_.wvu.Cols" localSheetId="4" hidden="1">#REF!,#REF!</definedName>
    <definedName name="Z_6059E06F_CEF4_11D1_95F0_0000E8CF5EB3_.wvu.Cols" hidden="1">#REF!,#REF!</definedName>
    <definedName name="Z_6059E070_CEF4_11D1_95F0_0000E8CF5EB3_.wvu.Cols" localSheetId="13" hidden="1">#REF!,#REF!</definedName>
    <definedName name="Z_6059E070_CEF4_11D1_95F0_0000E8CF5EB3_.wvu.Cols" localSheetId="6" hidden="1">#REF!,#REF!</definedName>
    <definedName name="Z_6059E070_CEF4_11D1_95F0_0000E8CF5EB3_.wvu.Cols" localSheetId="5" hidden="1">#REF!,#REF!</definedName>
    <definedName name="Z_6059E070_CEF4_11D1_95F0_0000E8CF5EB3_.wvu.Cols" localSheetId="4" hidden="1">#REF!,#REF!</definedName>
    <definedName name="Z_6059E070_CEF4_11D1_95F0_0000E8CF5EB3_.wvu.Cols" hidden="1">#REF!,#REF!</definedName>
    <definedName name="Z_61D826C6_8036_11D1_95EF_0000E8CF5EB3_.wvu.Cols" localSheetId="13" hidden="1">#REF!</definedName>
    <definedName name="Z_61D826C6_8036_11D1_95EF_0000E8CF5EB3_.wvu.Cols" localSheetId="6" hidden="1">#REF!</definedName>
    <definedName name="Z_61D826C6_8036_11D1_95EF_0000E8CF5EB3_.wvu.Cols" localSheetId="5" hidden="1">#REF!</definedName>
    <definedName name="Z_61D826C6_8036_11D1_95EF_0000E8CF5EB3_.wvu.Cols" localSheetId="4" hidden="1">#REF!</definedName>
    <definedName name="Z_61D826C6_8036_11D1_95EF_0000E8CF5EB3_.wvu.Cols" hidden="1">#REF!</definedName>
    <definedName name="Z_61D826C7_8036_11D1_95EF_0000E8CF5EB3_.wvu.Cols" localSheetId="13" hidden="1">#REF!</definedName>
    <definedName name="Z_61D826C7_8036_11D1_95EF_0000E8CF5EB3_.wvu.Cols" localSheetId="6" hidden="1">#REF!</definedName>
    <definedName name="Z_61D826C7_8036_11D1_95EF_0000E8CF5EB3_.wvu.Cols" localSheetId="5" hidden="1">#REF!</definedName>
    <definedName name="Z_61D826C7_8036_11D1_95EF_0000E8CF5EB3_.wvu.Cols" localSheetId="4" hidden="1">#REF!</definedName>
    <definedName name="Z_61D826C7_8036_11D1_95EF_0000E8CF5EB3_.wvu.Cols" hidden="1">#REF!</definedName>
    <definedName name="Z_61D826C8_8036_11D1_95EF_0000E8CF5EB3_.wvu.Cols" localSheetId="13" hidden="1">#REF!</definedName>
    <definedName name="Z_61D826C8_8036_11D1_95EF_0000E8CF5EB3_.wvu.Cols" localSheetId="6" hidden="1">#REF!</definedName>
    <definedName name="Z_61D826C8_8036_11D1_95EF_0000E8CF5EB3_.wvu.Cols" localSheetId="5" hidden="1">#REF!</definedName>
    <definedName name="Z_61D826C8_8036_11D1_95EF_0000E8CF5EB3_.wvu.Cols" localSheetId="4" hidden="1">#REF!</definedName>
    <definedName name="Z_61D826C8_8036_11D1_95EF_0000E8CF5EB3_.wvu.Cols" hidden="1">#REF!</definedName>
    <definedName name="Z_61D826C9_8036_11D1_95EF_0000E8CF5EB3_.wvu.Cols" localSheetId="6" hidden="1">#REF!</definedName>
    <definedName name="Z_61D826C9_8036_11D1_95EF_0000E8CF5EB3_.wvu.Cols" localSheetId="5" hidden="1">#REF!</definedName>
    <definedName name="Z_61D826C9_8036_11D1_95EF_0000E8CF5EB3_.wvu.Cols" localSheetId="4" hidden="1">#REF!</definedName>
    <definedName name="Z_61D826C9_8036_11D1_95EF_0000E8CF5EB3_.wvu.Cols" hidden="1">#REF!</definedName>
    <definedName name="Z_61D826CA_8036_11D1_95EF_0000E8CF5EB3_.wvu.Cols" localSheetId="6" hidden="1">#REF!</definedName>
    <definedName name="Z_61D826CA_8036_11D1_95EF_0000E8CF5EB3_.wvu.Cols" localSheetId="5" hidden="1">#REF!</definedName>
    <definedName name="Z_61D826CA_8036_11D1_95EF_0000E8CF5EB3_.wvu.Cols" localSheetId="4" hidden="1">#REF!</definedName>
    <definedName name="Z_61D826CA_8036_11D1_95EF_0000E8CF5EB3_.wvu.Cols" hidden="1">#REF!</definedName>
    <definedName name="Z_61D826CB_8036_11D1_95EF_0000E8CF5EB3_.wvu.Cols" localSheetId="6" hidden="1">#REF!</definedName>
    <definedName name="Z_61D826CB_8036_11D1_95EF_0000E8CF5EB3_.wvu.Cols" localSheetId="5" hidden="1">#REF!</definedName>
    <definedName name="Z_61D826CB_8036_11D1_95EF_0000E8CF5EB3_.wvu.Cols" localSheetId="4" hidden="1">#REF!</definedName>
    <definedName name="Z_61D826CB_8036_11D1_95EF_0000E8CF5EB3_.wvu.Cols" hidden="1">#REF!</definedName>
    <definedName name="Z_63E2B82F_CB06_11D1_95F0_0000E8CF5EB3_.wvu.Cols" localSheetId="13" hidden="1">#REF!,#REF!</definedName>
    <definedName name="Z_63E2B82F_CB06_11D1_95F0_0000E8CF5EB3_.wvu.Cols" localSheetId="6" hidden="1">#REF!,#REF!</definedName>
    <definedName name="Z_63E2B82F_CB06_11D1_95F0_0000E8CF5EB3_.wvu.Cols" localSheetId="5" hidden="1">#REF!,#REF!</definedName>
    <definedName name="Z_63E2B82F_CB06_11D1_95F0_0000E8CF5EB3_.wvu.Cols" localSheetId="4" hidden="1">#REF!,#REF!</definedName>
    <definedName name="Z_63E2B82F_CB06_11D1_95F0_0000E8CF5EB3_.wvu.Cols" hidden="1">#REF!,#REF!</definedName>
    <definedName name="Z_63E2B830_CB06_11D1_95F0_0000E8CF5EB3_.wvu.Cols" localSheetId="13" hidden="1">#REF!,#REF!</definedName>
    <definedName name="Z_63E2B830_CB06_11D1_95F0_0000E8CF5EB3_.wvu.Cols" localSheetId="6" hidden="1">#REF!,#REF!</definedName>
    <definedName name="Z_63E2B830_CB06_11D1_95F0_0000E8CF5EB3_.wvu.Cols" localSheetId="5" hidden="1">#REF!,#REF!</definedName>
    <definedName name="Z_63E2B830_CB06_11D1_95F0_0000E8CF5EB3_.wvu.Cols" localSheetId="4" hidden="1">#REF!,#REF!</definedName>
    <definedName name="Z_63E2B830_CB06_11D1_95F0_0000E8CF5EB3_.wvu.Cols" hidden="1">#REF!,#REF!</definedName>
    <definedName name="Z_64792E2F_D4FE_11D1_90EF_0000E8CF30B3_.wvu.Cols" localSheetId="13" hidden="1">#REF!</definedName>
    <definedName name="Z_64792E2F_D4FE_11D1_90EF_0000E8CF30B3_.wvu.Cols" localSheetId="6" hidden="1">#REF!</definedName>
    <definedName name="Z_64792E2F_D4FE_11D1_90EF_0000E8CF30B3_.wvu.Cols" localSheetId="5" hidden="1">#REF!</definedName>
    <definedName name="Z_64792E2F_D4FE_11D1_90EF_0000E8CF30B3_.wvu.Cols" localSheetId="4" hidden="1">#REF!</definedName>
    <definedName name="Z_64792E2F_D4FE_11D1_90EF_0000E8CF30B3_.wvu.Cols" hidden="1">#REF!</definedName>
    <definedName name="Z_64792E30_D4FE_11D1_90EF_0000E8CF30B3_.wvu.Cols" localSheetId="13" hidden="1">#REF!</definedName>
    <definedName name="Z_64792E30_D4FE_11D1_90EF_0000E8CF30B3_.wvu.Cols" localSheetId="6" hidden="1">#REF!</definedName>
    <definedName name="Z_64792E30_D4FE_11D1_90EF_0000E8CF30B3_.wvu.Cols" localSheetId="5" hidden="1">#REF!</definedName>
    <definedName name="Z_64792E30_D4FE_11D1_90EF_0000E8CF30B3_.wvu.Cols" localSheetId="4" hidden="1">#REF!</definedName>
    <definedName name="Z_64792E30_D4FE_11D1_90EF_0000E8CF30B3_.wvu.Cols" hidden="1">#REF!</definedName>
    <definedName name="Z_64792E41_D4FE_11D1_90EF_0000E8CF30B3_.wvu.Cols" localSheetId="13" hidden="1">#REF!</definedName>
    <definedName name="Z_64792E41_D4FE_11D1_90EF_0000E8CF30B3_.wvu.Cols" localSheetId="6" hidden="1">#REF!</definedName>
    <definedName name="Z_64792E41_D4FE_11D1_90EF_0000E8CF30B3_.wvu.Cols" localSheetId="5" hidden="1">#REF!</definedName>
    <definedName name="Z_64792E41_D4FE_11D1_90EF_0000E8CF30B3_.wvu.Cols" localSheetId="4" hidden="1">#REF!</definedName>
    <definedName name="Z_64792E41_D4FE_11D1_90EF_0000E8CF30B3_.wvu.Cols" hidden="1">#REF!</definedName>
    <definedName name="Z_64792E42_D4FE_11D1_90EF_0000E8CF30B3_.wvu.Cols" localSheetId="6" hidden="1">#REF!</definedName>
    <definedName name="Z_64792E42_D4FE_11D1_90EF_0000E8CF30B3_.wvu.Cols" localSheetId="5" hidden="1">#REF!</definedName>
    <definedName name="Z_64792E42_D4FE_11D1_90EF_0000E8CF30B3_.wvu.Cols" localSheetId="4" hidden="1">#REF!</definedName>
    <definedName name="Z_64792E42_D4FE_11D1_90EF_0000E8CF30B3_.wvu.Cols" hidden="1">#REF!</definedName>
    <definedName name="Z_68F8E669_80EA_11D1_95EF_0000E8CF5EB3_.wvu.Cols" localSheetId="6" hidden="1">#REF!</definedName>
    <definedName name="Z_68F8E669_80EA_11D1_95EF_0000E8CF5EB3_.wvu.Cols" localSheetId="5" hidden="1">#REF!</definedName>
    <definedName name="Z_68F8E669_80EA_11D1_95EF_0000E8CF5EB3_.wvu.Cols" localSheetId="4" hidden="1">#REF!</definedName>
    <definedName name="Z_68F8E669_80EA_11D1_95EF_0000E8CF5EB3_.wvu.Cols" hidden="1">#REF!</definedName>
    <definedName name="Z_68F8E66A_80EA_11D1_95EF_0000E8CF5EB3_.wvu.Cols" localSheetId="6" hidden="1">#REF!</definedName>
    <definedName name="Z_68F8E66A_80EA_11D1_95EF_0000E8CF5EB3_.wvu.Cols" localSheetId="5" hidden="1">#REF!</definedName>
    <definedName name="Z_68F8E66A_80EA_11D1_95EF_0000E8CF5EB3_.wvu.Cols" localSheetId="4" hidden="1">#REF!</definedName>
    <definedName name="Z_68F8E66A_80EA_11D1_95EF_0000E8CF5EB3_.wvu.Cols" hidden="1">#REF!</definedName>
    <definedName name="Z_68F8E66B_80EA_11D1_95EF_0000E8CF5EB3_.wvu.Cols" localSheetId="6" hidden="1">#REF!</definedName>
    <definedName name="Z_68F8E66B_80EA_11D1_95EF_0000E8CF5EB3_.wvu.Cols" localSheetId="5" hidden="1">#REF!</definedName>
    <definedName name="Z_68F8E66B_80EA_11D1_95EF_0000E8CF5EB3_.wvu.Cols" localSheetId="4" hidden="1">#REF!</definedName>
    <definedName name="Z_68F8E66B_80EA_11D1_95EF_0000E8CF5EB3_.wvu.Cols" hidden="1">#REF!</definedName>
    <definedName name="Z_68F8E66C_80EA_11D1_95EF_0000E8CF5EB3_.wvu.Cols" localSheetId="6" hidden="1">#REF!</definedName>
    <definedName name="Z_68F8E66C_80EA_11D1_95EF_0000E8CF5EB3_.wvu.Cols" localSheetId="5" hidden="1">#REF!</definedName>
    <definedName name="Z_68F8E66C_80EA_11D1_95EF_0000E8CF5EB3_.wvu.Cols" localSheetId="4" hidden="1">#REF!</definedName>
    <definedName name="Z_68F8E66C_80EA_11D1_95EF_0000E8CF5EB3_.wvu.Cols" hidden="1">#REF!</definedName>
    <definedName name="Z_68F8E66D_80EA_11D1_95EF_0000E8CF5EB3_.wvu.Cols" localSheetId="6" hidden="1">#REF!</definedName>
    <definedName name="Z_68F8E66D_80EA_11D1_95EF_0000E8CF5EB3_.wvu.Cols" localSheetId="5" hidden="1">#REF!</definedName>
    <definedName name="Z_68F8E66D_80EA_11D1_95EF_0000E8CF5EB3_.wvu.Cols" localSheetId="4" hidden="1">#REF!</definedName>
    <definedName name="Z_68F8E66D_80EA_11D1_95EF_0000E8CF5EB3_.wvu.Cols" hidden="1">#REF!</definedName>
    <definedName name="Z_68F8E66E_80EA_11D1_95EF_0000E8CF5EB3_.wvu.Cols" localSheetId="6" hidden="1">#REF!</definedName>
    <definedName name="Z_68F8E66E_80EA_11D1_95EF_0000E8CF5EB3_.wvu.Cols" localSheetId="5" hidden="1">#REF!</definedName>
    <definedName name="Z_68F8E66E_80EA_11D1_95EF_0000E8CF5EB3_.wvu.Cols" localSheetId="4" hidden="1">#REF!</definedName>
    <definedName name="Z_68F8E66E_80EA_11D1_95EF_0000E8CF5EB3_.wvu.Cols" hidden="1">#REF!</definedName>
    <definedName name="Z_68F8E671_80EA_11D1_95EF_0000E8CF5EB3_.wvu.Cols" localSheetId="6" hidden="1">#REF!</definedName>
    <definedName name="Z_68F8E671_80EA_11D1_95EF_0000E8CF5EB3_.wvu.Cols" localSheetId="5" hidden="1">#REF!</definedName>
    <definedName name="Z_68F8E671_80EA_11D1_95EF_0000E8CF5EB3_.wvu.Cols" localSheetId="4" hidden="1">#REF!</definedName>
    <definedName name="Z_68F8E671_80EA_11D1_95EF_0000E8CF5EB3_.wvu.Cols" hidden="1">#REF!</definedName>
    <definedName name="Z_68F8E672_80EA_11D1_95EF_0000E8CF5EB3_.wvu.Cols" localSheetId="6" hidden="1">#REF!</definedName>
    <definedName name="Z_68F8E672_80EA_11D1_95EF_0000E8CF5EB3_.wvu.Cols" localSheetId="5" hidden="1">#REF!</definedName>
    <definedName name="Z_68F8E672_80EA_11D1_95EF_0000E8CF5EB3_.wvu.Cols" localSheetId="4" hidden="1">#REF!</definedName>
    <definedName name="Z_68F8E672_80EA_11D1_95EF_0000E8CF5EB3_.wvu.Cols" hidden="1">#REF!</definedName>
    <definedName name="Z_68F8E673_80EA_11D1_95EF_0000E8CF5EB3_.wvu.Cols" localSheetId="6" hidden="1">#REF!</definedName>
    <definedName name="Z_68F8E673_80EA_11D1_95EF_0000E8CF5EB3_.wvu.Cols" localSheetId="5" hidden="1">#REF!</definedName>
    <definedName name="Z_68F8E673_80EA_11D1_95EF_0000E8CF5EB3_.wvu.Cols" localSheetId="4" hidden="1">#REF!</definedName>
    <definedName name="Z_68F8E673_80EA_11D1_95EF_0000E8CF5EB3_.wvu.Cols" hidden="1">#REF!</definedName>
    <definedName name="Z_68F8E674_80EA_11D1_95EF_0000E8CF5EB3_.wvu.Cols" localSheetId="6" hidden="1">#REF!</definedName>
    <definedName name="Z_68F8E674_80EA_11D1_95EF_0000E8CF5EB3_.wvu.Cols" localSheetId="5" hidden="1">#REF!</definedName>
    <definedName name="Z_68F8E674_80EA_11D1_95EF_0000E8CF5EB3_.wvu.Cols" localSheetId="4" hidden="1">#REF!</definedName>
    <definedName name="Z_68F8E674_80EA_11D1_95EF_0000E8CF5EB3_.wvu.Cols" hidden="1">#REF!</definedName>
    <definedName name="Z_68F8E675_80EA_11D1_95EF_0000E8CF5EB3_.wvu.Cols" localSheetId="6" hidden="1">#REF!</definedName>
    <definedName name="Z_68F8E675_80EA_11D1_95EF_0000E8CF5EB3_.wvu.Cols" localSheetId="5" hidden="1">#REF!</definedName>
    <definedName name="Z_68F8E675_80EA_11D1_95EF_0000E8CF5EB3_.wvu.Cols" localSheetId="4" hidden="1">#REF!</definedName>
    <definedName name="Z_68F8E675_80EA_11D1_95EF_0000E8CF5EB3_.wvu.Cols" hidden="1">#REF!</definedName>
    <definedName name="Z_68F8E676_80EA_11D1_95EF_0000E8CF5EB3_.wvu.Cols" localSheetId="6" hidden="1">#REF!</definedName>
    <definedName name="Z_68F8E676_80EA_11D1_95EF_0000E8CF5EB3_.wvu.Cols" localSheetId="5" hidden="1">#REF!</definedName>
    <definedName name="Z_68F8E676_80EA_11D1_95EF_0000E8CF5EB3_.wvu.Cols" localSheetId="4" hidden="1">#REF!</definedName>
    <definedName name="Z_68F8E676_80EA_11D1_95EF_0000E8CF5EB3_.wvu.Cols" hidden="1">#REF!</definedName>
    <definedName name="Z_68F8E684_80EA_11D1_95EF_0000E8CF5EB3_.wvu.Cols" localSheetId="6" hidden="1">#REF!</definedName>
    <definedName name="Z_68F8E684_80EA_11D1_95EF_0000E8CF5EB3_.wvu.Cols" localSheetId="5" hidden="1">#REF!</definedName>
    <definedName name="Z_68F8E684_80EA_11D1_95EF_0000E8CF5EB3_.wvu.Cols" localSheetId="4" hidden="1">#REF!</definedName>
    <definedName name="Z_68F8E684_80EA_11D1_95EF_0000E8CF5EB3_.wvu.Cols" hidden="1">#REF!</definedName>
    <definedName name="Z_68F8E685_80EA_11D1_95EF_0000E8CF5EB3_.wvu.Cols" localSheetId="6" hidden="1">#REF!</definedName>
    <definedName name="Z_68F8E685_80EA_11D1_95EF_0000E8CF5EB3_.wvu.Cols" localSheetId="5" hidden="1">#REF!</definedName>
    <definedName name="Z_68F8E685_80EA_11D1_95EF_0000E8CF5EB3_.wvu.Cols" localSheetId="4" hidden="1">#REF!</definedName>
    <definedName name="Z_68F8E685_80EA_11D1_95EF_0000E8CF5EB3_.wvu.Cols" hidden="1">#REF!</definedName>
    <definedName name="Z_68F8E686_80EA_11D1_95EF_0000E8CF5EB3_.wvu.Cols" localSheetId="6" hidden="1">#REF!</definedName>
    <definedName name="Z_68F8E686_80EA_11D1_95EF_0000E8CF5EB3_.wvu.Cols" localSheetId="5" hidden="1">#REF!</definedName>
    <definedName name="Z_68F8E686_80EA_11D1_95EF_0000E8CF5EB3_.wvu.Cols" localSheetId="4" hidden="1">#REF!</definedName>
    <definedName name="Z_68F8E686_80EA_11D1_95EF_0000E8CF5EB3_.wvu.Cols" hidden="1">#REF!</definedName>
    <definedName name="Z_68F8E687_80EA_11D1_95EF_0000E8CF5EB3_.wvu.Cols" localSheetId="6" hidden="1">#REF!</definedName>
    <definedName name="Z_68F8E687_80EA_11D1_95EF_0000E8CF5EB3_.wvu.Cols" localSheetId="5" hidden="1">#REF!</definedName>
    <definedName name="Z_68F8E687_80EA_11D1_95EF_0000E8CF5EB3_.wvu.Cols" localSheetId="4" hidden="1">#REF!</definedName>
    <definedName name="Z_68F8E687_80EA_11D1_95EF_0000E8CF5EB3_.wvu.Cols" hidden="1">#REF!</definedName>
    <definedName name="Z_68F8E688_80EA_11D1_95EF_0000E8CF5EB3_.wvu.Cols" localSheetId="6" hidden="1">#REF!</definedName>
    <definedName name="Z_68F8E688_80EA_11D1_95EF_0000E8CF5EB3_.wvu.Cols" localSheetId="5" hidden="1">#REF!</definedName>
    <definedName name="Z_68F8E688_80EA_11D1_95EF_0000E8CF5EB3_.wvu.Cols" localSheetId="4" hidden="1">#REF!</definedName>
    <definedName name="Z_68F8E688_80EA_11D1_95EF_0000E8CF5EB3_.wvu.Cols" hidden="1">#REF!</definedName>
    <definedName name="Z_68F8E689_80EA_11D1_95EF_0000E8CF5EB3_.wvu.Cols" localSheetId="6" hidden="1">#REF!</definedName>
    <definedName name="Z_68F8E689_80EA_11D1_95EF_0000E8CF5EB3_.wvu.Cols" localSheetId="5" hidden="1">#REF!</definedName>
    <definedName name="Z_68F8E689_80EA_11D1_95EF_0000E8CF5EB3_.wvu.Cols" localSheetId="4" hidden="1">#REF!</definedName>
    <definedName name="Z_68F8E689_80EA_11D1_95EF_0000E8CF5EB3_.wvu.Cols" hidden="1">#REF!</definedName>
    <definedName name="Z_68F8E690_80EA_11D1_95EF_0000E8CF5EB3_.wvu.Cols" localSheetId="6" hidden="1">#REF!</definedName>
    <definedName name="Z_68F8E690_80EA_11D1_95EF_0000E8CF5EB3_.wvu.Cols" localSheetId="5" hidden="1">#REF!</definedName>
    <definedName name="Z_68F8E690_80EA_11D1_95EF_0000E8CF5EB3_.wvu.Cols" localSheetId="4" hidden="1">#REF!</definedName>
    <definedName name="Z_68F8E690_80EA_11D1_95EF_0000E8CF5EB3_.wvu.Cols" hidden="1">#REF!</definedName>
    <definedName name="Z_68F8E691_80EA_11D1_95EF_0000E8CF5EB3_.wvu.Cols" localSheetId="6" hidden="1">#REF!</definedName>
    <definedName name="Z_68F8E691_80EA_11D1_95EF_0000E8CF5EB3_.wvu.Cols" localSheetId="5" hidden="1">#REF!</definedName>
    <definedName name="Z_68F8E691_80EA_11D1_95EF_0000E8CF5EB3_.wvu.Cols" localSheetId="4" hidden="1">#REF!</definedName>
    <definedName name="Z_68F8E691_80EA_11D1_95EF_0000E8CF5EB3_.wvu.Cols" hidden="1">#REF!</definedName>
    <definedName name="Z_68F8E692_80EA_11D1_95EF_0000E8CF5EB3_.wvu.Cols" localSheetId="6" hidden="1">#REF!</definedName>
    <definedName name="Z_68F8E692_80EA_11D1_95EF_0000E8CF5EB3_.wvu.Cols" localSheetId="5" hidden="1">#REF!</definedName>
    <definedName name="Z_68F8E692_80EA_11D1_95EF_0000E8CF5EB3_.wvu.Cols" localSheetId="4" hidden="1">#REF!</definedName>
    <definedName name="Z_68F8E692_80EA_11D1_95EF_0000E8CF5EB3_.wvu.Cols" hidden="1">#REF!</definedName>
    <definedName name="Z_68F8E693_80EA_11D1_95EF_0000E8CF5EB3_.wvu.Cols" localSheetId="6" hidden="1">#REF!</definedName>
    <definedName name="Z_68F8E693_80EA_11D1_95EF_0000E8CF5EB3_.wvu.Cols" localSheetId="5" hidden="1">#REF!</definedName>
    <definedName name="Z_68F8E693_80EA_11D1_95EF_0000E8CF5EB3_.wvu.Cols" localSheetId="4" hidden="1">#REF!</definedName>
    <definedName name="Z_68F8E693_80EA_11D1_95EF_0000E8CF5EB3_.wvu.Cols" hidden="1">#REF!</definedName>
    <definedName name="Z_68F8E694_80EA_11D1_95EF_0000E8CF5EB3_.wvu.Cols" localSheetId="6" hidden="1">#REF!</definedName>
    <definedName name="Z_68F8E694_80EA_11D1_95EF_0000E8CF5EB3_.wvu.Cols" localSheetId="5" hidden="1">#REF!</definedName>
    <definedName name="Z_68F8E694_80EA_11D1_95EF_0000E8CF5EB3_.wvu.Cols" localSheetId="4" hidden="1">#REF!</definedName>
    <definedName name="Z_68F8E694_80EA_11D1_95EF_0000E8CF5EB3_.wvu.Cols" hidden="1">#REF!</definedName>
    <definedName name="Z_68F8E695_80EA_11D1_95EF_0000E8CF5EB3_.wvu.Cols" localSheetId="6" hidden="1">#REF!</definedName>
    <definedName name="Z_68F8E695_80EA_11D1_95EF_0000E8CF5EB3_.wvu.Cols" localSheetId="5" hidden="1">#REF!</definedName>
    <definedName name="Z_68F8E695_80EA_11D1_95EF_0000E8CF5EB3_.wvu.Cols" localSheetId="4" hidden="1">#REF!</definedName>
    <definedName name="Z_68F8E695_80EA_11D1_95EF_0000E8CF5EB3_.wvu.Cols" hidden="1">#REF!</definedName>
    <definedName name="Z_69A25E07_E3FB_11D1_95F1_0000E8CF5EB3_.wvu.Cols" localSheetId="6" hidden="1">#REF!</definedName>
    <definedName name="Z_69A25E07_E3FB_11D1_95F1_0000E8CF5EB3_.wvu.Cols" localSheetId="5" hidden="1">#REF!</definedName>
    <definedName name="Z_69A25E07_E3FB_11D1_95F1_0000E8CF5EB3_.wvu.Cols" localSheetId="4" hidden="1">#REF!</definedName>
    <definedName name="Z_69A25E07_E3FB_11D1_95F1_0000E8CF5EB3_.wvu.Cols" hidden="1">#REF!</definedName>
    <definedName name="Z_69A25E09_E3FB_11D1_95F1_0000E8CF5EB3_.wvu.Cols" localSheetId="6" hidden="1">#REF!</definedName>
    <definedName name="Z_69A25E09_E3FB_11D1_95F1_0000E8CF5EB3_.wvu.Cols" localSheetId="5" hidden="1">#REF!</definedName>
    <definedName name="Z_69A25E09_E3FB_11D1_95F1_0000E8CF5EB3_.wvu.Cols" localSheetId="4" hidden="1">#REF!</definedName>
    <definedName name="Z_69A25E09_E3FB_11D1_95F1_0000E8CF5EB3_.wvu.Cols" hidden="1">#REF!</definedName>
    <definedName name="Z_6DE1FBA0_7BA2_11D1_95EF_0000E8CF5EB3_.wvu.Cols" localSheetId="6" hidden="1">#REF!</definedName>
    <definedName name="Z_6DE1FBA0_7BA2_11D1_95EF_0000E8CF5EB3_.wvu.Cols" localSheetId="5" hidden="1">#REF!</definedName>
    <definedName name="Z_6DE1FBA0_7BA2_11D1_95EF_0000E8CF5EB3_.wvu.Cols" localSheetId="4" hidden="1">#REF!</definedName>
    <definedName name="Z_6DE1FBA0_7BA2_11D1_95EF_0000E8CF5EB3_.wvu.Cols" hidden="1">#REF!</definedName>
    <definedName name="Z_6DE1FBA1_7BA2_11D1_95EF_0000E8CF5EB3_.wvu.Cols" localSheetId="6" hidden="1">#REF!</definedName>
    <definedName name="Z_6DE1FBA1_7BA2_11D1_95EF_0000E8CF5EB3_.wvu.Cols" localSheetId="5" hidden="1">#REF!</definedName>
    <definedName name="Z_6DE1FBA1_7BA2_11D1_95EF_0000E8CF5EB3_.wvu.Cols" localSheetId="4" hidden="1">#REF!</definedName>
    <definedName name="Z_6DE1FBA1_7BA2_11D1_95EF_0000E8CF5EB3_.wvu.Cols" hidden="1">#REF!</definedName>
    <definedName name="Z_6DE1FBA2_7BA2_11D1_95EF_0000E8CF5EB3_.wvu.Cols" localSheetId="6" hidden="1">#REF!</definedName>
    <definedName name="Z_6DE1FBA2_7BA2_11D1_95EF_0000E8CF5EB3_.wvu.Cols" localSheetId="5" hidden="1">#REF!</definedName>
    <definedName name="Z_6DE1FBA2_7BA2_11D1_95EF_0000E8CF5EB3_.wvu.Cols" localSheetId="4" hidden="1">#REF!</definedName>
    <definedName name="Z_6DE1FBA2_7BA2_11D1_95EF_0000E8CF5EB3_.wvu.Cols" hidden="1">#REF!</definedName>
    <definedName name="Z_6DE1FBA3_7BA2_11D1_95EF_0000E8CF5EB3_.wvu.Cols" localSheetId="6" hidden="1">#REF!</definedName>
    <definedName name="Z_6DE1FBA3_7BA2_11D1_95EF_0000E8CF5EB3_.wvu.Cols" localSheetId="5" hidden="1">#REF!</definedName>
    <definedName name="Z_6DE1FBA3_7BA2_11D1_95EF_0000E8CF5EB3_.wvu.Cols" localSheetId="4" hidden="1">#REF!</definedName>
    <definedName name="Z_6DE1FBA3_7BA2_11D1_95EF_0000E8CF5EB3_.wvu.Cols" hidden="1">#REF!</definedName>
    <definedName name="Z_6DE1FBA4_7BA2_11D1_95EF_0000E8CF5EB3_.wvu.Cols" localSheetId="6" hidden="1">#REF!</definedName>
    <definedName name="Z_6DE1FBA4_7BA2_11D1_95EF_0000E8CF5EB3_.wvu.Cols" localSheetId="5" hidden="1">#REF!</definedName>
    <definedName name="Z_6DE1FBA4_7BA2_11D1_95EF_0000E8CF5EB3_.wvu.Cols" localSheetId="4" hidden="1">#REF!</definedName>
    <definedName name="Z_6DE1FBA4_7BA2_11D1_95EF_0000E8CF5EB3_.wvu.Cols" hidden="1">#REF!</definedName>
    <definedName name="Z_6DE1FBA5_7BA2_11D1_95EF_0000E8CF5EB3_.wvu.Cols" localSheetId="6" hidden="1">#REF!</definedName>
    <definedName name="Z_6DE1FBA5_7BA2_11D1_95EF_0000E8CF5EB3_.wvu.Cols" localSheetId="5" hidden="1">#REF!</definedName>
    <definedName name="Z_6DE1FBA5_7BA2_11D1_95EF_0000E8CF5EB3_.wvu.Cols" localSheetId="4" hidden="1">#REF!</definedName>
    <definedName name="Z_6DE1FBA5_7BA2_11D1_95EF_0000E8CF5EB3_.wvu.Cols" hidden="1">#REF!</definedName>
    <definedName name="Z_752FA8E1_90F5_11D1_87A7_004F4900BD69_.wvu.Cols" localSheetId="6" hidden="1">#REF!</definedName>
    <definedName name="Z_752FA8E1_90F5_11D1_87A7_004F4900BD69_.wvu.Cols" localSheetId="5" hidden="1">#REF!</definedName>
    <definedName name="Z_752FA8E1_90F5_11D1_87A7_004F4900BD69_.wvu.Cols" localSheetId="4" hidden="1">#REF!</definedName>
    <definedName name="Z_752FA8E1_90F5_11D1_87A7_004F4900BD69_.wvu.Cols" hidden="1">#REF!</definedName>
    <definedName name="Z_752FA8E2_90F5_11D1_87A7_004F4900BD69_.wvu.Cols" localSheetId="6" hidden="1">#REF!</definedName>
    <definedName name="Z_752FA8E2_90F5_11D1_87A7_004F4900BD69_.wvu.Cols" localSheetId="5" hidden="1">#REF!</definedName>
    <definedName name="Z_752FA8E2_90F5_11D1_87A7_004F4900BD69_.wvu.Cols" localSheetId="4" hidden="1">#REF!</definedName>
    <definedName name="Z_752FA8E2_90F5_11D1_87A7_004F4900BD69_.wvu.Cols" hidden="1">#REF!</definedName>
    <definedName name="Z_752FA8E3_90F5_11D1_87A7_004F4900BD69_.wvu.Cols" localSheetId="6" hidden="1">#REF!</definedName>
    <definedName name="Z_752FA8E3_90F5_11D1_87A7_004F4900BD69_.wvu.Cols" localSheetId="5" hidden="1">#REF!</definedName>
    <definedName name="Z_752FA8E3_90F5_11D1_87A7_004F4900BD69_.wvu.Cols" localSheetId="4" hidden="1">#REF!</definedName>
    <definedName name="Z_752FA8E3_90F5_11D1_87A7_004F4900BD69_.wvu.Cols" hidden="1">#REF!</definedName>
    <definedName name="Z_752FA8E4_90F5_11D1_87A7_004F4900BD69_.wvu.Cols" localSheetId="6" hidden="1">#REF!</definedName>
    <definedName name="Z_752FA8E4_90F5_11D1_87A7_004F4900BD69_.wvu.Cols" localSheetId="5" hidden="1">#REF!</definedName>
    <definedName name="Z_752FA8E4_90F5_11D1_87A7_004F4900BD69_.wvu.Cols" localSheetId="4" hidden="1">#REF!</definedName>
    <definedName name="Z_752FA8E4_90F5_11D1_87A7_004F4900BD69_.wvu.Cols" hidden="1">#REF!</definedName>
    <definedName name="Z_752FA8E5_90F5_11D1_87A7_004F4900BD69_.wvu.Cols" localSheetId="6" hidden="1">#REF!</definedName>
    <definedName name="Z_752FA8E5_90F5_11D1_87A7_004F4900BD69_.wvu.Cols" localSheetId="5" hidden="1">#REF!</definedName>
    <definedName name="Z_752FA8E5_90F5_11D1_87A7_004F4900BD69_.wvu.Cols" localSheetId="4" hidden="1">#REF!</definedName>
    <definedName name="Z_752FA8E5_90F5_11D1_87A7_004F4900BD69_.wvu.Cols" hidden="1">#REF!</definedName>
    <definedName name="Z_752FA8E6_90F5_11D1_87A7_004F4900BD69_.wvu.Cols" localSheetId="6" hidden="1">#REF!</definedName>
    <definedName name="Z_752FA8E6_90F5_11D1_87A7_004F4900BD69_.wvu.Cols" localSheetId="5" hidden="1">#REF!</definedName>
    <definedName name="Z_752FA8E6_90F5_11D1_87A7_004F4900BD69_.wvu.Cols" localSheetId="4" hidden="1">#REF!</definedName>
    <definedName name="Z_752FA8E6_90F5_11D1_87A7_004F4900BD69_.wvu.Cols" hidden="1">#REF!</definedName>
    <definedName name="Z_762F0B76_CADE_11D1_95F0_0000E8CF5EB3_.wvu.Cols" localSheetId="13" hidden="1">#REF!,#REF!,#REF!</definedName>
    <definedName name="Z_762F0B76_CADE_11D1_95F0_0000E8CF5EB3_.wvu.Cols" localSheetId="6" hidden="1">#REF!,#REF!,#REF!</definedName>
    <definedName name="Z_762F0B76_CADE_11D1_95F0_0000E8CF5EB3_.wvu.Cols" localSheetId="5" hidden="1">#REF!,#REF!,#REF!</definedName>
    <definedName name="Z_762F0B76_CADE_11D1_95F0_0000E8CF5EB3_.wvu.Cols" localSheetId="4" hidden="1">#REF!,#REF!,#REF!</definedName>
    <definedName name="Z_762F0B76_CADE_11D1_95F0_0000E8CF5EB3_.wvu.Cols" hidden="1">#REF!,#REF!,#REF!</definedName>
    <definedName name="Z_762F0B77_CADE_11D1_95F0_0000E8CF5EB3_.wvu.Cols" localSheetId="13" hidden="1">#REF!,#REF!,#REF!</definedName>
    <definedName name="Z_762F0B77_CADE_11D1_95F0_0000E8CF5EB3_.wvu.Cols" localSheetId="6" hidden="1">#REF!,#REF!,#REF!</definedName>
    <definedName name="Z_762F0B77_CADE_11D1_95F0_0000E8CF5EB3_.wvu.Cols" localSheetId="5" hidden="1">#REF!,#REF!,#REF!</definedName>
    <definedName name="Z_762F0B77_CADE_11D1_95F0_0000E8CF5EB3_.wvu.Cols" localSheetId="4" hidden="1">#REF!,#REF!,#REF!</definedName>
    <definedName name="Z_762F0B77_CADE_11D1_95F0_0000E8CF5EB3_.wvu.Cols" hidden="1">#REF!,#REF!,#REF!</definedName>
    <definedName name="Z_7CCED72E_DE82_11D1_95F0_0000E8CF5EB3_.wvu.Cols" localSheetId="13" hidden="1">#REF!</definedName>
    <definedName name="Z_7CCED72E_DE82_11D1_95F0_0000E8CF5EB3_.wvu.Cols" localSheetId="6" hidden="1">#REF!</definedName>
    <definedName name="Z_7CCED72E_DE82_11D1_95F0_0000E8CF5EB3_.wvu.Cols" localSheetId="5" hidden="1">#REF!</definedName>
    <definedName name="Z_7CCED72E_DE82_11D1_95F0_0000E8CF5EB3_.wvu.Cols" localSheetId="4" hidden="1">#REF!</definedName>
    <definedName name="Z_7CCED72E_DE82_11D1_95F0_0000E8CF5EB3_.wvu.Cols" hidden="1">#REF!</definedName>
    <definedName name="Z_7CCED730_DE82_11D1_95F0_0000E8CF5EB3_.wvu.Cols" localSheetId="13" hidden="1">#REF!</definedName>
    <definedName name="Z_7CCED730_DE82_11D1_95F0_0000E8CF5EB3_.wvu.Cols" localSheetId="6" hidden="1">#REF!</definedName>
    <definedName name="Z_7CCED730_DE82_11D1_95F0_0000E8CF5EB3_.wvu.Cols" localSheetId="5" hidden="1">#REF!</definedName>
    <definedName name="Z_7CCED730_DE82_11D1_95F0_0000E8CF5EB3_.wvu.Cols" localSheetId="4" hidden="1">#REF!</definedName>
    <definedName name="Z_7CCED730_DE82_11D1_95F0_0000E8CF5EB3_.wvu.Cols" hidden="1">#REF!</definedName>
    <definedName name="Z_7CCED751_DE82_11D1_95F0_0000E8CF5EB3_.wvu.Cols" localSheetId="13" hidden="1">#REF!</definedName>
    <definedName name="Z_7CCED751_DE82_11D1_95F0_0000E8CF5EB3_.wvu.Cols" localSheetId="6" hidden="1">#REF!</definedName>
    <definedName name="Z_7CCED751_DE82_11D1_95F0_0000E8CF5EB3_.wvu.Cols" localSheetId="5" hidden="1">#REF!</definedName>
    <definedName name="Z_7CCED751_DE82_11D1_95F0_0000E8CF5EB3_.wvu.Cols" localSheetId="4" hidden="1">#REF!</definedName>
    <definedName name="Z_7CCED751_DE82_11D1_95F0_0000E8CF5EB3_.wvu.Cols" hidden="1">#REF!</definedName>
    <definedName name="Z_7CCED753_DE82_11D1_95F0_0000E8CF5EB3_.wvu.Cols" localSheetId="6" hidden="1">#REF!</definedName>
    <definedName name="Z_7CCED753_DE82_11D1_95F0_0000E8CF5EB3_.wvu.Cols" localSheetId="5" hidden="1">#REF!</definedName>
    <definedName name="Z_7CCED753_DE82_11D1_95F0_0000E8CF5EB3_.wvu.Cols" localSheetId="4" hidden="1">#REF!</definedName>
    <definedName name="Z_7CCED753_DE82_11D1_95F0_0000E8CF5EB3_.wvu.Cols" hidden="1">#REF!</definedName>
    <definedName name="Z_803E3EE0_7C3C_11D1_95EF_0000E8CF5EB3_.wvu.Cols" localSheetId="6" hidden="1">#REF!</definedName>
    <definedName name="Z_803E3EE0_7C3C_11D1_95EF_0000E8CF5EB3_.wvu.Cols" localSheetId="5" hidden="1">#REF!</definedName>
    <definedName name="Z_803E3EE0_7C3C_11D1_95EF_0000E8CF5EB3_.wvu.Cols" localSheetId="4" hidden="1">#REF!</definedName>
    <definedName name="Z_803E3EE0_7C3C_11D1_95EF_0000E8CF5EB3_.wvu.Cols" hidden="1">#REF!</definedName>
    <definedName name="Z_803E3EE1_7C3C_11D1_95EF_0000E8CF5EB3_.wvu.Cols" localSheetId="6" hidden="1">#REF!</definedName>
    <definedName name="Z_803E3EE1_7C3C_11D1_95EF_0000E8CF5EB3_.wvu.Cols" localSheetId="5" hidden="1">#REF!</definedName>
    <definedName name="Z_803E3EE1_7C3C_11D1_95EF_0000E8CF5EB3_.wvu.Cols" localSheetId="4" hidden="1">#REF!</definedName>
    <definedName name="Z_803E3EE1_7C3C_11D1_95EF_0000E8CF5EB3_.wvu.Cols" hidden="1">#REF!</definedName>
    <definedName name="Z_803E3EE2_7C3C_11D1_95EF_0000E8CF5EB3_.wvu.Cols" localSheetId="6" hidden="1">#REF!</definedName>
    <definedName name="Z_803E3EE2_7C3C_11D1_95EF_0000E8CF5EB3_.wvu.Cols" localSheetId="5" hidden="1">#REF!</definedName>
    <definedName name="Z_803E3EE2_7C3C_11D1_95EF_0000E8CF5EB3_.wvu.Cols" localSheetId="4" hidden="1">#REF!</definedName>
    <definedName name="Z_803E3EE2_7C3C_11D1_95EF_0000E8CF5EB3_.wvu.Cols" hidden="1">#REF!</definedName>
    <definedName name="Z_803E3EE3_7C3C_11D1_95EF_0000E8CF5EB3_.wvu.Cols" localSheetId="6" hidden="1">#REF!</definedName>
    <definedName name="Z_803E3EE3_7C3C_11D1_95EF_0000E8CF5EB3_.wvu.Cols" localSheetId="5" hidden="1">#REF!</definedName>
    <definedName name="Z_803E3EE3_7C3C_11D1_95EF_0000E8CF5EB3_.wvu.Cols" localSheetId="4" hidden="1">#REF!</definedName>
    <definedName name="Z_803E3EE3_7C3C_11D1_95EF_0000E8CF5EB3_.wvu.Cols" hidden="1">#REF!</definedName>
    <definedName name="Z_803E3EE4_7C3C_11D1_95EF_0000E8CF5EB3_.wvu.Cols" localSheetId="6" hidden="1">#REF!</definedName>
    <definedName name="Z_803E3EE4_7C3C_11D1_95EF_0000E8CF5EB3_.wvu.Cols" localSheetId="5" hidden="1">#REF!</definedName>
    <definedName name="Z_803E3EE4_7C3C_11D1_95EF_0000E8CF5EB3_.wvu.Cols" localSheetId="4" hidden="1">#REF!</definedName>
    <definedName name="Z_803E3EE4_7C3C_11D1_95EF_0000E8CF5EB3_.wvu.Cols" hidden="1">#REF!</definedName>
    <definedName name="Z_803E3EE5_7C3C_11D1_95EF_0000E8CF5EB3_.wvu.Cols" localSheetId="6" hidden="1">#REF!</definedName>
    <definedName name="Z_803E3EE5_7C3C_11D1_95EF_0000E8CF5EB3_.wvu.Cols" localSheetId="5" hidden="1">#REF!</definedName>
    <definedName name="Z_803E3EE5_7C3C_11D1_95EF_0000E8CF5EB3_.wvu.Cols" localSheetId="4" hidden="1">#REF!</definedName>
    <definedName name="Z_803E3EE5_7C3C_11D1_95EF_0000E8CF5EB3_.wvu.Cols" hidden="1">#REF!</definedName>
    <definedName name="Z_80C466CF_866C_11D1_95EF_0000E8CF5EB3_.wvu.Cols" localSheetId="6" hidden="1">#REF!</definedName>
    <definedName name="Z_80C466CF_866C_11D1_95EF_0000E8CF5EB3_.wvu.Cols" localSheetId="5" hidden="1">#REF!</definedName>
    <definedName name="Z_80C466CF_866C_11D1_95EF_0000E8CF5EB3_.wvu.Cols" localSheetId="4" hidden="1">#REF!</definedName>
    <definedName name="Z_80C466CF_866C_11D1_95EF_0000E8CF5EB3_.wvu.Cols" hidden="1">#REF!</definedName>
    <definedName name="Z_80C466D0_866C_11D1_95EF_0000E8CF5EB3_.wvu.Cols" localSheetId="6" hidden="1">#REF!</definedName>
    <definedName name="Z_80C466D0_866C_11D1_95EF_0000E8CF5EB3_.wvu.Cols" localSheetId="5" hidden="1">#REF!</definedName>
    <definedName name="Z_80C466D0_866C_11D1_95EF_0000E8CF5EB3_.wvu.Cols" localSheetId="4" hidden="1">#REF!</definedName>
    <definedName name="Z_80C466D0_866C_11D1_95EF_0000E8CF5EB3_.wvu.Cols" hidden="1">#REF!</definedName>
    <definedName name="Z_80C466D1_866C_11D1_95EF_0000E8CF5EB3_.wvu.Cols" localSheetId="6" hidden="1">#REF!</definedName>
    <definedName name="Z_80C466D1_866C_11D1_95EF_0000E8CF5EB3_.wvu.Cols" localSheetId="5" hidden="1">#REF!</definedName>
    <definedName name="Z_80C466D1_866C_11D1_95EF_0000E8CF5EB3_.wvu.Cols" localSheetId="4" hidden="1">#REF!</definedName>
    <definedName name="Z_80C466D1_866C_11D1_95EF_0000E8CF5EB3_.wvu.Cols" hidden="1">#REF!</definedName>
    <definedName name="Z_80C466D2_866C_11D1_95EF_0000E8CF5EB3_.wvu.Cols" localSheetId="6" hidden="1">#REF!</definedName>
    <definedName name="Z_80C466D2_866C_11D1_95EF_0000E8CF5EB3_.wvu.Cols" localSheetId="5" hidden="1">#REF!</definedName>
    <definedName name="Z_80C466D2_866C_11D1_95EF_0000E8CF5EB3_.wvu.Cols" localSheetId="4" hidden="1">#REF!</definedName>
    <definedName name="Z_80C466D2_866C_11D1_95EF_0000E8CF5EB3_.wvu.Cols" hidden="1">#REF!</definedName>
    <definedName name="Z_80C466D3_866C_11D1_95EF_0000E8CF5EB3_.wvu.Cols" localSheetId="6" hidden="1">#REF!</definedName>
    <definedName name="Z_80C466D3_866C_11D1_95EF_0000E8CF5EB3_.wvu.Cols" localSheetId="5" hidden="1">#REF!</definedName>
    <definedName name="Z_80C466D3_866C_11D1_95EF_0000E8CF5EB3_.wvu.Cols" localSheetId="4" hidden="1">#REF!</definedName>
    <definedName name="Z_80C466D3_866C_11D1_95EF_0000E8CF5EB3_.wvu.Cols" hidden="1">#REF!</definedName>
    <definedName name="Z_80C466D4_866C_11D1_95EF_0000E8CF5EB3_.wvu.Cols" localSheetId="6" hidden="1">#REF!</definedName>
    <definedName name="Z_80C466D4_866C_11D1_95EF_0000E8CF5EB3_.wvu.Cols" localSheetId="5" hidden="1">#REF!</definedName>
    <definedName name="Z_80C466D4_866C_11D1_95EF_0000E8CF5EB3_.wvu.Cols" localSheetId="4" hidden="1">#REF!</definedName>
    <definedName name="Z_80C466D4_866C_11D1_95EF_0000E8CF5EB3_.wvu.Cols" hidden="1">#REF!</definedName>
    <definedName name="Z_8380F64B_B762_11D1_87A7_004F4900BD69_.wvu.Cols" localSheetId="6" hidden="1">#REF!</definedName>
    <definedName name="Z_8380F64B_B762_11D1_87A7_004F4900BD69_.wvu.Cols" localSheetId="5" hidden="1">#REF!</definedName>
    <definedName name="Z_8380F64B_B762_11D1_87A7_004F4900BD69_.wvu.Cols" localSheetId="4" hidden="1">#REF!</definedName>
    <definedName name="Z_8380F64B_B762_11D1_87A7_004F4900BD69_.wvu.Cols" hidden="1">#REF!</definedName>
    <definedName name="Z_8380F64C_B762_11D1_87A7_004F4900BD69_.wvu.Cols" localSheetId="6" hidden="1">#REF!</definedName>
    <definedName name="Z_8380F64C_B762_11D1_87A7_004F4900BD69_.wvu.Cols" localSheetId="5" hidden="1">#REF!</definedName>
    <definedName name="Z_8380F64C_B762_11D1_87A7_004F4900BD69_.wvu.Cols" localSheetId="4" hidden="1">#REF!</definedName>
    <definedName name="Z_8380F64C_B762_11D1_87A7_004F4900BD69_.wvu.Cols" hidden="1">#REF!</definedName>
    <definedName name="Z_8B4D7DD6_75EF_11D1_95EF_0000E8CF5EB3_.wvu.Cols" localSheetId="6" hidden="1">#REF!</definedName>
    <definedName name="Z_8B4D7DD6_75EF_11D1_95EF_0000E8CF5EB3_.wvu.Cols" localSheetId="5" hidden="1">#REF!</definedName>
    <definedName name="Z_8B4D7DD6_75EF_11D1_95EF_0000E8CF5EB3_.wvu.Cols" localSheetId="4" hidden="1">#REF!</definedName>
    <definedName name="Z_8B4D7DD6_75EF_11D1_95EF_0000E8CF5EB3_.wvu.Cols" hidden="1">#REF!</definedName>
    <definedName name="Z_8B4D7DD7_75EF_11D1_95EF_0000E8CF5EB3_.wvu.Cols" localSheetId="6" hidden="1">#REF!</definedName>
    <definedName name="Z_8B4D7DD7_75EF_11D1_95EF_0000E8CF5EB3_.wvu.Cols" localSheetId="5" hidden="1">#REF!</definedName>
    <definedName name="Z_8B4D7DD7_75EF_11D1_95EF_0000E8CF5EB3_.wvu.Cols" localSheetId="4" hidden="1">#REF!</definedName>
    <definedName name="Z_8B4D7DD7_75EF_11D1_95EF_0000E8CF5EB3_.wvu.Cols" hidden="1">#REF!</definedName>
    <definedName name="Z_8B4D7DD8_75EF_11D1_95EF_0000E8CF5EB3_.wvu.Cols" localSheetId="6" hidden="1">#REF!</definedName>
    <definedName name="Z_8B4D7DD8_75EF_11D1_95EF_0000E8CF5EB3_.wvu.Cols" localSheetId="5" hidden="1">#REF!</definedName>
    <definedName name="Z_8B4D7DD8_75EF_11D1_95EF_0000E8CF5EB3_.wvu.Cols" localSheetId="4" hidden="1">#REF!</definedName>
    <definedName name="Z_8B4D7DD8_75EF_11D1_95EF_0000E8CF5EB3_.wvu.Cols" hidden="1">#REF!</definedName>
    <definedName name="Z_8B4D7DD9_75EF_11D1_95EF_0000E8CF5EB3_.wvu.Cols" localSheetId="6" hidden="1">#REF!</definedName>
    <definedName name="Z_8B4D7DD9_75EF_11D1_95EF_0000E8CF5EB3_.wvu.Cols" localSheetId="5" hidden="1">#REF!</definedName>
    <definedName name="Z_8B4D7DD9_75EF_11D1_95EF_0000E8CF5EB3_.wvu.Cols" localSheetId="4" hidden="1">#REF!</definedName>
    <definedName name="Z_8B4D7DD9_75EF_11D1_95EF_0000E8CF5EB3_.wvu.Cols" hidden="1">#REF!</definedName>
    <definedName name="Z_8B4D7DDA_75EF_11D1_95EF_0000E8CF5EB3_.wvu.Cols" localSheetId="6" hidden="1">#REF!</definedName>
    <definedName name="Z_8B4D7DDA_75EF_11D1_95EF_0000E8CF5EB3_.wvu.Cols" localSheetId="5" hidden="1">#REF!</definedName>
    <definedName name="Z_8B4D7DDA_75EF_11D1_95EF_0000E8CF5EB3_.wvu.Cols" localSheetId="4" hidden="1">#REF!</definedName>
    <definedName name="Z_8B4D7DDA_75EF_11D1_95EF_0000E8CF5EB3_.wvu.Cols" hidden="1">#REF!</definedName>
    <definedName name="Z_8B4D7DDB_75EF_11D1_95EF_0000E8CF5EB3_.wvu.Cols" localSheetId="6" hidden="1">#REF!</definedName>
    <definedName name="Z_8B4D7DDB_75EF_11D1_95EF_0000E8CF5EB3_.wvu.Cols" localSheetId="5" hidden="1">#REF!</definedName>
    <definedName name="Z_8B4D7DDB_75EF_11D1_95EF_0000E8CF5EB3_.wvu.Cols" localSheetId="4" hidden="1">#REF!</definedName>
    <definedName name="Z_8B4D7DDB_75EF_11D1_95EF_0000E8CF5EB3_.wvu.Cols" hidden="1">#REF!</definedName>
    <definedName name="Z_8B5C4971_BCAD_11D1_95F0_0000E8CF5EB3_.wvu.Cols" localSheetId="6" hidden="1">#REF!</definedName>
    <definedName name="Z_8B5C4971_BCAD_11D1_95F0_0000E8CF5EB3_.wvu.Cols" localSheetId="5" hidden="1">#REF!</definedName>
    <definedName name="Z_8B5C4971_BCAD_11D1_95F0_0000E8CF5EB3_.wvu.Cols" localSheetId="4" hidden="1">#REF!</definedName>
    <definedName name="Z_8B5C4971_BCAD_11D1_95F0_0000E8CF5EB3_.wvu.Cols" hidden="1">#REF!</definedName>
    <definedName name="Z_8B5C4972_BCAD_11D1_95F0_0000E8CF5EB3_.wvu.Cols" localSheetId="6" hidden="1">#REF!</definedName>
    <definedName name="Z_8B5C4972_BCAD_11D1_95F0_0000E8CF5EB3_.wvu.Cols" localSheetId="5" hidden="1">#REF!</definedName>
    <definedName name="Z_8B5C4972_BCAD_11D1_95F0_0000E8CF5EB3_.wvu.Cols" localSheetId="4" hidden="1">#REF!</definedName>
    <definedName name="Z_8B5C4972_BCAD_11D1_95F0_0000E8CF5EB3_.wvu.Cols" hidden="1">#REF!</definedName>
    <definedName name="Z_8DA6F443_64A7_11D1_95EE_0000E8CF5EB3_.wvu.Cols" localSheetId="6" hidden="1">#REF!</definedName>
    <definedName name="Z_8DA6F443_64A7_11D1_95EE_0000E8CF5EB3_.wvu.Cols" localSheetId="5" hidden="1">#REF!</definedName>
    <definedName name="Z_8DA6F443_64A7_11D1_95EE_0000E8CF5EB3_.wvu.Cols" localSheetId="4" hidden="1">#REF!</definedName>
    <definedName name="Z_8DA6F443_64A7_11D1_95EE_0000E8CF5EB3_.wvu.Cols" hidden="1">#REF!</definedName>
    <definedName name="Z_8DA6F444_64A7_11D1_95EE_0000E8CF5EB3_.wvu.Cols" localSheetId="6" hidden="1">#REF!</definedName>
    <definedName name="Z_8DA6F444_64A7_11D1_95EE_0000E8CF5EB3_.wvu.Cols" localSheetId="5" hidden="1">#REF!</definedName>
    <definedName name="Z_8DA6F444_64A7_11D1_95EE_0000E8CF5EB3_.wvu.Cols" localSheetId="4" hidden="1">#REF!</definedName>
    <definedName name="Z_8DA6F444_64A7_11D1_95EE_0000E8CF5EB3_.wvu.Cols" hidden="1">#REF!</definedName>
    <definedName name="Z_8DA6F445_64A7_11D1_95EE_0000E8CF5EB3_.wvu.Cols" localSheetId="6" hidden="1">#REF!</definedName>
    <definedName name="Z_8DA6F445_64A7_11D1_95EE_0000E8CF5EB3_.wvu.Cols" localSheetId="5" hidden="1">#REF!</definedName>
    <definedName name="Z_8DA6F445_64A7_11D1_95EE_0000E8CF5EB3_.wvu.Cols" localSheetId="4" hidden="1">#REF!</definedName>
    <definedName name="Z_8DA6F445_64A7_11D1_95EE_0000E8CF5EB3_.wvu.Cols" hidden="1">#REF!</definedName>
    <definedName name="Z_8DA6F446_64A7_11D1_95EE_0000E8CF5EB3_.wvu.Cols" localSheetId="6" hidden="1">#REF!</definedName>
    <definedName name="Z_8DA6F446_64A7_11D1_95EE_0000E8CF5EB3_.wvu.Cols" localSheetId="5" hidden="1">#REF!</definedName>
    <definedName name="Z_8DA6F446_64A7_11D1_95EE_0000E8CF5EB3_.wvu.Cols" localSheetId="4" hidden="1">#REF!</definedName>
    <definedName name="Z_8DA6F446_64A7_11D1_95EE_0000E8CF5EB3_.wvu.Cols" hidden="1">#REF!</definedName>
    <definedName name="Z_8DA6F447_64A7_11D1_95EE_0000E8CF5EB3_.wvu.Cols" localSheetId="6" hidden="1">#REF!</definedName>
    <definedName name="Z_8DA6F447_64A7_11D1_95EE_0000E8CF5EB3_.wvu.Cols" localSheetId="5" hidden="1">#REF!</definedName>
    <definedName name="Z_8DA6F447_64A7_11D1_95EE_0000E8CF5EB3_.wvu.Cols" localSheetId="4" hidden="1">#REF!</definedName>
    <definedName name="Z_8DA6F447_64A7_11D1_95EE_0000E8CF5EB3_.wvu.Cols" hidden="1">#REF!</definedName>
    <definedName name="Z_8DA6F448_64A7_11D1_95EE_0000E8CF5EB3_.wvu.Cols" localSheetId="6" hidden="1">#REF!</definedName>
    <definedName name="Z_8DA6F448_64A7_11D1_95EE_0000E8CF5EB3_.wvu.Cols" localSheetId="5" hidden="1">#REF!</definedName>
    <definedName name="Z_8DA6F448_64A7_11D1_95EE_0000E8CF5EB3_.wvu.Cols" localSheetId="4" hidden="1">#REF!</definedName>
    <definedName name="Z_8DA6F448_64A7_11D1_95EE_0000E8CF5EB3_.wvu.Cols" hidden="1">#REF!</definedName>
    <definedName name="Z_8DB8540F_D5CB_11D1_90EF_0000E8CF30B3_.wvu.Cols" localSheetId="13" hidden="1">#REF!,#REF!</definedName>
    <definedName name="Z_8DB8540F_D5CB_11D1_90EF_0000E8CF30B3_.wvu.Cols" localSheetId="6" hidden="1">#REF!,#REF!</definedName>
    <definedName name="Z_8DB8540F_D5CB_11D1_90EF_0000E8CF30B3_.wvu.Cols" localSheetId="5" hidden="1">#REF!,#REF!</definedName>
    <definedName name="Z_8DB8540F_D5CB_11D1_90EF_0000E8CF30B3_.wvu.Cols" localSheetId="4" hidden="1">#REF!,#REF!</definedName>
    <definedName name="Z_8DB8540F_D5CB_11D1_90EF_0000E8CF30B3_.wvu.Cols" hidden="1">#REF!,#REF!</definedName>
    <definedName name="Z_8DB85410_D5CB_11D1_90EF_0000E8CF30B3_.wvu.Cols" localSheetId="13" hidden="1">#REF!,#REF!</definedName>
    <definedName name="Z_8DB85410_D5CB_11D1_90EF_0000E8CF30B3_.wvu.Cols" localSheetId="6" hidden="1">#REF!,#REF!</definedName>
    <definedName name="Z_8DB85410_D5CB_11D1_90EF_0000E8CF30B3_.wvu.Cols" localSheetId="5" hidden="1">#REF!,#REF!</definedName>
    <definedName name="Z_8DB85410_D5CB_11D1_90EF_0000E8CF30B3_.wvu.Cols" localSheetId="4" hidden="1">#REF!,#REF!</definedName>
    <definedName name="Z_8DB85410_D5CB_11D1_90EF_0000E8CF30B3_.wvu.Cols" hidden="1">#REF!,#REF!</definedName>
    <definedName name="Z_96A675C8_5B5E_11D1_95EE_0000E8CF5EB3_.wvu.Cols" localSheetId="13" hidden="1">#REF!</definedName>
    <definedName name="Z_96A675C8_5B5E_11D1_95EE_0000E8CF5EB3_.wvu.Cols" localSheetId="6" hidden="1">#REF!</definedName>
    <definedName name="Z_96A675C8_5B5E_11D1_95EE_0000E8CF5EB3_.wvu.Cols" localSheetId="5" hidden="1">#REF!</definedName>
    <definedName name="Z_96A675C8_5B5E_11D1_95EE_0000E8CF5EB3_.wvu.Cols" localSheetId="4" hidden="1">#REF!</definedName>
    <definedName name="Z_96A675C8_5B5E_11D1_95EE_0000E8CF5EB3_.wvu.Cols" hidden="1">#REF!</definedName>
    <definedName name="Z_96A675C9_5B5E_11D1_95EE_0000E8CF5EB3_.wvu.Cols" localSheetId="13" hidden="1">#REF!</definedName>
    <definedName name="Z_96A675C9_5B5E_11D1_95EE_0000E8CF5EB3_.wvu.Cols" localSheetId="6" hidden="1">#REF!</definedName>
    <definedName name="Z_96A675C9_5B5E_11D1_95EE_0000E8CF5EB3_.wvu.Cols" localSheetId="5" hidden="1">#REF!</definedName>
    <definedName name="Z_96A675C9_5B5E_11D1_95EE_0000E8CF5EB3_.wvu.Cols" localSheetId="4" hidden="1">#REF!</definedName>
    <definedName name="Z_96A675C9_5B5E_11D1_95EE_0000E8CF5EB3_.wvu.Cols" hidden="1">#REF!</definedName>
    <definedName name="Z_96A675CA_5B5E_11D1_95EE_0000E8CF5EB3_.wvu.Cols" localSheetId="13" hidden="1">#REF!</definedName>
    <definedName name="Z_96A675CA_5B5E_11D1_95EE_0000E8CF5EB3_.wvu.Cols" localSheetId="6" hidden="1">#REF!</definedName>
    <definedName name="Z_96A675CA_5B5E_11D1_95EE_0000E8CF5EB3_.wvu.Cols" localSheetId="5" hidden="1">#REF!</definedName>
    <definedName name="Z_96A675CA_5B5E_11D1_95EE_0000E8CF5EB3_.wvu.Cols" localSheetId="4" hidden="1">#REF!</definedName>
    <definedName name="Z_96A675CA_5B5E_11D1_95EE_0000E8CF5EB3_.wvu.Cols" hidden="1">#REF!</definedName>
    <definedName name="Z_96A675CB_5B5E_11D1_95EE_0000E8CF5EB3_.wvu.Cols" localSheetId="6" hidden="1">#REF!</definedName>
    <definedName name="Z_96A675CB_5B5E_11D1_95EE_0000E8CF5EB3_.wvu.Cols" localSheetId="5" hidden="1">#REF!</definedName>
    <definedName name="Z_96A675CB_5B5E_11D1_95EE_0000E8CF5EB3_.wvu.Cols" localSheetId="4" hidden="1">#REF!</definedName>
    <definedName name="Z_96A675CB_5B5E_11D1_95EE_0000E8CF5EB3_.wvu.Cols" hidden="1">#REF!</definedName>
    <definedName name="Z_96A675CC_5B5E_11D1_95EE_0000E8CF5EB3_.wvu.Cols" localSheetId="6" hidden="1">#REF!</definedName>
    <definedName name="Z_96A675CC_5B5E_11D1_95EE_0000E8CF5EB3_.wvu.Cols" localSheetId="5" hidden="1">#REF!</definedName>
    <definedName name="Z_96A675CC_5B5E_11D1_95EE_0000E8CF5EB3_.wvu.Cols" localSheetId="4" hidden="1">#REF!</definedName>
    <definedName name="Z_96A675CC_5B5E_11D1_95EE_0000E8CF5EB3_.wvu.Cols" hidden="1">#REF!</definedName>
    <definedName name="Z_96A675CD_5B5E_11D1_95EE_0000E8CF5EB3_.wvu.Cols" localSheetId="6" hidden="1">#REF!</definedName>
    <definedName name="Z_96A675CD_5B5E_11D1_95EE_0000E8CF5EB3_.wvu.Cols" localSheetId="5" hidden="1">#REF!</definedName>
    <definedName name="Z_96A675CD_5B5E_11D1_95EE_0000E8CF5EB3_.wvu.Cols" localSheetId="4" hidden="1">#REF!</definedName>
    <definedName name="Z_96A675CD_5B5E_11D1_95EE_0000E8CF5EB3_.wvu.Cols" hidden="1">#REF!</definedName>
    <definedName name="Z_999996AD_CF83_11D1_95F0_0000E8CF5EB3_.wvu.Cols" localSheetId="13" hidden="1">#REF!,#REF!</definedName>
    <definedName name="Z_999996AD_CF83_11D1_95F0_0000E8CF5EB3_.wvu.Cols" localSheetId="6" hidden="1">#REF!,#REF!</definedName>
    <definedName name="Z_999996AD_CF83_11D1_95F0_0000E8CF5EB3_.wvu.Cols" localSheetId="5" hidden="1">#REF!,#REF!</definedName>
    <definedName name="Z_999996AD_CF83_11D1_95F0_0000E8CF5EB3_.wvu.Cols" localSheetId="4" hidden="1">#REF!,#REF!</definedName>
    <definedName name="Z_999996AD_CF83_11D1_95F0_0000E8CF5EB3_.wvu.Cols" hidden="1">#REF!,#REF!</definedName>
    <definedName name="Z_999996AE_CF83_11D1_95F0_0000E8CF5EB3_.wvu.Cols" localSheetId="13" hidden="1">#REF!,#REF!</definedName>
    <definedName name="Z_999996AE_CF83_11D1_95F0_0000E8CF5EB3_.wvu.Cols" localSheetId="6" hidden="1">#REF!,#REF!</definedName>
    <definedName name="Z_999996AE_CF83_11D1_95F0_0000E8CF5EB3_.wvu.Cols" localSheetId="5" hidden="1">#REF!,#REF!</definedName>
    <definedName name="Z_999996AE_CF83_11D1_95F0_0000E8CF5EB3_.wvu.Cols" localSheetId="4" hidden="1">#REF!,#REF!</definedName>
    <definedName name="Z_999996AE_CF83_11D1_95F0_0000E8CF5EB3_.wvu.Cols" hidden="1">#REF!,#REF!</definedName>
    <definedName name="Z_9A632E83_7079_11D1_95EF_0000E8CF5EB3_.wvu.Cols" localSheetId="13" hidden="1">#REF!</definedName>
    <definedName name="Z_9A632E83_7079_11D1_95EF_0000E8CF5EB3_.wvu.Cols" localSheetId="6" hidden="1">#REF!</definedName>
    <definedName name="Z_9A632E83_7079_11D1_95EF_0000E8CF5EB3_.wvu.Cols" localSheetId="5" hidden="1">#REF!</definedName>
    <definedName name="Z_9A632E83_7079_11D1_95EF_0000E8CF5EB3_.wvu.Cols" localSheetId="4" hidden="1">#REF!</definedName>
    <definedName name="Z_9A632E83_7079_11D1_95EF_0000E8CF5EB3_.wvu.Cols" hidden="1">#REF!</definedName>
    <definedName name="Z_9A632E84_7079_11D1_95EF_0000E8CF5EB3_.wvu.Cols" localSheetId="13" hidden="1">#REF!</definedName>
    <definedName name="Z_9A632E84_7079_11D1_95EF_0000E8CF5EB3_.wvu.Cols" localSheetId="6" hidden="1">#REF!</definedName>
    <definedName name="Z_9A632E84_7079_11D1_95EF_0000E8CF5EB3_.wvu.Cols" localSheetId="5" hidden="1">#REF!</definedName>
    <definedName name="Z_9A632E84_7079_11D1_95EF_0000E8CF5EB3_.wvu.Cols" localSheetId="4" hidden="1">#REF!</definedName>
    <definedName name="Z_9A632E84_7079_11D1_95EF_0000E8CF5EB3_.wvu.Cols" hidden="1">#REF!</definedName>
    <definedName name="Z_9A632E85_7079_11D1_95EF_0000E8CF5EB3_.wvu.Cols" localSheetId="13" hidden="1">#REF!</definedName>
    <definedName name="Z_9A632E85_7079_11D1_95EF_0000E8CF5EB3_.wvu.Cols" localSheetId="6" hidden="1">#REF!</definedName>
    <definedName name="Z_9A632E85_7079_11D1_95EF_0000E8CF5EB3_.wvu.Cols" localSheetId="5" hidden="1">#REF!</definedName>
    <definedName name="Z_9A632E85_7079_11D1_95EF_0000E8CF5EB3_.wvu.Cols" localSheetId="4" hidden="1">#REF!</definedName>
    <definedName name="Z_9A632E85_7079_11D1_95EF_0000E8CF5EB3_.wvu.Cols" hidden="1">#REF!</definedName>
    <definedName name="Z_9A632E86_7079_11D1_95EF_0000E8CF5EB3_.wvu.Cols" localSheetId="6" hidden="1">#REF!</definedName>
    <definedName name="Z_9A632E86_7079_11D1_95EF_0000E8CF5EB3_.wvu.Cols" localSheetId="5" hidden="1">#REF!</definedName>
    <definedName name="Z_9A632E86_7079_11D1_95EF_0000E8CF5EB3_.wvu.Cols" localSheetId="4" hidden="1">#REF!</definedName>
    <definedName name="Z_9A632E86_7079_11D1_95EF_0000E8CF5EB3_.wvu.Cols" hidden="1">#REF!</definedName>
    <definedName name="Z_9A632E87_7079_11D1_95EF_0000E8CF5EB3_.wvu.Cols" localSheetId="6" hidden="1">#REF!</definedName>
    <definedName name="Z_9A632E87_7079_11D1_95EF_0000E8CF5EB3_.wvu.Cols" localSheetId="5" hidden="1">#REF!</definedName>
    <definedName name="Z_9A632E87_7079_11D1_95EF_0000E8CF5EB3_.wvu.Cols" localSheetId="4" hidden="1">#REF!</definedName>
    <definedName name="Z_9A632E87_7079_11D1_95EF_0000E8CF5EB3_.wvu.Cols" hidden="1">#REF!</definedName>
    <definedName name="Z_9A632E88_7079_11D1_95EF_0000E8CF5EB3_.wvu.Cols" localSheetId="6" hidden="1">#REF!</definedName>
    <definedName name="Z_9A632E88_7079_11D1_95EF_0000E8CF5EB3_.wvu.Cols" localSheetId="5" hidden="1">#REF!</definedName>
    <definedName name="Z_9A632E88_7079_11D1_95EF_0000E8CF5EB3_.wvu.Cols" localSheetId="4" hidden="1">#REF!</definedName>
    <definedName name="Z_9A632E88_7079_11D1_95EF_0000E8CF5EB3_.wvu.Cols" hidden="1">#REF!</definedName>
    <definedName name="Z_A07EB2A3_6B18_11D1_95EF_0000E8CF5EB3_.wvu.Cols" localSheetId="6" hidden="1">#REF!</definedName>
    <definedName name="Z_A07EB2A3_6B18_11D1_95EF_0000E8CF5EB3_.wvu.Cols" localSheetId="5" hidden="1">#REF!</definedName>
    <definedName name="Z_A07EB2A3_6B18_11D1_95EF_0000E8CF5EB3_.wvu.Cols" localSheetId="4" hidden="1">#REF!</definedName>
    <definedName name="Z_A07EB2A3_6B18_11D1_95EF_0000E8CF5EB3_.wvu.Cols" hidden="1">#REF!</definedName>
    <definedName name="Z_A07EB2A4_6B18_11D1_95EF_0000E8CF5EB3_.wvu.Cols" localSheetId="6" hidden="1">#REF!</definedName>
    <definedName name="Z_A07EB2A4_6B18_11D1_95EF_0000E8CF5EB3_.wvu.Cols" localSheetId="5" hidden="1">#REF!</definedName>
    <definedName name="Z_A07EB2A4_6B18_11D1_95EF_0000E8CF5EB3_.wvu.Cols" localSheetId="4" hidden="1">#REF!</definedName>
    <definedName name="Z_A07EB2A4_6B18_11D1_95EF_0000E8CF5EB3_.wvu.Cols" hidden="1">#REF!</definedName>
    <definedName name="Z_A07EB2A5_6B18_11D1_95EF_0000E8CF5EB3_.wvu.Cols" localSheetId="6" hidden="1">#REF!</definedName>
    <definedName name="Z_A07EB2A5_6B18_11D1_95EF_0000E8CF5EB3_.wvu.Cols" localSheetId="5" hidden="1">#REF!</definedName>
    <definedName name="Z_A07EB2A5_6B18_11D1_95EF_0000E8CF5EB3_.wvu.Cols" localSheetId="4" hidden="1">#REF!</definedName>
    <definedName name="Z_A07EB2A5_6B18_11D1_95EF_0000E8CF5EB3_.wvu.Cols" hidden="1">#REF!</definedName>
    <definedName name="Z_A07EB2A6_6B18_11D1_95EF_0000E8CF5EB3_.wvu.Cols" localSheetId="6" hidden="1">#REF!</definedName>
    <definedName name="Z_A07EB2A6_6B18_11D1_95EF_0000E8CF5EB3_.wvu.Cols" localSheetId="5" hidden="1">#REF!</definedName>
    <definedName name="Z_A07EB2A6_6B18_11D1_95EF_0000E8CF5EB3_.wvu.Cols" localSheetId="4" hidden="1">#REF!</definedName>
    <definedName name="Z_A07EB2A6_6B18_11D1_95EF_0000E8CF5EB3_.wvu.Cols" hidden="1">#REF!</definedName>
    <definedName name="Z_A07EB2A7_6B18_11D1_95EF_0000E8CF5EB3_.wvu.Cols" localSheetId="6" hidden="1">#REF!</definedName>
    <definedName name="Z_A07EB2A7_6B18_11D1_95EF_0000E8CF5EB3_.wvu.Cols" localSheetId="5" hidden="1">#REF!</definedName>
    <definedName name="Z_A07EB2A7_6B18_11D1_95EF_0000E8CF5EB3_.wvu.Cols" localSheetId="4" hidden="1">#REF!</definedName>
    <definedName name="Z_A07EB2A7_6B18_11D1_95EF_0000E8CF5EB3_.wvu.Cols" hidden="1">#REF!</definedName>
    <definedName name="Z_A07EB2A8_6B18_11D1_95EF_0000E8CF5EB3_.wvu.Cols" localSheetId="6" hidden="1">#REF!</definedName>
    <definedName name="Z_A07EB2A8_6B18_11D1_95EF_0000E8CF5EB3_.wvu.Cols" localSheetId="5" hidden="1">#REF!</definedName>
    <definedName name="Z_A07EB2A8_6B18_11D1_95EF_0000E8CF5EB3_.wvu.Cols" localSheetId="4" hidden="1">#REF!</definedName>
    <definedName name="Z_A07EB2A8_6B18_11D1_95EF_0000E8CF5EB3_.wvu.Cols" hidden="1">#REF!</definedName>
    <definedName name="Z_A0C8221C_DE77_11D1_87A7_004F4900BD69_.wvu.Cols" localSheetId="6" hidden="1">#REF!</definedName>
    <definedName name="Z_A0C8221C_DE77_11D1_87A7_004F4900BD69_.wvu.Cols" localSheetId="5" hidden="1">#REF!</definedName>
    <definedName name="Z_A0C8221C_DE77_11D1_87A7_004F4900BD69_.wvu.Cols" localSheetId="4" hidden="1">#REF!</definedName>
    <definedName name="Z_A0C8221C_DE77_11D1_87A7_004F4900BD69_.wvu.Cols" hidden="1">#REF!</definedName>
    <definedName name="Z_A0C8221E_DE77_11D1_87A7_004F4900BD69_.wvu.Cols" localSheetId="6" hidden="1">#REF!</definedName>
    <definedName name="Z_A0C8221E_DE77_11D1_87A7_004F4900BD69_.wvu.Cols" localSheetId="5" hidden="1">#REF!</definedName>
    <definedName name="Z_A0C8221E_DE77_11D1_87A7_004F4900BD69_.wvu.Cols" localSheetId="4" hidden="1">#REF!</definedName>
    <definedName name="Z_A0C8221E_DE77_11D1_87A7_004F4900BD69_.wvu.Cols" hidden="1">#REF!</definedName>
    <definedName name="Z_A0DA1AF2_C7A3_11D1_90EF_0000E8CF30B3_.wvu.Cols" localSheetId="13" hidden="1">#REF!,#REF!,#REF!</definedName>
    <definedName name="Z_A0DA1AF2_C7A3_11D1_90EF_0000E8CF30B3_.wvu.Cols" localSheetId="6" hidden="1">#REF!,#REF!,#REF!</definedName>
    <definedName name="Z_A0DA1AF2_C7A3_11D1_90EF_0000E8CF30B3_.wvu.Cols" localSheetId="5" hidden="1">#REF!,#REF!,#REF!</definedName>
    <definedName name="Z_A0DA1AF2_C7A3_11D1_90EF_0000E8CF30B3_.wvu.Cols" localSheetId="4" hidden="1">#REF!,#REF!,#REF!</definedName>
    <definedName name="Z_A0DA1AF2_C7A3_11D1_90EF_0000E8CF30B3_.wvu.Cols" hidden="1">#REF!,#REF!,#REF!</definedName>
    <definedName name="Z_A0DA1AF3_C7A3_11D1_90EF_0000E8CF30B3_.wvu.Cols" localSheetId="13" hidden="1">#REF!,#REF!,#REF!</definedName>
    <definedName name="Z_A0DA1AF3_C7A3_11D1_90EF_0000E8CF30B3_.wvu.Cols" localSheetId="6" hidden="1">#REF!,#REF!,#REF!</definedName>
    <definedName name="Z_A0DA1AF3_C7A3_11D1_90EF_0000E8CF30B3_.wvu.Cols" localSheetId="5" hidden="1">#REF!,#REF!,#REF!</definedName>
    <definedName name="Z_A0DA1AF3_C7A3_11D1_90EF_0000E8CF30B3_.wvu.Cols" localSheetId="4" hidden="1">#REF!,#REF!,#REF!</definedName>
    <definedName name="Z_A0DA1AF3_C7A3_11D1_90EF_0000E8CF30B3_.wvu.Cols" hidden="1">#REF!,#REF!,#REF!</definedName>
    <definedName name="Z_A92053D7_DDA7_11D1_95F0_0000E8CF5EB3_.wvu.Cols" localSheetId="13" hidden="1">#REF!</definedName>
    <definedName name="Z_A92053D7_DDA7_11D1_95F0_0000E8CF5EB3_.wvu.Cols" localSheetId="6" hidden="1">#REF!</definedName>
    <definedName name="Z_A92053D7_DDA7_11D1_95F0_0000E8CF5EB3_.wvu.Cols" localSheetId="5" hidden="1">#REF!</definedName>
    <definedName name="Z_A92053D7_DDA7_11D1_95F0_0000E8CF5EB3_.wvu.Cols" localSheetId="4" hidden="1">#REF!</definedName>
    <definedName name="Z_A92053D7_DDA7_11D1_95F0_0000E8CF5EB3_.wvu.Cols" hidden="1">#REF!</definedName>
    <definedName name="Z_A92053D8_DDA7_11D1_95F0_0000E8CF5EB3_.wvu.Cols" localSheetId="13" hidden="1">#REF!</definedName>
    <definedName name="Z_A92053D8_DDA7_11D1_95F0_0000E8CF5EB3_.wvu.Cols" localSheetId="6" hidden="1">#REF!</definedName>
    <definedName name="Z_A92053D8_DDA7_11D1_95F0_0000E8CF5EB3_.wvu.Cols" localSheetId="5" hidden="1">#REF!</definedName>
    <definedName name="Z_A92053D8_DDA7_11D1_95F0_0000E8CF5EB3_.wvu.Cols" localSheetId="4" hidden="1">#REF!</definedName>
    <definedName name="Z_A92053D8_DDA7_11D1_95F0_0000E8CF5EB3_.wvu.Cols" hidden="1">#REF!</definedName>
    <definedName name="Z_A96F5981_85A5_11D1_95EF_0000E8CF5EB3_.wvu.Cols" localSheetId="13" hidden="1">#REF!</definedName>
    <definedName name="Z_A96F5981_85A5_11D1_95EF_0000E8CF5EB3_.wvu.Cols" localSheetId="6" hidden="1">#REF!</definedName>
    <definedName name="Z_A96F5981_85A5_11D1_95EF_0000E8CF5EB3_.wvu.Cols" localSheetId="5" hidden="1">#REF!</definedName>
    <definedName name="Z_A96F5981_85A5_11D1_95EF_0000E8CF5EB3_.wvu.Cols" localSheetId="4" hidden="1">#REF!</definedName>
    <definedName name="Z_A96F5981_85A5_11D1_95EF_0000E8CF5EB3_.wvu.Cols" hidden="1">#REF!</definedName>
    <definedName name="Z_A96F5982_85A5_11D1_95EF_0000E8CF5EB3_.wvu.Cols" localSheetId="6" hidden="1">#REF!</definedName>
    <definedName name="Z_A96F5982_85A5_11D1_95EF_0000E8CF5EB3_.wvu.Cols" localSheetId="5" hidden="1">#REF!</definedName>
    <definedName name="Z_A96F5982_85A5_11D1_95EF_0000E8CF5EB3_.wvu.Cols" localSheetId="4" hidden="1">#REF!</definedName>
    <definedName name="Z_A96F5982_85A5_11D1_95EF_0000E8CF5EB3_.wvu.Cols" hidden="1">#REF!</definedName>
    <definedName name="Z_A96F5983_85A5_11D1_95EF_0000E8CF5EB3_.wvu.Cols" localSheetId="6" hidden="1">#REF!</definedName>
    <definedName name="Z_A96F5983_85A5_11D1_95EF_0000E8CF5EB3_.wvu.Cols" localSheetId="5" hidden="1">#REF!</definedName>
    <definedName name="Z_A96F5983_85A5_11D1_95EF_0000E8CF5EB3_.wvu.Cols" localSheetId="4" hidden="1">#REF!</definedName>
    <definedName name="Z_A96F5983_85A5_11D1_95EF_0000E8CF5EB3_.wvu.Cols" hidden="1">#REF!</definedName>
    <definedName name="Z_A96F5984_85A5_11D1_95EF_0000E8CF5EB3_.wvu.Cols" localSheetId="6" hidden="1">#REF!</definedName>
    <definedName name="Z_A96F5984_85A5_11D1_95EF_0000E8CF5EB3_.wvu.Cols" localSheetId="5" hidden="1">#REF!</definedName>
    <definedName name="Z_A96F5984_85A5_11D1_95EF_0000E8CF5EB3_.wvu.Cols" localSheetId="4" hidden="1">#REF!</definedName>
    <definedName name="Z_A96F5984_85A5_11D1_95EF_0000E8CF5EB3_.wvu.Cols" hidden="1">#REF!</definedName>
    <definedName name="Z_A96F5985_85A5_11D1_95EF_0000E8CF5EB3_.wvu.Cols" localSheetId="6" hidden="1">#REF!</definedName>
    <definedName name="Z_A96F5985_85A5_11D1_95EF_0000E8CF5EB3_.wvu.Cols" localSheetId="5" hidden="1">#REF!</definedName>
    <definedName name="Z_A96F5985_85A5_11D1_95EF_0000E8CF5EB3_.wvu.Cols" localSheetId="4" hidden="1">#REF!</definedName>
    <definedName name="Z_A96F5985_85A5_11D1_95EF_0000E8CF5EB3_.wvu.Cols" hidden="1">#REF!</definedName>
    <definedName name="Z_A96F5986_85A5_11D1_95EF_0000E8CF5EB3_.wvu.Cols" localSheetId="6" hidden="1">#REF!</definedName>
    <definedName name="Z_A96F5986_85A5_11D1_95EF_0000E8CF5EB3_.wvu.Cols" localSheetId="5" hidden="1">#REF!</definedName>
    <definedName name="Z_A96F5986_85A5_11D1_95EF_0000E8CF5EB3_.wvu.Cols" localSheetId="4" hidden="1">#REF!</definedName>
    <definedName name="Z_A96F5986_85A5_11D1_95EF_0000E8CF5EB3_.wvu.Cols" hidden="1">#REF!</definedName>
    <definedName name="Z_ABB53F00_800C_11D1_95EF_0000E8CF5EB3_.wvu.Cols" localSheetId="6" hidden="1">#REF!</definedName>
    <definedName name="Z_ABB53F00_800C_11D1_95EF_0000E8CF5EB3_.wvu.Cols" localSheetId="5" hidden="1">#REF!</definedName>
    <definedName name="Z_ABB53F00_800C_11D1_95EF_0000E8CF5EB3_.wvu.Cols" localSheetId="4" hidden="1">#REF!</definedName>
    <definedName name="Z_ABB53F00_800C_11D1_95EF_0000E8CF5EB3_.wvu.Cols" hidden="1">#REF!</definedName>
    <definedName name="Z_ABB53F01_800C_11D1_95EF_0000E8CF5EB3_.wvu.Cols" localSheetId="6" hidden="1">#REF!</definedName>
    <definedName name="Z_ABB53F01_800C_11D1_95EF_0000E8CF5EB3_.wvu.Cols" localSheetId="5" hidden="1">#REF!</definedName>
    <definedName name="Z_ABB53F01_800C_11D1_95EF_0000E8CF5EB3_.wvu.Cols" localSheetId="4" hidden="1">#REF!</definedName>
    <definedName name="Z_ABB53F01_800C_11D1_95EF_0000E8CF5EB3_.wvu.Cols" hidden="1">#REF!</definedName>
    <definedName name="Z_ABB53F02_800C_11D1_95EF_0000E8CF5EB3_.wvu.Cols" localSheetId="6" hidden="1">#REF!</definedName>
    <definedName name="Z_ABB53F02_800C_11D1_95EF_0000E8CF5EB3_.wvu.Cols" localSheetId="5" hidden="1">#REF!</definedName>
    <definedName name="Z_ABB53F02_800C_11D1_95EF_0000E8CF5EB3_.wvu.Cols" localSheetId="4" hidden="1">#REF!</definedName>
    <definedName name="Z_ABB53F02_800C_11D1_95EF_0000E8CF5EB3_.wvu.Cols" hidden="1">#REF!</definedName>
    <definedName name="Z_ABB53F03_800C_11D1_95EF_0000E8CF5EB3_.wvu.Cols" localSheetId="6" hidden="1">#REF!</definedName>
    <definedName name="Z_ABB53F03_800C_11D1_95EF_0000E8CF5EB3_.wvu.Cols" localSheetId="5" hidden="1">#REF!</definedName>
    <definedName name="Z_ABB53F03_800C_11D1_95EF_0000E8CF5EB3_.wvu.Cols" localSheetId="4" hidden="1">#REF!</definedName>
    <definedName name="Z_ABB53F03_800C_11D1_95EF_0000E8CF5EB3_.wvu.Cols" hidden="1">#REF!</definedName>
    <definedName name="Z_ABB53F04_800C_11D1_95EF_0000E8CF5EB3_.wvu.Cols" localSheetId="6" hidden="1">#REF!</definedName>
    <definedName name="Z_ABB53F04_800C_11D1_95EF_0000E8CF5EB3_.wvu.Cols" localSheetId="5" hidden="1">#REF!</definedName>
    <definedName name="Z_ABB53F04_800C_11D1_95EF_0000E8CF5EB3_.wvu.Cols" localSheetId="4" hidden="1">#REF!</definedName>
    <definedName name="Z_ABB53F04_800C_11D1_95EF_0000E8CF5EB3_.wvu.Cols" hidden="1">#REF!</definedName>
    <definedName name="Z_ABB53F05_800C_11D1_95EF_0000E8CF5EB3_.wvu.Cols" localSheetId="6" hidden="1">#REF!</definedName>
    <definedName name="Z_ABB53F05_800C_11D1_95EF_0000E8CF5EB3_.wvu.Cols" localSheetId="5" hidden="1">#REF!</definedName>
    <definedName name="Z_ABB53F05_800C_11D1_95EF_0000E8CF5EB3_.wvu.Cols" localSheetId="4" hidden="1">#REF!</definedName>
    <definedName name="Z_ABB53F05_800C_11D1_95EF_0000E8CF5EB3_.wvu.Cols" hidden="1">#REF!</definedName>
    <definedName name="Z_ABB53F2A_800C_11D1_95EF_0000E8CF5EB3_.wvu.Cols" localSheetId="6" hidden="1">#REF!</definedName>
    <definedName name="Z_ABB53F2A_800C_11D1_95EF_0000E8CF5EB3_.wvu.Cols" localSheetId="5" hidden="1">#REF!</definedName>
    <definedName name="Z_ABB53F2A_800C_11D1_95EF_0000E8CF5EB3_.wvu.Cols" localSheetId="4" hidden="1">#REF!</definedName>
    <definedName name="Z_ABB53F2A_800C_11D1_95EF_0000E8CF5EB3_.wvu.Cols" hidden="1">#REF!</definedName>
    <definedName name="Z_ABB53F2B_800C_11D1_95EF_0000E8CF5EB3_.wvu.Cols" localSheetId="6" hidden="1">#REF!</definedName>
    <definedName name="Z_ABB53F2B_800C_11D1_95EF_0000E8CF5EB3_.wvu.Cols" localSheetId="5" hidden="1">#REF!</definedName>
    <definedName name="Z_ABB53F2B_800C_11D1_95EF_0000E8CF5EB3_.wvu.Cols" localSheetId="4" hidden="1">#REF!</definedName>
    <definedName name="Z_ABB53F2B_800C_11D1_95EF_0000E8CF5EB3_.wvu.Cols" hidden="1">#REF!</definedName>
    <definedName name="Z_ABB53F2C_800C_11D1_95EF_0000E8CF5EB3_.wvu.Cols" localSheetId="6" hidden="1">#REF!</definedName>
    <definedName name="Z_ABB53F2C_800C_11D1_95EF_0000E8CF5EB3_.wvu.Cols" localSheetId="5" hidden="1">#REF!</definedName>
    <definedName name="Z_ABB53F2C_800C_11D1_95EF_0000E8CF5EB3_.wvu.Cols" localSheetId="4" hidden="1">#REF!</definedName>
    <definedName name="Z_ABB53F2C_800C_11D1_95EF_0000E8CF5EB3_.wvu.Cols" hidden="1">#REF!</definedName>
    <definedName name="Z_ABB53F2D_800C_11D1_95EF_0000E8CF5EB3_.wvu.Cols" localSheetId="6" hidden="1">#REF!</definedName>
    <definedName name="Z_ABB53F2D_800C_11D1_95EF_0000E8CF5EB3_.wvu.Cols" localSheetId="5" hidden="1">#REF!</definedName>
    <definedName name="Z_ABB53F2D_800C_11D1_95EF_0000E8CF5EB3_.wvu.Cols" localSheetId="4" hidden="1">#REF!</definedName>
    <definedName name="Z_ABB53F2D_800C_11D1_95EF_0000E8CF5EB3_.wvu.Cols" hidden="1">#REF!</definedName>
    <definedName name="Z_ABB53F2E_800C_11D1_95EF_0000E8CF5EB3_.wvu.Cols" localSheetId="6" hidden="1">#REF!</definedName>
    <definedName name="Z_ABB53F2E_800C_11D1_95EF_0000E8CF5EB3_.wvu.Cols" localSheetId="5" hidden="1">#REF!</definedName>
    <definedName name="Z_ABB53F2E_800C_11D1_95EF_0000E8CF5EB3_.wvu.Cols" localSheetId="4" hidden="1">#REF!</definedName>
    <definedName name="Z_ABB53F2E_800C_11D1_95EF_0000E8CF5EB3_.wvu.Cols" hidden="1">#REF!</definedName>
    <definedName name="Z_ABB53F2F_800C_11D1_95EF_0000E8CF5EB3_.wvu.Cols" localSheetId="6" hidden="1">#REF!</definedName>
    <definedName name="Z_ABB53F2F_800C_11D1_95EF_0000E8CF5EB3_.wvu.Cols" localSheetId="5" hidden="1">#REF!</definedName>
    <definedName name="Z_ABB53F2F_800C_11D1_95EF_0000E8CF5EB3_.wvu.Cols" localSheetId="4" hidden="1">#REF!</definedName>
    <definedName name="Z_ABB53F2F_800C_11D1_95EF_0000E8CF5EB3_.wvu.Cols" hidden="1">#REF!</definedName>
    <definedName name="Z_B3C82448_C2F1_11D1_95F0_0000E8CF5EB3_.wvu.Cols" localSheetId="13" hidden="1">#REF!,#REF!,#REF!</definedName>
    <definedName name="Z_B3C82448_C2F1_11D1_95F0_0000E8CF5EB3_.wvu.Cols" localSheetId="6" hidden="1">#REF!,#REF!,#REF!</definedName>
    <definedName name="Z_B3C82448_C2F1_11D1_95F0_0000E8CF5EB3_.wvu.Cols" localSheetId="5" hidden="1">#REF!,#REF!,#REF!</definedName>
    <definedName name="Z_B3C82448_C2F1_11D1_95F0_0000E8CF5EB3_.wvu.Cols" localSheetId="4" hidden="1">#REF!,#REF!,#REF!</definedName>
    <definedName name="Z_B3C82448_C2F1_11D1_95F0_0000E8CF5EB3_.wvu.Cols" hidden="1">#REF!,#REF!,#REF!</definedName>
    <definedName name="Z_B3C82449_C2F1_11D1_95F0_0000E8CF5EB3_.wvu.Cols" localSheetId="13" hidden="1">#REF!,#REF!,#REF!</definedName>
    <definedName name="Z_B3C82449_C2F1_11D1_95F0_0000E8CF5EB3_.wvu.Cols" localSheetId="6" hidden="1">#REF!,#REF!,#REF!</definedName>
    <definedName name="Z_B3C82449_C2F1_11D1_95F0_0000E8CF5EB3_.wvu.Cols" localSheetId="5" hidden="1">#REF!,#REF!,#REF!</definedName>
    <definedName name="Z_B3C82449_C2F1_11D1_95F0_0000E8CF5EB3_.wvu.Cols" localSheetId="4" hidden="1">#REF!,#REF!,#REF!</definedName>
    <definedName name="Z_B3C82449_C2F1_11D1_95F0_0000E8CF5EB3_.wvu.Cols" hidden="1">#REF!,#REF!,#REF!</definedName>
    <definedName name="Z_B3C824DA_C2F1_11D1_95F0_0000E8CF5EB3_.wvu.Cols" localSheetId="13" hidden="1">#REF!,#REF!,#REF!</definedName>
    <definedName name="Z_B3C824DA_C2F1_11D1_95F0_0000E8CF5EB3_.wvu.Cols" localSheetId="6" hidden="1">#REF!,#REF!,#REF!</definedName>
    <definedName name="Z_B3C824DA_C2F1_11D1_95F0_0000E8CF5EB3_.wvu.Cols" localSheetId="5" hidden="1">#REF!,#REF!,#REF!</definedName>
    <definedName name="Z_B3C824DA_C2F1_11D1_95F0_0000E8CF5EB3_.wvu.Cols" localSheetId="4" hidden="1">#REF!,#REF!,#REF!</definedName>
    <definedName name="Z_B3C824DA_C2F1_11D1_95F0_0000E8CF5EB3_.wvu.Cols" hidden="1">#REF!,#REF!,#REF!</definedName>
    <definedName name="Z_B3C824DB_C2F1_11D1_95F0_0000E8CF5EB3_.wvu.Cols" localSheetId="6" hidden="1">#REF!,#REF!,#REF!</definedName>
    <definedName name="Z_B3C824DB_C2F1_11D1_95F0_0000E8CF5EB3_.wvu.Cols" localSheetId="5" hidden="1">#REF!,#REF!,#REF!</definedName>
    <definedName name="Z_B3C824DB_C2F1_11D1_95F0_0000E8CF5EB3_.wvu.Cols" localSheetId="4" hidden="1">#REF!,#REF!,#REF!</definedName>
    <definedName name="Z_B3C824DB_C2F1_11D1_95F0_0000E8CF5EB3_.wvu.Cols" hidden="1">#REF!,#REF!,#REF!</definedName>
    <definedName name="Z_BA557D03_D9F3_11D1_95F0_0000E8CF5EB3_.wvu.Cols" localSheetId="13" hidden="1">#REF!</definedName>
    <definedName name="Z_BA557D03_D9F3_11D1_95F0_0000E8CF5EB3_.wvu.Cols" localSheetId="6" hidden="1">#REF!</definedName>
    <definedName name="Z_BA557D03_D9F3_11D1_95F0_0000E8CF5EB3_.wvu.Cols" localSheetId="5" hidden="1">#REF!</definedName>
    <definedName name="Z_BA557D03_D9F3_11D1_95F0_0000E8CF5EB3_.wvu.Cols" localSheetId="4" hidden="1">#REF!</definedName>
    <definedName name="Z_BA557D03_D9F3_11D1_95F0_0000E8CF5EB3_.wvu.Cols" hidden="1">#REF!</definedName>
    <definedName name="Z_BA557D04_D9F3_11D1_95F0_0000E8CF5EB3_.wvu.Cols" localSheetId="13" hidden="1">#REF!</definedName>
    <definedName name="Z_BA557D04_D9F3_11D1_95F0_0000E8CF5EB3_.wvu.Cols" localSheetId="6" hidden="1">#REF!</definedName>
    <definedName name="Z_BA557D04_D9F3_11D1_95F0_0000E8CF5EB3_.wvu.Cols" localSheetId="5" hidden="1">#REF!</definedName>
    <definedName name="Z_BA557D04_D9F3_11D1_95F0_0000E8CF5EB3_.wvu.Cols" localSheetId="4" hidden="1">#REF!</definedName>
    <definedName name="Z_BA557D04_D9F3_11D1_95F0_0000E8CF5EB3_.wvu.Cols" hidden="1">#REF!</definedName>
    <definedName name="Z_C1BE4248_CEBC_11D1_90EF_0000E8CF30B3_.wvu.Cols" localSheetId="13" hidden="1">#REF!,#REF!</definedName>
    <definedName name="Z_C1BE4248_CEBC_11D1_90EF_0000E8CF30B3_.wvu.Cols" localSheetId="6" hidden="1">#REF!,#REF!</definedName>
    <definedName name="Z_C1BE4248_CEBC_11D1_90EF_0000E8CF30B3_.wvu.Cols" localSheetId="5" hidden="1">#REF!,#REF!</definedName>
    <definedName name="Z_C1BE4248_CEBC_11D1_90EF_0000E8CF30B3_.wvu.Cols" localSheetId="4" hidden="1">#REF!,#REF!</definedName>
    <definedName name="Z_C1BE4248_CEBC_11D1_90EF_0000E8CF30B3_.wvu.Cols" hidden="1">#REF!,#REF!</definedName>
    <definedName name="Z_C1BE4249_CEBC_11D1_90EF_0000E8CF30B3_.wvu.Cols" localSheetId="13" hidden="1">#REF!,#REF!</definedName>
    <definedName name="Z_C1BE4249_CEBC_11D1_90EF_0000E8CF30B3_.wvu.Cols" localSheetId="6" hidden="1">#REF!,#REF!</definedName>
    <definedName name="Z_C1BE4249_CEBC_11D1_90EF_0000E8CF30B3_.wvu.Cols" localSheetId="5" hidden="1">#REF!,#REF!</definedName>
    <definedName name="Z_C1BE4249_CEBC_11D1_90EF_0000E8CF30B3_.wvu.Cols" localSheetId="4" hidden="1">#REF!,#REF!</definedName>
    <definedName name="Z_C1BE4249_CEBC_11D1_90EF_0000E8CF30B3_.wvu.Cols" hidden="1">#REF!,#REF!</definedName>
    <definedName name="Z_C3E8EC9F_E4C4_11D1_90EF_0000E8CF30B3_.wvu.Cols" localSheetId="13" hidden="1">#REF!</definedName>
    <definedName name="Z_C3E8EC9F_E4C4_11D1_90EF_0000E8CF30B3_.wvu.Cols" localSheetId="6" hidden="1">#REF!</definedName>
    <definedName name="Z_C3E8EC9F_E4C4_11D1_90EF_0000E8CF30B3_.wvu.Cols" localSheetId="5" hidden="1">#REF!</definedName>
    <definedName name="Z_C3E8EC9F_E4C4_11D1_90EF_0000E8CF30B3_.wvu.Cols" localSheetId="4" hidden="1">#REF!</definedName>
    <definedName name="Z_C3E8EC9F_E4C4_11D1_90EF_0000E8CF30B3_.wvu.Cols" hidden="1">#REF!</definedName>
    <definedName name="Z_C3E8ECA1_E4C4_11D1_90EF_0000E8CF30B3_.wvu.Cols" localSheetId="13" hidden="1">#REF!</definedName>
    <definedName name="Z_C3E8ECA1_E4C4_11D1_90EF_0000E8CF30B3_.wvu.Cols" localSheetId="6" hidden="1">#REF!</definedName>
    <definedName name="Z_C3E8ECA1_E4C4_11D1_90EF_0000E8CF30B3_.wvu.Cols" localSheetId="5" hidden="1">#REF!</definedName>
    <definedName name="Z_C3E8ECA1_E4C4_11D1_90EF_0000E8CF30B3_.wvu.Cols" localSheetId="4" hidden="1">#REF!</definedName>
    <definedName name="Z_C3E8ECA1_E4C4_11D1_90EF_0000E8CF30B3_.wvu.Cols" hidden="1">#REF!</definedName>
    <definedName name="Z_C5885BF0_8E54_11D1_95F0_0000E8CF5EB3_.wvu.Cols" localSheetId="13" hidden="1">#REF!</definedName>
    <definedName name="Z_C5885BF0_8E54_11D1_95F0_0000E8CF5EB3_.wvu.Cols" localSheetId="6" hidden="1">#REF!</definedName>
    <definedName name="Z_C5885BF0_8E54_11D1_95F0_0000E8CF5EB3_.wvu.Cols" localSheetId="5" hidden="1">#REF!</definedName>
    <definedName name="Z_C5885BF0_8E54_11D1_95F0_0000E8CF5EB3_.wvu.Cols" localSheetId="4" hidden="1">#REF!</definedName>
    <definedName name="Z_C5885BF0_8E54_11D1_95F0_0000E8CF5EB3_.wvu.Cols" hidden="1">#REF!</definedName>
    <definedName name="Z_C5885BF1_8E54_11D1_95F0_0000E8CF5EB3_.wvu.Cols" localSheetId="6" hidden="1">#REF!</definedName>
    <definedName name="Z_C5885BF1_8E54_11D1_95F0_0000E8CF5EB3_.wvu.Cols" localSheetId="5" hidden="1">#REF!</definedName>
    <definedName name="Z_C5885BF1_8E54_11D1_95F0_0000E8CF5EB3_.wvu.Cols" localSheetId="4" hidden="1">#REF!</definedName>
    <definedName name="Z_C5885BF1_8E54_11D1_95F0_0000E8CF5EB3_.wvu.Cols" hidden="1">#REF!</definedName>
    <definedName name="Z_C5885BF2_8E54_11D1_95F0_0000E8CF5EB3_.wvu.Cols" localSheetId="6" hidden="1">#REF!</definedName>
    <definedName name="Z_C5885BF2_8E54_11D1_95F0_0000E8CF5EB3_.wvu.Cols" localSheetId="5" hidden="1">#REF!</definedName>
    <definedName name="Z_C5885BF2_8E54_11D1_95F0_0000E8CF5EB3_.wvu.Cols" localSheetId="4" hidden="1">#REF!</definedName>
    <definedName name="Z_C5885BF2_8E54_11D1_95F0_0000E8CF5EB3_.wvu.Cols" hidden="1">#REF!</definedName>
    <definedName name="Z_C5885BF3_8E54_11D1_95F0_0000E8CF5EB3_.wvu.Cols" localSheetId="6" hidden="1">#REF!</definedName>
    <definedName name="Z_C5885BF3_8E54_11D1_95F0_0000E8CF5EB3_.wvu.Cols" localSheetId="5" hidden="1">#REF!</definedName>
    <definedName name="Z_C5885BF3_8E54_11D1_95F0_0000E8CF5EB3_.wvu.Cols" localSheetId="4" hidden="1">#REF!</definedName>
    <definedName name="Z_C5885BF3_8E54_11D1_95F0_0000E8CF5EB3_.wvu.Cols" hidden="1">#REF!</definedName>
    <definedName name="Z_C5885BF4_8E54_11D1_95F0_0000E8CF5EB3_.wvu.Cols" localSheetId="6" hidden="1">#REF!</definedName>
    <definedName name="Z_C5885BF4_8E54_11D1_95F0_0000E8CF5EB3_.wvu.Cols" localSheetId="5" hidden="1">#REF!</definedName>
    <definedName name="Z_C5885BF4_8E54_11D1_95F0_0000E8CF5EB3_.wvu.Cols" localSheetId="4" hidden="1">#REF!</definedName>
    <definedName name="Z_C5885BF4_8E54_11D1_95F0_0000E8CF5EB3_.wvu.Cols" hidden="1">#REF!</definedName>
    <definedName name="Z_C5885BF5_8E54_11D1_95F0_0000E8CF5EB3_.wvu.Cols" localSheetId="6" hidden="1">#REF!</definedName>
    <definedName name="Z_C5885BF5_8E54_11D1_95F0_0000E8CF5EB3_.wvu.Cols" localSheetId="5" hidden="1">#REF!</definedName>
    <definedName name="Z_C5885BF5_8E54_11D1_95F0_0000E8CF5EB3_.wvu.Cols" localSheetId="4" hidden="1">#REF!</definedName>
    <definedName name="Z_C5885BF5_8E54_11D1_95F0_0000E8CF5EB3_.wvu.Cols" hidden="1">#REF!</definedName>
    <definedName name="Z_C647E50C_6185_11D1_95EE_0000E8CF5EB3_.wvu.Cols" localSheetId="6" hidden="1">#REF!</definedName>
    <definedName name="Z_C647E50C_6185_11D1_95EE_0000E8CF5EB3_.wvu.Cols" localSheetId="5" hidden="1">#REF!</definedName>
    <definedName name="Z_C647E50C_6185_11D1_95EE_0000E8CF5EB3_.wvu.Cols" localSheetId="4" hidden="1">#REF!</definedName>
    <definedName name="Z_C647E50C_6185_11D1_95EE_0000E8CF5EB3_.wvu.Cols" hidden="1">#REF!</definedName>
    <definedName name="Z_C647E50D_6185_11D1_95EE_0000E8CF5EB3_.wvu.Cols" localSheetId="6" hidden="1">#REF!</definedName>
    <definedName name="Z_C647E50D_6185_11D1_95EE_0000E8CF5EB3_.wvu.Cols" localSheetId="5" hidden="1">#REF!</definedName>
    <definedName name="Z_C647E50D_6185_11D1_95EE_0000E8CF5EB3_.wvu.Cols" localSheetId="4" hidden="1">#REF!</definedName>
    <definedName name="Z_C647E50D_6185_11D1_95EE_0000E8CF5EB3_.wvu.Cols" hidden="1">#REF!</definedName>
    <definedName name="Z_C647E50E_6185_11D1_95EE_0000E8CF5EB3_.wvu.Cols" localSheetId="6" hidden="1">#REF!</definedName>
    <definedName name="Z_C647E50E_6185_11D1_95EE_0000E8CF5EB3_.wvu.Cols" localSheetId="5" hidden="1">#REF!</definedName>
    <definedName name="Z_C647E50E_6185_11D1_95EE_0000E8CF5EB3_.wvu.Cols" localSheetId="4" hidden="1">#REF!</definedName>
    <definedName name="Z_C647E50E_6185_11D1_95EE_0000E8CF5EB3_.wvu.Cols" hidden="1">#REF!</definedName>
    <definedName name="Z_C647E50F_6185_11D1_95EE_0000E8CF5EB3_.wvu.Cols" localSheetId="6" hidden="1">#REF!</definedName>
    <definedName name="Z_C647E50F_6185_11D1_95EE_0000E8CF5EB3_.wvu.Cols" localSheetId="5" hidden="1">#REF!</definedName>
    <definedName name="Z_C647E50F_6185_11D1_95EE_0000E8CF5EB3_.wvu.Cols" localSheetId="4" hidden="1">#REF!</definedName>
    <definedName name="Z_C647E50F_6185_11D1_95EE_0000E8CF5EB3_.wvu.Cols" hidden="1">#REF!</definedName>
    <definedName name="Z_C647E510_6185_11D1_95EE_0000E8CF5EB3_.wvu.Cols" localSheetId="6" hidden="1">#REF!</definedName>
    <definedName name="Z_C647E510_6185_11D1_95EE_0000E8CF5EB3_.wvu.Cols" localSheetId="5" hidden="1">#REF!</definedName>
    <definedName name="Z_C647E510_6185_11D1_95EE_0000E8CF5EB3_.wvu.Cols" localSheetId="4" hidden="1">#REF!</definedName>
    <definedName name="Z_C647E510_6185_11D1_95EE_0000E8CF5EB3_.wvu.Cols" hidden="1">#REF!</definedName>
    <definedName name="Z_C647E511_6185_11D1_95EE_0000E8CF5EB3_.wvu.Cols" localSheetId="6" hidden="1">#REF!</definedName>
    <definedName name="Z_C647E511_6185_11D1_95EE_0000E8CF5EB3_.wvu.Cols" localSheetId="5" hidden="1">#REF!</definedName>
    <definedName name="Z_C647E511_6185_11D1_95EE_0000E8CF5EB3_.wvu.Cols" localSheetId="4" hidden="1">#REF!</definedName>
    <definedName name="Z_C647E511_6185_11D1_95EE_0000E8CF5EB3_.wvu.Cols" hidden="1">#REF!</definedName>
    <definedName name="Z_C7AF9E84_6BD0_11D1_95EF_0000E8CF5EB3_.wvu.Cols" localSheetId="6" hidden="1">#REF!</definedName>
    <definedName name="Z_C7AF9E84_6BD0_11D1_95EF_0000E8CF5EB3_.wvu.Cols" localSheetId="5" hidden="1">#REF!</definedName>
    <definedName name="Z_C7AF9E84_6BD0_11D1_95EF_0000E8CF5EB3_.wvu.Cols" localSheetId="4" hidden="1">#REF!</definedName>
    <definedName name="Z_C7AF9E84_6BD0_11D1_95EF_0000E8CF5EB3_.wvu.Cols" hidden="1">#REF!</definedName>
    <definedName name="Z_C7AF9E85_6BD0_11D1_95EF_0000E8CF5EB3_.wvu.Cols" localSheetId="6" hidden="1">#REF!</definedName>
    <definedName name="Z_C7AF9E85_6BD0_11D1_95EF_0000E8CF5EB3_.wvu.Cols" localSheetId="5" hidden="1">#REF!</definedName>
    <definedName name="Z_C7AF9E85_6BD0_11D1_95EF_0000E8CF5EB3_.wvu.Cols" localSheetId="4" hidden="1">#REF!</definedName>
    <definedName name="Z_C7AF9E85_6BD0_11D1_95EF_0000E8CF5EB3_.wvu.Cols" hidden="1">#REF!</definedName>
    <definedName name="Z_C7AF9E86_6BD0_11D1_95EF_0000E8CF5EB3_.wvu.Cols" localSheetId="6" hidden="1">#REF!</definedName>
    <definedName name="Z_C7AF9E86_6BD0_11D1_95EF_0000E8CF5EB3_.wvu.Cols" localSheetId="5" hidden="1">#REF!</definedName>
    <definedName name="Z_C7AF9E86_6BD0_11D1_95EF_0000E8CF5EB3_.wvu.Cols" localSheetId="4" hidden="1">#REF!</definedName>
    <definedName name="Z_C7AF9E86_6BD0_11D1_95EF_0000E8CF5EB3_.wvu.Cols" hidden="1">#REF!</definedName>
    <definedName name="Z_C7AF9E87_6BD0_11D1_95EF_0000E8CF5EB3_.wvu.Cols" localSheetId="6" hidden="1">#REF!</definedName>
    <definedName name="Z_C7AF9E87_6BD0_11D1_95EF_0000E8CF5EB3_.wvu.Cols" localSheetId="5" hidden="1">#REF!</definedName>
    <definedName name="Z_C7AF9E87_6BD0_11D1_95EF_0000E8CF5EB3_.wvu.Cols" localSheetId="4" hidden="1">#REF!</definedName>
    <definedName name="Z_C7AF9E87_6BD0_11D1_95EF_0000E8CF5EB3_.wvu.Cols" hidden="1">#REF!</definedName>
    <definedName name="Z_C7AF9E88_6BD0_11D1_95EF_0000E8CF5EB3_.wvu.Cols" localSheetId="6" hidden="1">#REF!</definedName>
    <definedName name="Z_C7AF9E88_6BD0_11D1_95EF_0000E8CF5EB3_.wvu.Cols" localSheetId="5" hidden="1">#REF!</definedName>
    <definedName name="Z_C7AF9E88_6BD0_11D1_95EF_0000E8CF5EB3_.wvu.Cols" localSheetId="4" hidden="1">#REF!</definedName>
    <definedName name="Z_C7AF9E88_6BD0_11D1_95EF_0000E8CF5EB3_.wvu.Cols" hidden="1">#REF!</definedName>
    <definedName name="Z_C7AF9E89_6BD0_11D1_95EF_0000E8CF5EB3_.wvu.Cols" localSheetId="6" hidden="1">#REF!</definedName>
    <definedName name="Z_C7AF9E89_6BD0_11D1_95EF_0000E8CF5EB3_.wvu.Cols" localSheetId="5" hidden="1">#REF!</definedName>
    <definedName name="Z_C7AF9E89_6BD0_11D1_95EF_0000E8CF5EB3_.wvu.Cols" localSheetId="4" hidden="1">#REF!</definedName>
    <definedName name="Z_C7AF9E89_6BD0_11D1_95EF_0000E8CF5EB3_.wvu.Cols" hidden="1">#REF!</definedName>
    <definedName name="Z_C7D31B48_6CB0_11D1_95EF_0000E8CF5EB3_.wvu.Cols" localSheetId="6" hidden="1">#REF!</definedName>
    <definedName name="Z_C7D31B48_6CB0_11D1_95EF_0000E8CF5EB3_.wvu.Cols" localSheetId="5" hidden="1">#REF!</definedName>
    <definedName name="Z_C7D31B48_6CB0_11D1_95EF_0000E8CF5EB3_.wvu.Cols" localSheetId="4" hidden="1">#REF!</definedName>
    <definedName name="Z_C7D31B48_6CB0_11D1_95EF_0000E8CF5EB3_.wvu.Cols" hidden="1">#REF!</definedName>
    <definedName name="Z_C7D31B49_6CB0_11D1_95EF_0000E8CF5EB3_.wvu.Cols" localSheetId="6" hidden="1">#REF!</definedName>
    <definedName name="Z_C7D31B49_6CB0_11D1_95EF_0000E8CF5EB3_.wvu.Cols" localSheetId="5" hidden="1">#REF!</definedName>
    <definedName name="Z_C7D31B49_6CB0_11D1_95EF_0000E8CF5EB3_.wvu.Cols" localSheetId="4" hidden="1">#REF!</definedName>
    <definedName name="Z_C7D31B49_6CB0_11D1_95EF_0000E8CF5EB3_.wvu.Cols" hidden="1">#REF!</definedName>
    <definedName name="Z_C7D31B4A_6CB0_11D1_95EF_0000E8CF5EB3_.wvu.Cols" localSheetId="6" hidden="1">#REF!</definedName>
    <definedName name="Z_C7D31B4A_6CB0_11D1_95EF_0000E8CF5EB3_.wvu.Cols" localSheetId="5" hidden="1">#REF!</definedName>
    <definedName name="Z_C7D31B4A_6CB0_11D1_95EF_0000E8CF5EB3_.wvu.Cols" localSheetId="4" hidden="1">#REF!</definedName>
    <definedName name="Z_C7D31B4A_6CB0_11D1_95EF_0000E8CF5EB3_.wvu.Cols" hidden="1">#REF!</definedName>
    <definedName name="Z_C7D31B4B_6CB0_11D1_95EF_0000E8CF5EB3_.wvu.Cols" localSheetId="6" hidden="1">#REF!</definedName>
    <definedName name="Z_C7D31B4B_6CB0_11D1_95EF_0000E8CF5EB3_.wvu.Cols" localSheetId="5" hidden="1">#REF!</definedName>
    <definedName name="Z_C7D31B4B_6CB0_11D1_95EF_0000E8CF5EB3_.wvu.Cols" localSheetId="4" hidden="1">#REF!</definedName>
    <definedName name="Z_C7D31B4B_6CB0_11D1_95EF_0000E8CF5EB3_.wvu.Cols" hidden="1">#REF!</definedName>
    <definedName name="Z_C7D31B4C_6CB0_11D1_95EF_0000E8CF5EB3_.wvu.Cols" localSheetId="6" hidden="1">#REF!</definedName>
    <definedName name="Z_C7D31B4C_6CB0_11D1_95EF_0000E8CF5EB3_.wvu.Cols" localSheetId="5" hidden="1">#REF!</definedName>
    <definedName name="Z_C7D31B4C_6CB0_11D1_95EF_0000E8CF5EB3_.wvu.Cols" localSheetId="4" hidden="1">#REF!</definedName>
    <definedName name="Z_C7D31B4C_6CB0_11D1_95EF_0000E8CF5EB3_.wvu.Cols" hidden="1">#REF!</definedName>
    <definedName name="Z_C7D31B4D_6CB0_11D1_95EF_0000E8CF5EB3_.wvu.Cols" localSheetId="6" hidden="1">#REF!</definedName>
    <definedName name="Z_C7D31B4D_6CB0_11D1_95EF_0000E8CF5EB3_.wvu.Cols" localSheetId="5" hidden="1">#REF!</definedName>
    <definedName name="Z_C7D31B4D_6CB0_11D1_95EF_0000E8CF5EB3_.wvu.Cols" localSheetId="4" hidden="1">#REF!</definedName>
    <definedName name="Z_C7D31B4D_6CB0_11D1_95EF_0000E8CF5EB3_.wvu.Cols" hidden="1">#REF!</definedName>
    <definedName name="Z_CCF8952C_C87F_11D1_95F0_0000E8CF5EB3_.wvu.Cols" localSheetId="13" hidden="1">#REF!,#REF!,#REF!</definedName>
    <definedName name="Z_CCF8952C_C87F_11D1_95F0_0000E8CF5EB3_.wvu.Cols" localSheetId="6" hidden="1">#REF!,#REF!,#REF!</definedName>
    <definedName name="Z_CCF8952C_C87F_11D1_95F0_0000E8CF5EB3_.wvu.Cols" localSheetId="5" hidden="1">#REF!,#REF!,#REF!</definedName>
    <definedName name="Z_CCF8952C_C87F_11D1_95F0_0000E8CF5EB3_.wvu.Cols" localSheetId="4" hidden="1">#REF!,#REF!,#REF!</definedName>
    <definedName name="Z_CCF8952C_C87F_11D1_95F0_0000E8CF5EB3_.wvu.Cols" hidden="1">#REF!,#REF!,#REF!</definedName>
    <definedName name="Z_CCF8952D_C87F_11D1_95F0_0000E8CF5EB3_.wvu.Cols" localSheetId="13" hidden="1">#REF!,#REF!,#REF!</definedName>
    <definedName name="Z_CCF8952D_C87F_11D1_95F0_0000E8CF5EB3_.wvu.Cols" localSheetId="6" hidden="1">#REF!,#REF!,#REF!</definedName>
    <definedName name="Z_CCF8952D_C87F_11D1_95F0_0000E8CF5EB3_.wvu.Cols" localSheetId="5" hidden="1">#REF!,#REF!,#REF!</definedName>
    <definedName name="Z_CCF8952D_C87F_11D1_95F0_0000E8CF5EB3_.wvu.Cols" localSheetId="4" hidden="1">#REF!,#REF!,#REF!</definedName>
    <definedName name="Z_CCF8952D_C87F_11D1_95F0_0000E8CF5EB3_.wvu.Cols" hidden="1">#REF!,#REF!,#REF!</definedName>
    <definedName name="Z_CD2CD206_E586_11D1_95F1_0000E8CF5EB3_.wvu.Cols" localSheetId="13" hidden="1">#REF!</definedName>
    <definedName name="Z_CD2CD206_E586_11D1_95F1_0000E8CF5EB3_.wvu.Cols" localSheetId="6" hidden="1">#REF!</definedName>
    <definedName name="Z_CD2CD206_E586_11D1_95F1_0000E8CF5EB3_.wvu.Cols" localSheetId="5" hidden="1">#REF!</definedName>
    <definedName name="Z_CD2CD206_E586_11D1_95F1_0000E8CF5EB3_.wvu.Cols" localSheetId="4" hidden="1">#REF!</definedName>
    <definedName name="Z_CD2CD206_E586_11D1_95F1_0000E8CF5EB3_.wvu.Cols" hidden="1">#REF!</definedName>
    <definedName name="Z_CD2CD208_E586_11D1_95F1_0000E8CF5EB3_.wvu.Cols" localSheetId="13" hidden="1">#REF!</definedName>
    <definedName name="Z_CD2CD208_E586_11D1_95F1_0000E8CF5EB3_.wvu.Cols" localSheetId="6" hidden="1">#REF!</definedName>
    <definedName name="Z_CD2CD208_E586_11D1_95F1_0000E8CF5EB3_.wvu.Cols" localSheetId="5" hidden="1">#REF!</definedName>
    <definedName name="Z_CD2CD208_E586_11D1_95F1_0000E8CF5EB3_.wvu.Cols" localSheetId="4" hidden="1">#REF!</definedName>
    <definedName name="Z_CD2CD208_E586_11D1_95F1_0000E8CF5EB3_.wvu.Cols" hidden="1">#REF!</definedName>
    <definedName name="Z_CD2CD284_E586_11D1_95F1_0000E8CF5EB3_.wvu.Cols" localSheetId="13" hidden="1">#REF!</definedName>
    <definedName name="Z_CD2CD284_E586_11D1_95F1_0000E8CF5EB3_.wvu.Cols" localSheetId="6" hidden="1">#REF!</definedName>
    <definedName name="Z_CD2CD284_E586_11D1_95F1_0000E8CF5EB3_.wvu.Cols" localSheetId="5" hidden="1">#REF!</definedName>
    <definedName name="Z_CD2CD284_E586_11D1_95F1_0000E8CF5EB3_.wvu.Cols" localSheetId="4" hidden="1">#REF!</definedName>
    <definedName name="Z_CD2CD284_E586_11D1_95F1_0000E8CF5EB3_.wvu.Cols" hidden="1">#REF!</definedName>
    <definedName name="Z_CD2CD286_E586_11D1_95F1_0000E8CF5EB3_.wvu.Cols" localSheetId="6" hidden="1">#REF!</definedName>
    <definedName name="Z_CD2CD286_E586_11D1_95F1_0000E8CF5EB3_.wvu.Cols" localSheetId="5" hidden="1">#REF!</definedName>
    <definedName name="Z_CD2CD286_E586_11D1_95F1_0000E8CF5EB3_.wvu.Cols" localSheetId="4" hidden="1">#REF!</definedName>
    <definedName name="Z_CD2CD286_E586_11D1_95F1_0000E8CF5EB3_.wvu.Cols" hidden="1">#REF!</definedName>
    <definedName name="Z_CDA3734B_BD8B_11D1_95F0_0000E8CF5EB3_.wvu.Cols" localSheetId="6" hidden="1">#REF!</definedName>
    <definedName name="Z_CDA3734B_BD8B_11D1_95F0_0000E8CF5EB3_.wvu.Cols" localSheetId="5" hidden="1">#REF!</definedName>
    <definedName name="Z_CDA3734B_BD8B_11D1_95F0_0000E8CF5EB3_.wvu.Cols" localSheetId="4" hidden="1">#REF!</definedName>
    <definedName name="Z_CDA3734B_BD8B_11D1_95F0_0000E8CF5EB3_.wvu.Cols" hidden="1">#REF!</definedName>
    <definedName name="Z_CDA3734C_BD8B_11D1_95F0_0000E8CF5EB3_.wvu.Cols" localSheetId="6" hidden="1">#REF!</definedName>
    <definedName name="Z_CDA3734C_BD8B_11D1_95F0_0000E8CF5EB3_.wvu.Cols" localSheetId="5" hidden="1">#REF!</definedName>
    <definedName name="Z_CDA3734C_BD8B_11D1_95F0_0000E8CF5EB3_.wvu.Cols" localSheetId="4" hidden="1">#REF!</definedName>
    <definedName name="Z_CDA3734C_BD8B_11D1_95F0_0000E8CF5EB3_.wvu.Cols" hidden="1">#REF!</definedName>
    <definedName name="Z_D1A89944_76E9_11D1_95EF_0000E8CF5EB3_.wvu.Cols" localSheetId="6" hidden="1">#REF!</definedName>
    <definedName name="Z_D1A89944_76E9_11D1_95EF_0000E8CF5EB3_.wvu.Cols" localSheetId="5" hidden="1">#REF!</definedName>
    <definedName name="Z_D1A89944_76E9_11D1_95EF_0000E8CF5EB3_.wvu.Cols" localSheetId="4" hidden="1">#REF!</definedName>
    <definedName name="Z_D1A89944_76E9_11D1_95EF_0000E8CF5EB3_.wvu.Cols" hidden="1">#REF!</definedName>
    <definedName name="Z_D1A89945_76E9_11D1_95EF_0000E8CF5EB3_.wvu.Cols" localSheetId="6" hidden="1">#REF!</definedName>
    <definedName name="Z_D1A89945_76E9_11D1_95EF_0000E8CF5EB3_.wvu.Cols" localSheetId="5" hidden="1">#REF!</definedName>
    <definedName name="Z_D1A89945_76E9_11D1_95EF_0000E8CF5EB3_.wvu.Cols" localSheetId="4" hidden="1">#REF!</definedName>
    <definedName name="Z_D1A89945_76E9_11D1_95EF_0000E8CF5EB3_.wvu.Cols" hidden="1">#REF!</definedName>
    <definedName name="Z_D1A89946_76E9_11D1_95EF_0000E8CF5EB3_.wvu.Cols" localSheetId="6" hidden="1">#REF!</definedName>
    <definedName name="Z_D1A89946_76E9_11D1_95EF_0000E8CF5EB3_.wvu.Cols" localSheetId="5" hidden="1">#REF!</definedName>
    <definedName name="Z_D1A89946_76E9_11D1_95EF_0000E8CF5EB3_.wvu.Cols" localSheetId="4" hidden="1">#REF!</definedName>
    <definedName name="Z_D1A89946_76E9_11D1_95EF_0000E8CF5EB3_.wvu.Cols" hidden="1">#REF!</definedName>
    <definedName name="Z_D1A89947_76E9_11D1_95EF_0000E8CF5EB3_.wvu.Cols" localSheetId="6" hidden="1">#REF!</definedName>
    <definedName name="Z_D1A89947_76E9_11D1_95EF_0000E8CF5EB3_.wvu.Cols" localSheetId="5" hidden="1">#REF!</definedName>
    <definedName name="Z_D1A89947_76E9_11D1_95EF_0000E8CF5EB3_.wvu.Cols" localSheetId="4" hidden="1">#REF!</definedName>
    <definedName name="Z_D1A89947_76E9_11D1_95EF_0000E8CF5EB3_.wvu.Cols" hidden="1">#REF!</definedName>
    <definedName name="Z_D1A89948_76E9_11D1_95EF_0000E8CF5EB3_.wvu.Cols" localSheetId="6" hidden="1">#REF!</definedName>
    <definedName name="Z_D1A89948_76E9_11D1_95EF_0000E8CF5EB3_.wvu.Cols" localSheetId="5" hidden="1">#REF!</definedName>
    <definedName name="Z_D1A89948_76E9_11D1_95EF_0000E8CF5EB3_.wvu.Cols" localSheetId="4" hidden="1">#REF!</definedName>
    <definedName name="Z_D1A89948_76E9_11D1_95EF_0000E8CF5EB3_.wvu.Cols" hidden="1">#REF!</definedName>
    <definedName name="Z_D1A89949_76E9_11D1_95EF_0000E8CF5EB3_.wvu.Cols" localSheetId="6" hidden="1">#REF!</definedName>
    <definedName name="Z_D1A89949_76E9_11D1_95EF_0000E8CF5EB3_.wvu.Cols" localSheetId="5" hidden="1">#REF!</definedName>
    <definedName name="Z_D1A89949_76E9_11D1_95EF_0000E8CF5EB3_.wvu.Cols" localSheetId="4" hidden="1">#REF!</definedName>
    <definedName name="Z_D1A89949_76E9_11D1_95EF_0000E8CF5EB3_.wvu.Cols" hidden="1">#REF!</definedName>
    <definedName name="Z_D2A792BE_97BF_11D1_95F0_0000E8CF5EB3_.wvu.PrintArea" localSheetId="6" hidden="1">#REF!</definedName>
    <definedName name="Z_D2A792BE_97BF_11D1_95F0_0000E8CF5EB3_.wvu.PrintArea" localSheetId="5" hidden="1">#REF!</definedName>
    <definedName name="Z_D2A792BE_97BF_11D1_95F0_0000E8CF5EB3_.wvu.PrintArea" localSheetId="4" hidden="1">#REF!</definedName>
    <definedName name="Z_D2A792BE_97BF_11D1_95F0_0000E8CF5EB3_.wvu.PrintArea" hidden="1">#REF!</definedName>
    <definedName name="Z_D4F4ECEB_72C5_11D1_95EF_0000E8CF5EB3_.wvu.Cols" localSheetId="6" hidden="1">#REF!</definedName>
    <definedName name="Z_D4F4ECEB_72C5_11D1_95EF_0000E8CF5EB3_.wvu.Cols" localSheetId="5" hidden="1">#REF!</definedName>
    <definedName name="Z_D4F4ECEB_72C5_11D1_95EF_0000E8CF5EB3_.wvu.Cols" localSheetId="4" hidden="1">#REF!</definedName>
    <definedName name="Z_D4F4ECEB_72C5_11D1_95EF_0000E8CF5EB3_.wvu.Cols" hidden="1">#REF!</definedName>
    <definedName name="Z_D4F4ECEC_72C5_11D1_95EF_0000E8CF5EB3_.wvu.Cols" localSheetId="6" hidden="1">#REF!</definedName>
    <definedName name="Z_D4F4ECEC_72C5_11D1_95EF_0000E8CF5EB3_.wvu.Cols" localSheetId="5" hidden="1">#REF!</definedName>
    <definedName name="Z_D4F4ECEC_72C5_11D1_95EF_0000E8CF5EB3_.wvu.Cols" localSheetId="4" hidden="1">#REF!</definedName>
    <definedName name="Z_D4F4ECEC_72C5_11D1_95EF_0000E8CF5EB3_.wvu.Cols" hidden="1">#REF!</definedName>
    <definedName name="Z_D4F4ECED_72C5_11D1_95EF_0000E8CF5EB3_.wvu.Cols" localSheetId="6" hidden="1">#REF!</definedName>
    <definedName name="Z_D4F4ECED_72C5_11D1_95EF_0000E8CF5EB3_.wvu.Cols" localSheetId="5" hidden="1">#REF!</definedName>
    <definedName name="Z_D4F4ECED_72C5_11D1_95EF_0000E8CF5EB3_.wvu.Cols" localSheetId="4" hidden="1">#REF!</definedName>
    <definedName name="Z_D4F4ECED_72C5_11D1_95EF_0000E8CF5EB3_.wvu.Cols" hidden="1">#REF!</definedName>
    <definedName name="Z_D4F4ECEE_72C5_11D1_95EF_0000E8CF5EB3_.wvu.Cols" localSheetId="6" hidden="1">#REF!</definedName>
    <definedName name="Z_D4F4ECEE_72C5_11D1_95EF_0000E8CF5EB3_.wvu.Cols" localSheetId="5" hidden="1">#REF!</definedName>
    <definedName name="Z_D4F4ECEE_72C5_11D1_95EF_0000E8CF5EB3_.wvu.Cols" localSheetId="4" hidden="1">#REF!</definedName>
    <definedName name="Z_D4F4ECEE_72C5_11D1_95EF_0000E8CF5EB3_.wvu.Cols" hidden="1">#REF!</definedName>
    <definedName name="Z_D4F4ECEF_72C5_11D1_95EF_0000E8CF5EB3_.wvu.Cols" localSheetId="6" hidden="1">#REF!</definedName>
    <definedName name="Z_D4F4ECEF_72C5_11D1_95EF_0000E8CF5EB3_.wvu.Cols" localSheetId="5" hidden="1">#REF!</definedName>
    <definedName name="Z_D4F4ECEF_72C5_11D1_95EF_0000E8CF5EB3_.wvu.Cols" localSheetId="4" hidden="1">#REF!</definedName>
    <definedName name="Z_D4F4ECEF_72C5_11D1_95EF_0000E8CF5EB3_.wvu.Cols" hidden="1">#REF!</definedName>
    <definedName name="Z_D4F4ECF0_72C5_11D1_95EF_0000E8CF5EB3_.wvu.Cols" localSheetId="6" hidden="1">#REF!</definedName>
    <definedName name="Z_D4F4ECF0_72C5_11D1_95EF_0000E8CF5EB3_.wvu.Cols" localSheetId="5" hidden="1">#REF!</definedName>
    <definedName name="Z_D4F4ECF0_72C5_11D1_95EF_0000E8CF5EB3_.wvu.Cols" localSheetId="4" hidden="1">#REF!</definedName>
    <definedName name="Z_D4F4ECF0_72C5_11D1_95EF_0000E8CF5EB3_.wvu.Cols" hidden="1">#REF!</definedName>
    <definedName name="Z_DCAFEA5A_5F25_11D1_95EE_0000E8CF5EB3_.wvu.Cols" localSheetId="6" hidden="1">#REF!</definedName>
    <definedName name="Z_DCAFEA5A_5F25_11D1_95EE_0000E8CF5EB3_.wvu.Cols" localSheetId="5" hidden="1">#REF!</definedName>
    <definedName name="Z_DCAFEA5A_5F25_11D1_95EE_0000E8CF5EB3_.wvu.Cols" localSheetId="4" hidden="1">#REF!</definedName>
    <definedName name="Z_DCAFEA5A_5F25_11D1_95EE_0000E8CF5EB3_.wvu.Cols" hidden="1">#REF!</definedName>
    <definedName name="Z_DCAFEA5B_5F25_11D1_95EE_0000E8CF5EB3_.wvu.Cols" localSheetId="6" hidden="1">#REF!</definedName>
    <definedName name="Z_DCAFEA5B_5F25_11D1_95EE_0000E8CF5EB3_.wvu.Cols" localSheetId="5" hidden="1">#REF!</definedName>
    <definedName name="Z_DCAFEA5B_5F25_11D1_95EE_0000E8CF5EB3_.wvu.Cols" localSheetId="4" hidden="1">#REF!</definedName>
    <definedName name="Z_DCAFEA5B_5F25_11D1_95EE_0000E8CF5EB3_.wvu.Cols" hidden="1">#REF!</definedName>
    <definedName name="Z_DCAFEA5C_5F25_11D1_95EE_0000E8CF5EB3_.wvu.Cols" localSheetId="6" hidden="1">#REF!</definedName>
    <definedName name="Z_DCAFEA5C_5F25_11D1_95EE_0000E8CF5EB3_.wvu.Cols" localSheetId="5" hidden="1">#REF!</definedName>
    <definedName name="Z_DCAFEA5C_5F25_11D1_95EE_0000E8CF5EB3_.wvu.Cols" localSheetId="4" hidden="1">#REF!</definedName>
    <definedName name="Z_DCAFEA5C_5F25_11D1_95EE_0000E8CF5EB3_.wvu.Cols" hidden="1">#REF!</definedName>
    <definedName name="Z_DCAFEA5D_5F25_11D1_95EE_0000E8CF5EB3_.wvu.Cols" localSheetId="6" hidden="1">#REF!</definedName>
    <definedName name="Z_DCAFEA5D_5F25_11D1_95EE_0000E8CF5EB3_.wvu.Cols" localSheetId="5" hidden="1">#REF!</definedName>
    <definedName name="Z_DCAFEA5D_5F25_11D1_95EE_0000E8CF5EB3_.wvu.Cols" localSheetId="4" hidden="1">#REF!</definedName>
    <definedName name="Z_DCAFEA5D_5F25_11D1_95EE_0000E8CF5EB3_.wvu.Cols" hidden="1">#REF!</definedName>
    <definedName name="Z_DCAFEA5E_5F25_11D1_95EE_0000E8CF5EB3_.wvu.Cols" localSheetId="6" hidden="1">#REF!</definedName>
    <definedName name="Z_DCAFEA5E_5F25_11D1_95EE_0000E8CF5EB3_.wvu.Cols" localSheetId="5" hidden="1">#REF!</definedName>
    <definedName name="Z_DCAFEA5E_5F25_11D1_95EE_0000E8CF5EB3_.wvu.Cols" localSheetId="4" hidden="1">#REF!</definedName>
    <definedName name="Z_DCAFEA5E_5F25_11D1_95EE_0000E8CF5EB3_.wvu.Cols" hidden="1">#REF!</definedName>
    <definedName name="Z_DCAFEA5F_5F25_11D1_95EE_0000E8CF5EB3_.wvu.Cols" localSheetId="6" hidden="1">#REF!</definedName>
    <definedName name="Z_DCAFEA5F_5F25_11D1_95EE_0000E8CF5EB3_.wvu.Cols" localSheetId="5" hidden="1">#REF!</definedName>
    <definedName name="Z_DCAFEA5F_5F25_11D1_95EE_0000E8CF5EB3_.wvu.Cols" localSheetId="4" hidden="1">#REF!</definedName>
    <definedName name="Z_DCAFEA5F_5F25_11D1_95EE_0000E8CF5EB3_.wvu.Cols" hidden="1">#REF!</definedName>
    <definedName name="Z_DF1123AA_C3BE_11D1_90EF_0000E8CF30B3_.wvu.Cols" localSheetId="13" hidden="1">#REF!,#REF!,#REF!</definedName>
    <definedName name="Z_DF1123AA_C3BE_11D1_90EF_0000E8CF30B3_.wvu.Cols" localSheetId="6" hidden="1">#REF!,#REF!,#REF!</definedName>
    <definedName name="Z_DF1123AA_C3BE_11D1_90EF_0000E8CF30B3_.wvu.Cols" localSheetId="5" hidden="1">#REF!,#REF!,#REF!</definedName>
    <definedName name="Z_DF1123AA_C3BE_11D1_90EF_0000E8CF30B3_.wvu.Cols" localSheetId="4" hidden="1">#REF!,#REF!,#REF!</definedName>
    <definedName name="Z_DF1123AA_C3BE_11D1_90EF_0000E8CF30B3_.wvu.Cols" hidden="1">#REF!,#REF!,#REF!</definedName>
    <definedName name="Z_DF1123AB_C3BE_11D1_90EF_0000E8CF30B3_.wvu.Cols" localSheetId="13" hidden="1">#REF!,#REF!,#REF!</definedName>
    <definedName name="Z_DF1123AB_C3BE_11D1_90EF_0000E8CF30B3_.wvu.Cols" localSheetId="6" hidden="1">#REF!,#REF!,#REF!</definedName>
    <definedName name="Z_DF1123AB_C3BE_11D1_90EF_0000E8CF30B3_.wvu.Cols" localSheetId="5" hidden="1">#REF!,#REF!,#REF!</definedName>
    <definedName name="Z_DF1123AB_C3BE_11D1_90EF_0000E8CF30B3_.wvu.Cols" localSheetId="4" hidden="1">#REF!,#REF!,#REF!</definedName>
    <definedName name="Z_DF1123AB_C3BE_11D1_90EF_0000E8CF30B3_.wvu.Cols" hidden="1">#REF!,#REF!,#REF!</definedName>
    <definedName name="Z_E2BB55AF_CFA0_11D1_95F0_0000E8CF5EB3_.wvu.Cols" localSheetId="13" hidden="1">#REF!,#REF!</definedName>
    <definedName name="Z_E2BB55AF_CFA0_11D1_95F0_0000E8CF5EB3_.wvu.Cols" localSheetId="6" hidden="1">#REF!,#REF!</definedName>
    <definedName name="Z_E2BB55AF_CFA0_11D1_95F0_0000E8CF5EB3_.wvu.Cols" localSheetId="5" hidden="1">#REF!,#REF!</definedName>
    <definedName name="Z_E2BB55AF_CFA0_11D1_95F0_0000E8CF5EB3_.wvu.Cols" localSheetId="4" hidden="1">#REF!,#REF!</definedName>
    <definedName name="Z_E2BB55AF_CFA0_11D1_95F0_0000E8CF5EB3_.wvu.Cols" hidden="1">#REF!,#REF!</definedName>
    <definedName name="Z_E2BB55B0_CFA0_11D1_95F0_0000E8CF5EB3_.wvu.Cols" localSheetId="13" hidden="1">#REF!,#REF!</definedName>
    <definedName name="Z_E2BB55B0_CFA0_11D1_95F0_0000E8CF5EB3_.wvu.Cols" localSheetId="6" hidden="1">#REF!,#REF!</definedName>
    <definedName name="Z_E2BB55B0_CFA0_11D1_95F0_0000E8CF5EB3_.wvu.Cols" localSheetId="5" hidden="1">#REF!,#REF!</definedName>
    <definedName name="Z_E2BB55B0_CFA0_11D1_95F0_0000E8CF5EB3_.wvu.Cols" localSheetId="4" hidden="1">#REF!,#REF!</definedName>
    <definedName name="Z_E2BB55B0_CFA0_11D1_95F0_0000E8CF5EB3_.wvu.Cols" hidden="1">#REF!,#REF!</definedName>
    <definedName name="Z_E4793014_6278_11D1_95EE_0000E8CF5EB3_.wvu.Cols" localSheetId="13" hidden="1">#REF!</definedName>
    <definedName name="Z_E4793014_6278_11D1_95EE_0000E8CF5EB3_.wvu.Cols" localSheetId="6" hidden="1">#REF!</definedName>
    <definedName name="Z_E4793014_6278_11D1_95EE_0000E8CF5EB3_.wvu.Cols" localSheetId="5" hidden="1">#REF!</definedName>
    <definedName name="Z_E4793014_6278_11D1_95EE_0000E8CF5EB3_.wvu.Cols" localSheetId="4" hidden="1">#REF!</definedName>
    <definedName name="Z_E4793014_6278_11D1_95EE_0000E8CF5EB3_.wvu.Cols" hidden="1">#REF!</definedName>
    <definedName name="Z_E4793015_6278_11D1_95EE_0000E8CF5EB3_.wvu.Cols" localSheetId="13" hidden="1">#REF!</definedName>
    <definedName name="Z_E4793015_6278_11D1_95EE_0000E8CF5EB3_.wvu.Cols" localSheetId="6" hidden="1">#REF!</definedName>
    <definedName name="Z_E4793015_6278_11D1_95EE_0000E8CF5EB3_.wvu.Cols" localSheetId="5" hidden="1">#REF!</definedName>
    <definedName name="Z_E4793015_6278_11D1_95EE_0000E8CF5EB3_.wvu.Cols" localSheetId="4" hidden="1">#REF!</definedName>
    <definedName name="Z_E4793015_6278_11D1_95EE_0000E8CF5EB3_.wvu.Cols" hidden="1">#REF!</definedName>
    <definedName name="Z_E4793016_6278_11D1_95EE_0000E8CF5EB3_.wvu.Cols" localSheetId="13" hidden="1">#REF!</definedName>
    <definedName name="Z_E4793016_6278_11D1_95EE_0000E8CF5EB3_.wvu.Cols" localSheetId="6" hidden="1">#REF!</definedName>
    <definedName name="Z_E4793016_6278_11D1_95EE_0000E8CF5EB3_.wvu.Cols" localSheetId="5" hidden="1">#REF!</definedName>
    <definedName name="Z_E4793016_6278_11D1_95EE_0000E8CF5EB3_.wvu.Cols" localSheetId="4" hidden="1">#REF!</definedName>
    <definedName name="Z_E4793016_6278_11D1_95EE_0000E8CF5EB3_.wvu.Cols" hidden="1">#REF!</definedName>
    <definedName name="Z_E4793017_6278_11D1_95EE_0000E8CF5EB3_.wvu.Cols" localSheetId="6" hidden="1">#REF!</definedName>
    <definedName name="Z_E4793017_6278_11D1_95EE_0000E8CF5EB3_.wvu.Cols" localSheetId="5" hidden="1">#REF!</definedName>
    <definedName name="Z_E4793017_6278_11D1_95EE_0000E8CF5EB3_.wvu.Cols" localSheetId="4" hidden="1">#REF!</definedName>
    <definedName name="Z_E4793017_6278_11D1_95EE_0000E8CF5EB3_.wvu.Cols" hidden="1">#REF!</definedName>
    <definedName name="Z_E4793018_6278_11D1_95EE_0000E8CF5EB3_.wvu.Cols" localSheetId="6" hidden="1">#REF!</definedName>
    <definedName name="Z_E4793018_6278_11D1_95EE_0000E8CF5EB3_.wvu.Cols" localSheetId="5" hidden="1">#REF!</definedName>
    <definedName name="Z_E4793018_6278_11D1_95EE_0000E8CF5EB3_.wvu.Cols" localSheetId="4" hidden="1">#REF!</definedName>
    <definedName name="Z_E4793018_6278_11D1_95EE_0000E8CF5EB3_.wvu.Cols" hidden="1">#REF!</definedName>
    <definedName name="Z_E4793019_6278_11D1_95EE_0000E8CF5EB3_.wvu.Cols" localSheetId="6" hidden="1">#REF!</definedName>
    <definedName name="Z_E4793019_6278_11D1_95EE_0000E8CF5EB3_.wvu.Cols" localSheetId="5" hidden="1">#REF!</definedName>
    <definedName name="Z_E4793019_6278_11D1_95EE_0000E8CF5EB3_.wvu.Cols" localSheetId="4" hidden="1">#REF!</definedName>
    <definedName name="Z_E4793019_6278_11D1_95EE_0000E8CF5EB3_.wvu.Cols" hidden="1">#REF!</definedName>
    <definedName name="Z_E4B3B3B0_6703_11D1_95EE_0000E8CF5EB3_.wvu.Cols" localSheetId="6" hidden="1">#REF!</definedName>
    <definedName name="Z_E4B3B3B0_6703_11D1_95EE_0000E8CF5EB3_.wvu.Cols" localSheetId="5" hidden="1">#REF!</definedName>
    <definedName name="Z_E4B3B3B0_6703_11D1_95EE_0000E8CF5EB3_.wvu.Cols" localSheetId="4" hidden="1">#REF!</definedName>
    <definedName name="Z_E4B3B3B0_6703_11D1_95EE_0000E8CF5EB3_.wvu.Cols" hidden="1">#REF!</definedName>
    <definedName name="Z_E4B3B3B1_6703_11D1_95EE_0000E8CF5EB3_.wvu.Cols" localSheetId="6" hidden="1">#REF!</definedName>
    <definedName name="Z_E4B3B3B1_6703_11D1_95EE_0000E8CF5EB3_.wvu.Cols" localSheetId="5" hidden="1">#REF!</definedName>
    <definedName name="Z_E4B3B3B1_6703_11D1_95EE_0000E8CF5EB3_.wvu.Cols" localSheetId="4" hidden="1">#REF!</definedName>
    <definedName name="Z_E4B3B3B1_6703_11D1_95EE_0000E8CF5EB3_.wvu.Cols" hidden="1">#REF!</definedName>
    <definedName name="Z_E4B3B3B2_6703_11D1_95EE_0000E8CF5EB3_.wvu.Cols" localSheetId="6" hidden="1">#REF!</definedName>
    <definedName name="Z_E4B3B3B2_6703_11D1_95EE_0000E8CF5EB3_.wvu.Cols" localSheetId="5" hidden="1">#REF!</definedName>
    <definedName name="Z_E4B3B3B2_6703_11D1_95EE_0000E8CF5EB3_.wvu.Cols" localSheetId="4" hidden="1">#REF!</definedName>
    <definedName name="Z_E4B3B3B2_6703_11D1_95EE_0000E8CF5EB3_.wvu.Cols" hidden="1">#REF!</definedName>
    <definedName name="Z_E4B3B3B3_6703_11D1_95EE_0000E8CF5EB3_.wvu.Cols" localSheetId="6" hidden="1">#REF!</definedName>
    <definedName name="Z_E4B3B3B3_6703_11D1_95EE_0000E8CF5EB3_.wvu.Cols" localSheetId="5" hidden="1">#REF!</definedName>
    <definedName name="Z_E4B3B3B3_6703_11D1_95EE_0000E8CF5EB3_.wvu.Cols" localSheetId="4" hidden="1">#REF!</definedName>
    <definedName name="Z_E4B3B3B3_6703_11D1_95EE_0000E8CF5EB3_.wvu.Cols" hidden="1">#REF!</definedName>
    <definedName name="Z_E4B3B3B4_6703_11D1_95EE_0000E8CF5EB3_.wvu.Cols" localSheetId="6" hidden="1">#REF!</definedName>
    <definedName name="Z_E4B3B3B4_6703_11D1_95EE_0000E8CF5EB3_.wvu.Cols" localSheetId="5" hidden="1">#REF!</definedName>
    <definedName name="Z_E4B3B3B4_6703_11D1_95EE_0000E8CF5EB3_.wvu.Cols" localSheetId="4" hidden="1">#REF!</definedName>
    <definedName name="Z_E4B3B3B4_6703_11D1_95EE_0000E8CF5EB3_.wvu.Cols" hidden="1">#REF!</definedName>
    <definedName name="Z_E4B3B3B5_6703_11D1_95EE_0000E8CF5EB3_.wvu.Cols" localSheetId="6" hidden="1">#REF!</definedName>
    <definedName name="Z_E4B3B3B5_6703_11D1_95EE_0000E8CF5EB3_.wvu.Cols" localSheetId="5" hidden="1">#REF!</definedName>
    <definedName name="Z_E4B3B3B5_6703_11D1_95EE_0000E8CF5EB3_.wvu.Cols" localSheetId="4" hidden="1">#REF!</definedName>
    <definedName name="Z_E4B3B3B5_6703_11D1_95EE_0000E8CF5EB3_.wvu.Cols" hidden="1">#REF!</definedName>
    <definedName name="Z_E7A8650C_C250_11D1_95F0_0000E8CF5EB3_.wvu.Cols" localSheetId="13" hidden="1">#REF!,#REF!,#REF!</definedName>
    <definedName name="Z_E7A8650C_C250_11D1_95F0_0000E8CF5EB3_.wvu.Cols" localSheetId="6" hidden="1">#REF!,#REF!,#REF!</definedName>
    <definedName name="Z_E7A8650C_C250_11D1_95F0_0000E8CF5EB3_.wvu.Cols" localSheetId="5" hidden="1">#REF!,#REF!,#REF!</definedName>
    <definedName name="Z_E7A8650C_C250_11D1_95F0_0000E8CF5EB3_.wvu.Cols" localSheetId="4" hidden="1">#REF!,#REF!,#REF!</definedName>
    <definedName name="Z_E7A8650C_C250_11D1_95F0_0000E8CF5EB3_.wvu.Cols" hidden="1">#REF!,#REF!,#REF!</definedName>
    <definedName name="Z_E7A8650D_C250_11D1_95F0_0000E8CF5EB3_.wvu.Cols" localSheetId="13" hidden="1">#REF!,#REF!,#REF!</definedName>
    <definedName name="Z_E7A8650D_C250_11D1_95F0_0000E8CF5EB3_.wvu.Cols" localSheetId="6" hidden="1">#REF!,#REF!,#REF!</definedName>
    <definedName name="Z_E7A8650D_C250_11D1_95F0_0000E8CF5EB3_.wvu.Cols" localSheetId="5" hidden="1">#REF!,#REF!,#REF!</definedName>
    <definedName name="Z_E7A8650D_C250_11D1_95F0_0000E8CF5EB3_.wvu.Cols" localSheetId="4" hidden="1">#REF!,#REF!,#REF!</definedName>
    <definedName name="Z_E7A8650D_C250_11D1_95F0_0000E8CF5EB3_.wvu.Cols" hidden="1">#REF!,#REF!,#REF!</definedName>
    <definedName name="Z_EA535761_8732_11D1_95EF_0000E8CF5EB3_.wvu.Cols" localSheetId="13" hidden="1">#REF!</definedName>
    <definedName name="Z_EA535761_8732_11D1_95EF_0000E8CF5EB3_.wvu.Cols" localSheetId="6" hidden="1">#REF!</definedName>
    <definedName name="Z_EA535761_8732_11D1_95EF_0000E8CF5EB3_.wvu.Cols" localSheetId="5" hidden="1">#REF!</definedName>
    <definedName name="Z_EA535761_8732_11D1_95EF_0000E8CF5EB3_.wvu.Cols" localSheetId="4" hidden="1">#REF!</definedName>
    <definedName name="Z_EA535761_8732_11D1_95EF_0000E8CF5EB3_.wvu.Cols" hidden="1">#REF!</definedName>
    <definedName name="Z_EA535762_8732_11D1_95EF_0000E8CF5EB3_.wvu.Cols" localSheetId="13" hidden="1">#REF!</definedName>
    <definedName name="Z_EA535762_8732_11D1_95EF_0000E8CF5EB3_.wvu.Cols" localSheetId="6" hidden="1">#REF!</definedName>
    <definedName name="Z_EA535762_8732_11D1_95EF_0000E8CF5EB3_.wvu.Cols" localSheetId="5" hidden="1">#REF!</definedName>
    <definedName name="Z_EA535762_8732_11D1_95EF_0000E8CF5EB3_.wvu.Cols" localSheetId="4" hidden="1">#REF!</definedName>
    <definedName name="Z_EA535762_8732_11D1_95EF_0000E8CF5EB3_.wvu.Cols" hidden="1">#REF!</definedName>
    <definedName name="Z_EA535763_8732_11D1_95EF_0000E8CF5EB3_.wvu.Cols" localSheetId="13" hidden="1">#REF!</definedName>
    <definedName name="Z_EA535763_8732_11D1_95EF_0000E8CF5EB3_.wvu.Cols" localSheetId="6" hidden="1">#REF!</definedName>
    <definedName name="Z_EA535763_8732_11D1_95EF_0000E8CF5EB3_.wvu.Cols" localSheetId="5" hidden="1">#REF!</definedName>
    <definedName name="Z_EA535763_8732_11D1_95EF_0000E8CF5EB3_.wvu.Cols" localSheetId="4" hidden="1">#REF!</definedName>
    <definedName name="Z_EA535763_8732_11D1_95EF_0000E8CF5EB3_.wvu.Cols" hidden="1">#REF!</definedName>
    <definedName name="Z_EA535764_8732_11D1_95EF_0000E8CF5EB3_.wvu.Cols" localSheetId="6" hidden="1">#REF!</definedName>
    <definedName name="Z_EA535764_8732_11D1_95EF_0000E8CF5EB3_.wvu.Cols" localSheetId="5" hidden="1">#REF!</definedName>
    <definedName name="Z_EA535764_8732_11D1_95EF_0000E8CF5EB3_.wvu.Cols" localSheetId="4" hidden="1">#REF!</definedName>
    <definedName name="Z_EA535764_8732_11D1_95EF_0000E8CF5EB3_.wvu.Cols" hidden="1">#REF!</definedName>
    <definedName name="Z_EA535765_8732_11D1_95EF_0000E8CF5EB3_.wvu.Cols" localSheetId="6" hidden="1">#REF!</definedName>
    <definedName name="Z_EA535765_8732_11D1_95EF_0000E8CF5EB3_.wvu.Cols" localSheetId="5" hidden="1">#REF!</definedName>
    <definedName name="Z_EA535765_8732_11D1_95EF_0000E8CF5EB3_.wvu.Cols" localSheetId="4" hidden="1">#REF!</definedName>
    <definedName name="Z_EA535765_8732_11D1_95EF_0000E8CF5EB3_.wvu.Cols" hidden="1">#REF!</definedName>
    <definedName name="Z_EA535766_8732_11D1_95EF_0000E8CF5EB3_.wvu.Cols" localSheetId="6" hidden="1">#REF!</definedName>
    <definedName name="Z_EA535766_8732_11D1_95EF_0000E8CF5EB3_.wvu.Cols" localSheetId="5" hidden="1">#REF!</definedName>
    <definedName name="Z_EA535766_8732_11D1_95EF_0000E8CF5EB3_.wvu.Cols" localSheetId="4" hidden="1">#REF!</definedName>
    <definedName name="Z_EA535766_8732_11D1_95EF_0000E8CF5EB3_.wvu.Cols" hidden="1">#REF!</definedName>
    <definedName name="Z_EA535769_8732_11D1_95EF_0000E8CF5EB3_.wvu.Cols" localSheetId="6" hidden="1">#REF!</definedName>
    <definedName name="Z_EA535769_8732_11D1_95EF_0000E8CF5EB3_.wvu.Cols" localSheetId="5" hidden="1">#REF!</definedName>
    <definedName name="Z_EA535769_8732_11D1_95EF_0000E8CF5EB3_.wvu.Cols" localSheetId="4" hidden="1">#REF!</definedName>
    <definedName name="Z_EA535769_8732_11D1_95EF_0000E8CF5EB3_.wvu.Cols" hidden="1">#REF!</definedName>
    <definedName name="Z_EA53576A_8732_11D1_95EF_0000E8CF5EB3_.wvu.Cols" localSheetId="6" hidden="1">#REF!</definedName>
    <definedName name="Z_EA53576A_8732_11D1_95EF_0000E8CF5EB3_.wvu.Cols" localSheetId="5" hidden="1">#REF!</definedName>
    <definedName name="Z_EA53576A_8732_11D1_95EF_0000E8CF5EB3_.wvu.Cols" localSheetId="4" hidden="1">#REF!</definedName>
    <definedName name="Z_EA53576A_8732_11D1_95EF_0000E8CF5EB3_.wvu.Cols" hidden="1">#REF!</definedName>
    <definedName name="Z_EA53576B_8732_11D1_95EF_0000E8CF5EB3_.wvu.Cols" localSheetId="6" hidden="1">#REF!</definedName>
    <definedName name="Z_EA53576B_8732_11D1_95EF_0000E8CF5EB3_.wvu.Cols" localSheetId="5" hidden="1">#REF!</definedName>
    <definedName name="Z_EA53576B_8732_11D1_95EF_0000E8CF5EB3_.wvu.Cols" localSheetId="4" hidden="1">#REF!</definedName>
    <definedName name="Z_EA53576B_8732_11D1_95EF_0000E8CF5EB3_.wvu.Cols" hidden="1">#REF!</definedName>
    <definedName name="Z_EA53576C_8732_11D1_95EF_0000E8CF5EB3_.wvu.Cols" localSheetId="6" hidden="1">#REF!</definedName>
    <definedName name="Z_EA53576C_8732_11D1_95EF_0000E8CF5EB3_.wvu.Cols" localSheetId="5" hidden="1">#REF!</definedName>
    <definedName name="Z_EA53576C_8732_11D1_95EF_0000E8CF5EB3_.wvu.Cols" localSheetId="4" hidden="1">#REF!</definedName>
    <definedName name="Z_EA53576C_8732_11D1_95EF_0000E8CF5EB3_.wvu.Cols" hidden="1">#REF!</definedName>
    <definedName name="Z_EA53576D_8732_11D1_95EF_0000E8CF5EB3_.wvu.Cols" localSheetId="6" hidden="1">#REF!</definedName>
    <definedName name="Z_EA53576D_8732_11D1_95EF_0000E8CF5EB3_.wvu.Cols" localSheetId="5" hidden="1">#REF!</definedName>
    <definedName name="Z_EA53576D_8732_11D1_95EF_0000E8CF5EB3_.wvu.Cols" localSheetId="4" hidden="1">#REF!</definedName>
    <definedName name="Z_EA53576D_8732_11D1_95EF_0000E8CF5EB3_.wvu.Cols" hidden="1">#REF!</definedName>
    <definedName name="Z_EA53576E_8732_11D1_95EF_0000E8CF5EB3_.wvu.Cols" localSheetId="6" hidden="1">#REF!</definedName>
    <definedName name="Z_EA53576E_8732_11D1_95EF_0000E8CF5EB3_.wvu.Cols" localSheetId="5" hidden="1">#REF!</definedName>
    <definedName name="Z_EA53576E_8732_11D1_95EF_0000E8CF5EB3_.wvu.Cols" localSheetId="4" hidden="1">#REF!</definedName>
    <definedName name="Z_EA53576E_8732_11D1_95EF_0000E8CF5EB3_.wvu.Cols" hidden="1">#REF!</definedName>
    <definedName name="Z_EF47245B_DF36_11D1_9882_0080ADB6C79E_.wvu.Cols" localSheetId="6" hidden="1">#REF!</definedName>
    <definedName name="Z_EF47245B_DF36_11D1_9882_0080ADB6C79E_.wvu.Cols" localSheetId="5" hidden="1">#REF!</definedName>
    <definedName name="Z_EF47245B_DF36_11D1_9882_0080ADB6C79E_.wvu.Cols" localSheetId="4" hidden="1">#REF!</definedName>
    <definedName name="Z_EF47245B_DF36_11D1_9882_0080ADB6C79E_.wvu.Cols" hidden="1">#REF!</definedName>
    <definedName name="Z_EF47245D_DF36_11D1_9882_0080ADB6C79E_.wvu.Cols" localSheetId="6" hidden="1">#REF!</definedName>
    <definedName name="Z_EF47245D_DF36_11D1_9882_0080ADB6C79E_.wvu.Cols" localSheetId="5" hidden="1">#REF!</definedName>
    <definedName name="Z_EF47245D_DF36_11D1_9882_0080ADB6C79E_.wvu.Cols" localSheetId="4" hidden="1">#REF!</definedName>
    <definedName name="Z_EF47245D_DF36_11D1_9882_0080ADB6C79E_.wvu.Cols" hidden="1">#REF!</definedName>
    <definedName name="Z_F1160D70_C47F_11D1_90EF_0000E8CF30B3_.wvu.Cols" localSheetId="13" hidden="1">#REF!,#REF!,#REF!</definedName>
    <definedName name="Z_F1160D70_C47F_11D1_90EF_0000E8CF30B3_.wvu.Cols" localSheetId="6" hidden="1">#REF!,#REF!,#REF!</definedName>
    <definedName name="Z_F1160D70_C47F_11D1_90EF_0000E8CF30B3_.wvu.Cols" localSheetId="5" hidden="1">#REF!,#REF!,#REF!</definedName>
    <definedName name="Z_F1160D70_C47F_11D1_90EF_0000E8CF30B3_.wvu.Cols" localSheetId="4" hidden="1">#REF!,#REF!,#REF!</definedName>
    <definedName name="Z_F1160D70_C47F_11D1_90EF_0000E8CF30B3_.wvu.Cols" hidden="1">#REF!,#REF!,#REF!</definedName>
    <definedName name="Z_F1160D71_C47F_11D1_90EF_0000E8CF30B3_.wvu.Cols" localSheetId="13" hidden="1">#REF!,#REF!,#REF!</definedName>
    <definedName name="Z_F1160D71_C47F_11D1_90EF_0000E8CF30B3_.wvu.Cols" localSheetId="6" hidden="1">#REF!,#REF!,#REF!</definedName>
    <definedName name="Z_F1160D71_C47F_11D1_90EF_0000E8CF30B3_.wvu.Cols" localSheetId="5" hidden="1">#REF!,#REF!,#REF!</definedName>
    <definedName name="Z_F1160D71_C47F_11D1_90EF_0000E8CF30B3_.wvu.Cols" localSheetId="4" hidden="1">#REF!,#REF!,#REF!</definedName>
    <definedName name="Z_F1160D71_C47F_11D1_90EF_0000E8CF30B3_.wvu.Cols" hidden="1">#REF!,#REF!,#REF!</definedName>
    <definedName name="Z_F90B6743_659D_11D1_95EE_0000E8CF5EB3_.wvu.Cols" localSheetId="13" hidden="1">#REF!</definedName>
    <definedName name="Z_F90B6743_659D_11D1_95EE_0000E8CF5EB3_.wvu.Cols" localSheetId="6" hidden="1">#REF!</definedName>
    <definedName name="Z_F90B6743_659D_11D1_95EE_0000E8CF5EB3_.wvu.Cols" localSheetId="5" hidden="1">#REF!</definedName>
    <definedName name="Z_F90B6743_659D_11D1_95EE_0000E8CF5EB3_.wvu.Cols" localSheetId="4" hidden="1">#REF!</definedName>
    <definedName name="Z_F90B6743_659D_11D1_95EE_0000E8CF5EB3_.wvu.Cols" hidden="1">#REF!</definedName>
    <definedName name="Z_F90B6744_659D_11D1_95EE_0000E8CF5EB3_.wvu.Cols" localSheetId="13" hidden="1">#REF!</definedName>
    <definedName name="Z_F90B6744_659D_11D1_95EE_0000E8CF5EB3_.wvu.Cols" localSheetId="6" hidden="1">#REF!</definedName>
    <definedName name="Z_F90B6744_659D_11D1_95EE_0000E8CF5EB3_.wvu.Cols" localSheetId="5" hidden="1">#REF!</definedName>
    <definedName name="Z_F90B6744_659D_11D1_95EE_0000E8CF5EB3_.wvu.Cols" localSheetId="4" hidden="1">#REF!</definedName>
    <definedName name="Z_F90B6744_659D_11D1_95EE_0000E8CF5EB3_.wvu.Cols" hidden="1">#REF!</definedName>
    <definedName name="Z_F90B6745_659D_11D1_95EE_0000E8CF5EB3_.wvu.Cols" localSheetId="13" hidden="1">#REF!</definedName>
    <definedName name="Z_F90B6745_659D_11D1_95EE_0000E8CF5EB3_.wvu.Cols" localSheetId="6" hidden="1">#REF!</definedName>
    <definedName name="Z_F90B6745_659D_11D1_95EE_0000E8CF5EB3_.wvu.Cols" localSheetId="5" hidden="1">#REF!</definedName>
    <definedName name="Z_F90B6745_659D_11D1_95EE_0000E8CF5EB3_.wvu.Cols" localSheetId="4" hidden="1">#REF!</definedName>
    <definedName name="Z_F90B6745_659D_11D1_95EE_0000E8CF5EB3_.wvu.Cols" hidden="1">#REF!</definedName>
    <definedName name="Z_F90B6746_659D_11D1_95EE_0000E8CF5EB3_.wvu.Cols" localSheetId="6" hidden="1">#REF!</definedName>
    <definedName name="Z_F90B6746_659D_11D1_95EE_0000E8CF5EB3_.wvu.Cols" localSheetId="5" hidden="1">#REF!</definedName>
    <definedName name="Z_F90B6746_659D_11D1_95EE_0000E8CF5EB3_.wvu.Cols" localSheetId="4" hidden="1">#REF!</definedName>
    <definedName name="Z_F90B6746_659D_11D1_95EE_0000E8CF5EB3_.wvu.Cols" hidden="1">#REF!</definedName>
    <definedName name="Z_F90B6747_659D_11D1_95EE_0000E8CF5EB3_.wvu.Cols" localSheetId="6" hidden="1">#REF!</definedName>
    <definedName name="Z_F90B6747_659D_11D1_95EE_0000E8CF5EB3_.wvu.Cols" localSheetId="5" hidden="1">#REF!</definedName>
    <definedName name="Z_F90B6747_659D_11D1_95EE_0000E8CF5EB3_.wvu.Cols" localSheetId="4" hidden="1">#REF!</definedName>
    <definedName name="Z_F90B6747_659D_11D1_95EE_0000E8CF5EB3_.wvu.Cols" hidden="1">#REF!</definedName>
    <definedName name="Z_F90B6748_659D_11D1_95EE_0000E8CF5EB3_.wvu.Cols" localSheetId="6" hidden="1">#REF!</definedName>
    <definedName name="Z_F90B6748_659D_11D1_95EE_0000E8CF5EB3_.wvu.Cols" localSheetId="5" hidden="1">#REF!</definedName>
    <definedName name="Z_F90B6748_659D_11D1_95EE_0000E8CF5EB3_.wvu.Cols" localSheetId="4" hidden="1">#REF!</definedName>
    <definedName name="Z_F90B6748_659D_11D1_95EE_0000E8CF5EB3_.wvu.Cols" hidden="1">#REF!</definedName>
    <definedName name="Z_F913CCE4_7856_11D1_95EF_0000E8CF5EB3_.wvu.Cols" localSheetId="6" hidden="1">#REF!</definedName>
    <definedName name="Z_F913CCE4_7856_11D1_95EF_0000E8CF5EB3_.wvu.Cols" localSheetId="5" hidden="1">#REF!</definedName>
    <definedName name="Z_F913CCE4_7856_11D1_95EF_0000E8CF5EB3_.wvu.Cols" localSheetId="4" hidden="1">#REF!</definedName>
    <definedName name="Z_F913CCE4_7856_11D1_95EF_0000E8CF5EB3_.wvu.Cols" hidden="1">#REF!</definedName>
    <definedName name="Z_F913CCE5_7856_11D1_95EF_0000E8CF5EB3_.wvu.Cols" localSheetId="6" hidden="1">#REF!</definedName>
    <definedName name="Z_F913CCE5_7856_11D1_95EF_0000E8CF5EB3_.wvu.Cols" localSheetId="5" hidden="1">#REF!</definedName>
    <definedName name="Z_F913CCE5_7856_11D1_95EF_0000E8CF5EB3_.wvu.Cols" localSheetId="4" hidden="1">#REF!</definedName>
    <definedName name="Z_F913CCE5_7856_11D1_95EF_0000E8CF5EB3_.wvu.Cols" hidden="1">#REF!</definedName>
    <definedName name="Z_F913CCE6_7856_11D1_95EF_0000E8CF5EB3_.wvu.Cols" localSheetId="6" hidden="1">#REF!</definedName>
    <definedName name="Z_F913CCE6_7856_11D1_95EF_0000E8CF5EB3_.wvu.Cols" localSheetId="5" hidden="1">#REF!</definedName>
    <definedName name="Z_F913CCE6_7856_11D1_95EF_0000E8CF5EB3_.wvu.Cols" localSheetId="4" hidden="1">#REF!</definedName>
    <definedName name="Z_F913CCE6_7856_11D1_95EF_0000E8CF5EB3_.wvu.Cols" hidden="1">#REF!</definedName>
    <definedName name="Z_F913CCE7_7856_11D1_95EF_0000E8CF5EB3_.wvu.Cols" localSheetId="6" hidden="1">#REF!</definedName>
    <definedName name="Z_F913CCE7_7856_11D1_95EF_0000E8CF5EB3_.wvu.Cols" localSheetId="5" hidden="1">#REF!</definedName>
    <definedName name="Z_F913CCE7_7856_11D1_95EF_0000E8CF5EB3_.wvu.Cols" localSheetId="4" hidden="1">#REF!</definedName>
    <definedName name="Z_F913CCE7_7856_11D1_95EF_0000E8CF5EB3_.wvu.Cols" hidden="1">#REF!</definedName>
    <definedName name="Z_F913CCE8_7856_11D1_95EF_0000E8CF5EB3_.wvu.Cols" localSheetId="6" hidden="1">#REF!</definedName>
    <definedName name="Z_F913CCE8_7856_11D1_95EF_0000E8CF5EB3_.wvu.Cols" localSheetId="5" hidden="1">#REF!</definedName>
    <definedName name="Z_F913CCE8_7856_11D1_95EF_0000E8CF5EB3_.wvu.Cols" localSheetId="4" hidden="1">#REF!</definedName>
    <definedName name="Z_F913CCE8_7856_11D1_95EF_0000E8CF5EB3_.wvu.Cols" hidden="1">#REF!</definedName>
    <definedName name="Z_F913CCE9_7856_11D1_95EF_0000E8CF5EB3_.wvu.Cols" localSheetId="6" hidden="1">#REF!</definedName>
    <definedName name="Z_F913CCE9_7856_11D1_95EF_0000E8CF5EB3_.wvu.Cols" localSheetId="5" hidden="1">#REF!</definedName>
    <definedName name="Z_F913CCE9_7856_11D1_95EF_0000E8CF5EB3_.wvu.Cols" localSheetId="4" hidden="1">#REF!</definedName>
    <definedName name="Z_F913CCE9_7856_11D1_95EF_0000E8CF5EB3_.wvu.Cols" hidden="1">#REF!</definedName>
    <definedName name="Z_F93CD385_71FE_11D1_95EF_0000E8CF5EB3_.wvu.Cols" localSheetId="6" hidden="1">#REF!</definedName>
    <definedName name="Z_F93CD385_71FE_11D1_95EF_0000E8CF5EB3_.wvu.Cols" localSheetId="5" hidden="1">#REF!</definedName>
    <definedName name="Z_F93CD385_71FE_11D1_95EF_0000E8CF5EB3_.wvu.Cols" localSheetId="4" hidden="1">#REF!</definedName>
    <definedName name="Z_F93CD385_71FE_11D1_95EF_0000E8CF5EB3_.wvu.Cols" hidden="1">#REF!</definedName>
    <definedName name="Z_F93CD386_71FE_11D1_95EF_0000E8CF5EB3_.wvu.Cols" localSheetId="6" hidden="1">#REF!</definedName>
    <definedName name="Z_F93CD386_71FE_11D1_95EF_0000E8CF5EB3_.wvu.Cols" localSheetId="5" hidden="1">#REF!</definedName>
    <definedName name="Z_F93CD386_71FE_11D1_95EF_0000E8CF5EB3_.wvu.Cols" localSheetId="4" hidden="1">#REF!</definedName>
    <definedName name="Z_F93CD386_71FE_11D1_95EF_0000E8CF5EB3_.wvu.Cols" hidden="1">#REF!</definedName>
    <definedName name="Z_F93CD387_71FE_11D1_95EF_0000E8CF5EB3_.wvu.Cols" localSheetId="6" hidden="1">#REF!</definedName>
    <definedName name="Z_F93CD387_71FE_11D1_95EF_0000E8CF5EB3_.wvu.Cols" localSheetId="5" hidden="1">#REF!</definedName>
    <definedName name="Z_F93CD387_71FE_11D1_95EF_0000E8CF5EB3_.wvu.Cols" localSheetId="4" hidden="1">#REF!</definedName>
    <definedName name="Z_F93CD387_71FE_11D1_95EF_0000E8CF5EB3_.wvu.Cols" hidden="1">#REF!</definedName>
    <definedName name="Z_F93CD388_71FE_11D1_95EF_0000E8CF5EB3_.wvu.Cols" localSheetId="6" hidden="1">#REF!</definedName>
    <definedName name="Z_F93CD388_71FE_11D1_95EF_0000E8CF5EB3_.wvu.Cols" localSheetId="5" hidden="1">#REF!</definedName>
    <definedName name="Z_F93CD388_71FE_11D1_95EF_0000E8CF5EB3_.wvu.Cols" localSheetId="4" hidden="1">#REF!</definedName>
    <definedName name="Z_F93CD388_71FE_11D1_95EF_0000E8CF5EB3_.wvu.Cols" hidden="1">#REF!</definedName>
    <definedName name="Z_F93CD389_71FE_11D1_95EF_0000E8CF5EB3_.wvu.Cols" localSheetId="6" hidden="1">#REF!</definedName>
    <definedName name="Z_F93CD389_71FE_11D1_95EF_0000E8CF5EB3_.wvu.Cols" localSheetId="5" hidden="1">#REF!</definedName>
    <definedName name="Z_F93CD389_71FE_11D1_95EF_0000E8CF5EB3_.wvu.Cols" localSheetId="4" hidden="1">#REF!</definedName>
    <definedName name="Z_F93CD389_71FE_11D1_95EF_0000E8CF5EB3_.wvu.Cols" hidden="1">#REF!</definedName>
    <definedName name="Z_F93CD38A_71FE_11D1_95EF_0000E8CF5EB3_.wvu.Cols" localSheetId="6" hidden="1">#REF!</definedName>
    <definedName name="Z_F93CD38A_71FE_11D1_95EF_0000E8CF5EB3_.wvu.Cols" localSheetId="5" hidden="1">#REF!</definedName>
    <definedName name="Z_F93CD38A_71FE_11D1_95EF_0000E8CF5EB3_.wvu.Cols" localSheetId="4" hidden="1">#REF!</definedName>
    <definedName name="Z_F93CD38A_71FE_11D1_95EF_0000E8CF5EB3_.wvu.Cols" hidden="1">#REF!</definedName>
    <definedName name="Z_FD318841_88F2_11D1_95EF_0000E8CF5EB3_.wvu.Cols" localSheetId="6" hidden="1">#REF!</definedName>
    <definedName name="Z_FD318841_88F2_11D1_95EF_0000E8CF5EB3_.wvu.Cols" localSheetId="5" hidden="1">#REF!</definedName>
    <definedName name="Z_FD318841_88F2_11D1_95EF_0000E8CF5EB3_.wvu.Cols" localSheetId="4" hidden="1">#REF!</definedName>
    <definedName name="Z_FD318841_88F2_11D1_95EF_0000E8CF5EB3_.wvu.Cols" hidden="1">#REF!</definedName>
    <definedName name="Z_FD318842_88F2_11D1_95EF_0000E8CF5EB3_.wvu.Cols" localSheetId="6" hidden="1">#REF!</definedName>
    <definedName name="Z_FD318842_88F2_11D1_95EF_0000E8CF5EB3_.wvu.Cols" localSheetId="5" hidden="1">#REF!</definedName>
    <definedName name="Z_FD318842_88F2_11D1_95EF_0000E8CF5EB3_.wvu.Cols" localSheetId="4" hidden="1">#REF!</definedName>
    <definedName name="Z_FD318842_88F2_11D1_95EF_0000E8CF5EB3_.wvu.Cols" hidden="1">#REF!</definedName>
    <definedName name="Z_FD318843_88F2_11D1_95EF_0000E8CF5EB3_.wvu.Cols" localSheetId="6" hidden="1">#REF!</definedName>
    <definedName name="Z_FD318843_88F2_11D1_95EF_0000E8CF5EB3_.wvu.Cols" localSheetId="5" hidden="1">#REF!</definedName>
    <definedName name="Z_FD318843_88F2_11D1_95EF_0000E8CF5EB3_.wvu.Cols" localSheetId="4" hidden="1">#REF!</definedName>
    <definedName name="Z_FD318843_88F2_11D1_95EF_0000E8CF5EB3_.wvu.Cols" hidden="1">#REF!</definedName>
    <definedName name="Z_FD318844_88F2_11D1_95EF_0000E8CF5EB3_.wvu.Cols" localSheetId="6" hidden="1">#REF!</definedName>
    <definedName name="Z_FD318844_88F2_11D1_95EF_0000E8CF5EB3_.wvu.Cols" localSheetId="5" hidden="1">#REF!</definedName>
    <definedName name="Z_FD318844_88F2_11D1_95EF_0000E8CF5EB3_.wvu.Cols" localSheetId="4" hidden="1">#REF!</definedName>
    <definedName name="Z_FD318844_88F2_11D1_95EF_0000E8CF5EB3_.wvu.Cols" hidden="1">#REF!</definedName>
    <definedName name="Z_FD318845_88F2_11D1_95EF_0000E8CF5EB3_.wvu.Cols" localSheetId="6" hidden="1">#REF!</definedName>
    <definedName name="Z_FD318845_88F2_11D1_95EF_0000E8CF5EB3_.wvu.Cols" localSheetId="5" hidden="1">#REF!</definedName>
    <definedName name="Z_FD318845_88F2_11D1_95EF_0000E8CF5EB3_.wvu.Cols" localSheetId="4" hidden="1">#REF!</definedName>
    <definedName name="Z_FD318845_88F2_11D1_95EF_0000E8CF5EB3_.wvu.Cols" hidden="1">#REF!</definedName>
    <definedName name="Z_FD318846_88F2_11D1_95EF_0000E8CF5EB3_.wvu.Cols" localSheetId="6" hidden="1">#REF!</definedName>
    <definedName name="Z_FD318846_88F2_11D1_95EF_0000E8CF5EB3_.wvu.Cols" localSheetId="5" hidden="1">#REF!</definedName>
    <definedName name="Z_FD318846_88F2_11D1_95EF_0000E8CF5EB3_.wvu.Cols" localSheetId="4" hidden="1">#REF!</definedName>
    <definedName name="Z_FD318846_88F2_11D1_95EF_0000E8CF5EB3_.wvu.Cols" hidden="1">#REF!</definedName>
    <definedName name="Z_FFDCDCC3_6D54_11D1_95EF_0000E8CF5EB3_.wvu.Cols" localSheetId="6" hidden="1">#REF!</definedName>
    <definedName name="Z_FFDCDCC3_6D54_11D1_95EF_0000E8CF5EB3_.wvu.Cols" localSheetId="5" hidden="1">#REF!</definedName>
    <definedName name="Z_FFDCDCC3_6D54_11D1_95EF_0000E8CF5EB3_.wvu.Cols" localSheetId="4" hidden="1">#REF!</definedName>
    <definedName name="Z_FFDCDCC3_6D54_11D1_95EF_0000E8CF5EB3_.wvu.Cols" hidden="1">#REF!</definedName>
    <definedName name="Z_FFDCDCC4_6D54_11D1_95EF_0000E8CF5EB3_.wvu.Cols" localSheetId="6" hidden="1">#REF!</definedName>
    <definedName name="Z_FFDCDCC4_6D54_11D1_95EF_0000E8CF5EB3_.wvu.Cols" localSheetId="5" hidden="1">#REF!</definedName>
    <definedName name="Z_FFDCDCC4_6D54_11D1_95EF_0000E8CF5EB3_.wvu.Cols" localSheetId="4" hidden="1">#REF!</definedName>
    <definedName name="Z_FFDCDCC4_6D54_11D1_95EF_0000E8CF5EB3_.wvu.Cols" hidden="1">#REF!</definedName>
    <definedName name="Z_FFDCDCC5_6D54_11D1_95EF_0000E8CF5EB3_.wvu.Cols" localSheetId="6" hidden="1">#REF!</definedName>
    <definedName name="Z_FFDCDCC5_6D54_11D1_95EF_0000E8CF5EB3_.wvu.Cols" localSheetId="5" hidden="1">#REF!</definedName>
    <definedName name="Z_FFDCDCC5_6D54_11D1_95EF_0000E8CF5EB3_.wvu.Cols" localSheetId="4" hidden="1">#REF!</definedName>
    <definedName name="Z_FFDCDCC5_6D54_11D1_95EF_0000E8CF5EB3_.wvu.Cols" hidden="1">#REF!</definedName>
    <definedName name="Z_FFDCDCC6_6D54_11D1_95EF_0000E8CF5EB3_.wvu.Cols" localSheetId="6" hidden="1">#REF!</definedName>
    <definedName name="Z_FFDCDCC6_6D54_11D1_95EF_0000E8CF5EB3_.wvu.Cols" localSheetId="5" hidden="1">#REF!</definedName>
    <definedName name="Z_FFDCDCC6_6D54_11D1_95EF_0000E8CF5EB3_.wvu.Cols" localSheetId="4" hidden="1">#REF!</definedName>
    <definedName name="Z_FFDCDCC6_6D54_11D1_95EF_0000E8CF5EB3_.wvu.Cols" hidden="1">#REF!</definedName>
    <definedName name="Z_FFDCDCC7_6D54_11D1_95EF_0000E8CF5EB3_.wvu.Cols" localSheetId="6" hidden="1">#REF!</definedName>
    <definedName name="Z_FFDCDCC7_6D54_11D1_95EF_0000E8CF5EB3_.wvu.Cols" localSheetId="5" hidden="1">#REF!</definedName>
    <definedName name="Z_FFDCDCC7_6D54_11D1_95EF_0000E8CF5EB3_.wvu.Cols" localSheetId="4" hidden="1">#REF!</definedName>
    <definedName name="Z_FFDCDCC7_6D54_11D1_95EF_0000E8CF5EB3_.wvu.Cols" hidden="1">#REF!</definedName>
    <definedName name="Z_FFDCDCC8_6D54_11D1_95EF_0000E8CF5EB3_.wvu.Cols" localSheetId="6" hidden="1">#REF!</definedName>
    <definedName name="Z_FFDCDCC8_6D54_11D1_95EF_0000E8CF5EB3_.wvu.Cols" localSheetId="5" hidden="1">#REF!</definedName>
    <definedName name="Z_FFDCDCC8_6D54_11D1_95EF_0000E8CF5EB3_.wvu.Cols" localSheetId="4" hidden="1">#REF!</definedName>
    <definedName name="Z_FFDCDCC8_6D54_11D1_95EF_0000E8CF5EB3_.wvu.Cols" hidden="1">#REF!</definedName>
    <definedName name="Z_FFDCDCD8_6D54_11D1_95EF_0000E8CF5EB3_.wvu.Cols" localSheetId="6" hidden="1">#REF!</definedName>
    <definedName name="Z_FFDCDCD8_6D54_11D1_95EF_0000E8CF5EB3_.wvu.Cols" localSheetId="5" hidden="1">#REF!</definedName>
    <definedName name="Z_FFDCDCD8_6D54_11D1_95EF_0000E8CF5EB3_.wvu.Cols" localSheetId="4" hidden="1">#REF!</definedName>
    <definedName name="Z_FFDCDCD8_6D54_11D1_95EF_0000E8CF5EB3_.wvu.Cols" hidden="1">#REF!</definedName>
    <definedName name="Z_FFDCDCD9_6D54_11D1_95EF_0000E8CF5EB3_.wvu.Cols" localSheetId="6" hidden="1">#REF!</definedName>
    <definedName name="Z_FFDCDCD9_6D54_11D1_95EF_0000E8CF5EB3_.wvu.Cols" localSheetId="5" hidden="1">#REF!</definedName>
    <definedName name="Z_FFDCDCD9_6D54_11D1_95EF_0000E8CF5EB3_.wvu.Cols" localSheetId="4" hidden="1">#REF!</definedName>
    <definedName name="Z_FFDCDCD9_6D54_11D1_95EF_0000E8CF5EB3_.wvu.Cols" hidden="1">#REF!</definedName>
    <definedName name="Z_FFDCDCDA_6D54_11D1_95EF_0000E8CF5EB3_.wvu.Cols" localSheetId="6" hidden="1">#REF!</definedName>
    <definedName name="Z_FFDCDCDA_6D54_11D1_95EF_0000E8CF5EB3_.wvu.Cols" localSheetId="5" hidden="1">#REF!</definedName>
    <definedName name="Z_FFDCDCDA_6D54_11D1_95EF_0000E8CF5EB3_.wvu.Cols" localSheetId="4" hidden="1">#REF!</definedName>
    <definedName name="Z_FFDCDCDA_6D54_11D1_95EF_0000E8CF5EB3_.wvu.Cols" hidden="1">#REF!</definedName>
    <definedName name="Z_FFDCDCDB_6D54_11D1_95EF_0000E8CF5EB3_.wvu.Cols" localSheetId="6" hidden="1">#REF!</definedName>
    <definedName name="Z_FFDCDCDB_6D54_11D1_95EF_0000E8CF5EB3_.wvu.Cols" localSheetId="5" hidden="1">#REF!</definedName>
    <definedName name="Z_FFDCDCDB_6D54_11D1_95EF_0000E8CF5EB3_.wvu.Cols" localSheetId="4" hidden="1">#REF!</definedName>
    <definedName name="Z_FFDCDCDB_6D54_11D1_95EF_0000E8CF5EB3_.wvu.Cols" hidden="1">#REF!</definedName>
    <definedName name="Z_FFDCDCDC_6D54_11D1_95EF_0000E8CF5EB3_.wvu.Cols" localSheetId="6" hidden="1">#REF!</definedName>
    <definedName name="Z_FFDCDCDC_6D54_11D1_95EF_0000E8CF5EB3_.wvu.Cols" localSheetId="5" hidden="1">#REF!</definedName>
    <definedName name="Z_FFDCDCDC_6D54_11D1_95EF_0000E8CF5EB3_.wvu.Cols" localSheetId="4" hidden="1">#REF!</definedName>
    <definedName name="Z_FFDCDCDC_6D54_11D1_95EF_0000E8CF5EB3_.wvu.Cols" hidden="1">#REF!</definedName>
    <definedName name="Z_FFDCDCDD_6D54_11D1_95EF_0000E8CF5EB3_.wvu.Cols" localSheetId="6" hidden="1">#REF!</definedName>
    <definedName name="Z_FFDCDCDD_6D54_11D1_95EF_0000E8CF5EB3_.wvu.Cols" localSheetId="5" hidden="1">#REF!</definedName>
    <definedName name="Z_FFDCDCDD_6D54_11D1_95EF_0000E8CF5EB3_.wvu.Cols" localSheetId="4" hidden="1">#REF!</definedName>
    <definedName name="Z_FFDCDCDD_6D54_11D1_95EF_0000E8CF5EB3_.wvu.Cols" hidden="1">#REF!</definedName>
  </definedNames>
  <calcPr calcId="145621"/>
</workbook>
</file>

<file path=xl/calcChain.xml><?xml version="1.0" encoding="utf-8"?>
<calcChain xmlns="http://schemas.openxmlformats.org/spreadsheetml/2006/main">
  <c r="O26" i="10" l="1"/>
  <c r="O29" i="10" s="1"/>
  <c r="N26" i="10"/>
  <c r="N29" i="10" s="1"/>
  <c r="M26" i="10"/>
  <c r="M29" i="10" s="1"/>
  <c r="L26" i="10"/>
  <c r="L29" i="10" s="1"/>
  <c r="F118" i="19"/>
  <c r="F117" i="19"/>
  <c r="F114" i="19"/>
  <c r="AH113" i="19"/>
  <c r="F113" i="19"/>
  <c r="AH112" i="19"/>
  <c r="F112" i="19"/>
  <c r="AH111" i="19"/>
  <c r="F111" i="19"/>
  <c r="AH110" i="19"/>
  <c r="F110" i="19"/>
  <c r="AH109" i="19"/>
  <c r="F109" i="19"/>
  <c r="AH108" i="19"/>
  <c r="F108" i="19"/>
  <c r="AH107" i="19"/>
  <c r="F107" i="19"/>
  <c r="F105" i="19"/>
  <c r="AH104" i="19"/>
  <c r="F104" i="19"/>
  <c r="AH103" i="19"/>
  <c r="F103" i="19"/>
  <c r="AH102" i="19"/>
  <c r="F102" i="19"/>
  <c r="AH101" i="19"/>
  <c r="F101" i="19"/>
  <c r="AH100" i="19"/>
  <c r="F100" i="19"/>
  <c r="AH99" i="19"/>
  <c r="F99" i="19"/>
  <c r="F98" i="19"/>
  <c r="AH97" i="19"/>
  <c r="F97" i="19"/>
  <c r="AH96" i="19"/>
  <c r="F96" i="19"/>
  <c r="AH95" i="19"/>
  <c r="F95" i="19"/>
  <c r="AH94" i="19"/>
  <c r="F94" i="19"/>
  <c r="AH93" i="19"/>
  <c r="F93" i="19"/>
  <c r="AH92" i="19"/>
  <c r="F92" i="19"/>
  <c r="F91" i="19"/>
  <c r="AH90" i="19"/>
  <c r="AG90" i="19"/>
  <c r="AF90" i="19"/>
  <c r="AE90" i="19"/>
  <c r="AD90" i="19"/>
  <c r="AC90" i="19"/>
  <c r="AB90" i="19"/>
  <c r="AA90" i="19"/>
  <c r="Z90" i="19"/>
  <c r="Y90" i="19"/>
  <c r="X90" i="19"/>
  <c r="W90" i="19"/>
  <c r="V90" i="19"/>
  <c r="U90" i="19"/>
  <c r="T90" i="19"/>
  <c r="S90" i="19"/>
  <c r="R90" i="19"/>
  <c r="Q90" i="19"/>
  <c r="P90" i="19"/>
  <c r="O90" i="19"/>
  <c r="N90" i="19"/>
  <c r="M90" i="19"/>
  <c r="L90" i="19"/>
  <c r="K90" i="19"/>
  <c r="J90" i="19"/>
  <c r="I90" i="19"/>
  <c r="H90" i="19"/>
  <c r="G90" i="19"/>
  <c r="F90" i="19"/>
  <c r="AH89" i="19"/>
  <c r="AG89" i="19"/>
  <c r="AF89" i="19"/>
  <c r="AE89" i="19"/>
  <c r="AD89" i="19"/>
  <c r="AC89" i="19"/>
  <c r="AB89" i="19"/>
  <c r="AA89" i="19"/>
  <c r="Z89" i="19"/>
  <c r="Y89" i="19"/>
  <c r="X89" i="19"/>
  <c r="W89" i="19"/>
  <c r="V89" i="19"/>
  <c r="U89" i="19"/>
  <c r="T89" i="19"/>
  <c r="S89" i="19"/>
  <c r="R89" i="19"/>
  <c r="Q89" i="19"/>
  <c r="P89" i="19"/>
  <c r="O89" i="19"/>
  <c r="N89" i="19"/>
  <c r="M89" i="19"/>
  <c r="L89" i="19"/>
  <c r="K89" i="19"/>
  <c r="J89" i="19"/>
  <c r="I89" i="19"/>
  <c r="H89" i="19"/>
  <c r="G89" i="19"/>
  <c r="F89" i="19"/>
  <c r="AH88" i="19"/>
  <c r="F88" i="19"/>
  <c r="AH87" i="19"/>
  <c r="AG87" i="19"/>
  <c r="AF87" i="19"/>
  <c r="AE87" i="19"/>
  <c r="AD87" i="19"/>
  <c r="AC87" i="19"/>
  <c r="AB87" i="19"/>
  <c r="AA87" i="19"/>
  <c r="Z87" i="19"/>
  <c r="Y87" i="19"/>
  <c r="X87" i="19"/>
  <c r="W87" i="19"/>
  <c r="V87" i="19"/>
  <c r="U87" i="19"/>
  <c r="T87" i="19"/>
  <c r="S87" i="19"/>
  <c r="R87" i="19"/>
  <c r="Q87" i="19"/>
  <c r="P87" i="19"/>
  <c r="O87" i="19"/>
  <c r="N87" i="19"/>
  <c r="M87" i="19"/>
  <c r="L87" i="19"/>
  <c r="K87" i="19"/>
  <c r="J87" i="19"/>
  <c r="I87" i="19"/>
  <c r="H87" i="19"/>
  <c r="G87" i="19"/>
  <c r="F87" i="19"/>
  <c r="AH86" i="19"/>
  <c r="AG86" i="19"/>
  <c r="AF86" i="19"/>
  <c r="AE86" i="19"/>
  <c r="AD86" i="19"/>
  <c r="AC86" i="19"/>
  <c r="AB86" i="19"/>
  <c r="AA86" i="19"/>
  <c r="Z86" i="19"/>
  <c r="Y86" i="19"/>
  <c r="X86" i="19"/>
  <c r="W86" i="19"/>
  <c r="V86" i="19"/>
  <c r="U86" i="19"/>
  <c r="T86" i="19"/>
  <c r="S86" i="19"/>
  <c r="R86" i="19"/>
  <c r="Q86" i="19"/>
  <c r="P86" i="19"/>
  <c r="O86" i="19"/>
  <c r="N86" i="19"/>
  <c r="M86" i="19"/>
  <c r="L86" i="19"/>
  <c r="K86" i="19"/>
  <c r="J86" i="19"/>
  <c r="I86" i="19"/>
  <c r="H86" i="19"/>
  <c r="G86" i="19"/>
  <c r="F86" i="19"/>
  <c r="AH85" i="19"/>
  <c r="F85" i="19"/>
  <c r="AD84" i="19"/>
  <c r="AC84" i="19"/>
  <c r="Z84" i="19"/>
  <c r="Y84" i="19"/>
  <c r="V84" i="19"/>
  <c r="U84" i="19"/>
  <c r="R84" i="19"/>
  <c r="Q84" i="19"/>
  <c r="P84" i="19"/>
  <c r="O84" i="19"/>
  <c r="F84" i="19"/>
  <c r="AG83" i="19"/>
  <c r="AD83" i="19"/>
  <c r="AC83" i="19"/>
  <c r="Z83" i="19"/>
  <c r="Y83" i="19"/>
  <c r="F83" i="19"/>
  <c r="AF82" i="19"/>
  <c r="AF84" i="19" s="1"/>
  <c r="AE82" i="19"/>
  <c r="AE84" i="19" s="1"/>
  <c r="AD82" i="19"/>
  <c r="AC82" i="19"/>
  <c r="AB82" i="19"/>
  <c r="AB84" i="19" s="1"/>
  <c r="AA82" i="19"/>
  <c r="AA84" i="19" s="1"/>
  <c r="Z82" i="19"/>
  <c r="Y82" i="19"/>
  <c r="X82" i="19"/>
  <c r="X84" i="19" s="1"/>
  <c r="W82" i="19"/>
  <c r="W84" i="19" s="1"/>
  <c r="V82" i="19"/>
  <c r="U82" i="19"/>
  <c r="T82" i="19"/>
  <c r="T84" i="19" s="1"/>
  <c r="S82" i="19"/>
  <c r="S84" i="19" s="1"/>
  <c r="F82" i="19"/>
  <c r="AF81" i="19"/>
  <c r="AE81" i="19"/>
  <c r="AD81" i="19"/>
  <c r="AC81" i="19"/>
  <c r="AB81" i="19"/>
  <c r="AA81" i="19"/>
  <c r="Z81" i="19"/>
  <c r="Y81" i="19"/>
  <c r="X81" i="19"/>
  <c r="W81" i="19"/>
  <c r="V81" i="19"/>
  <c r="U81" i="19"/>
  <c r="T81" i="19"/>
  <c r="S81" i="19"/>
  <c r="R81" i="19"/>
  <c r="Q81" i="19"/>
  <c r="P81" i="19"/>
  <c r="O81" i="19"/>
  <c r="F81" i="19"/>
  <c r="AF80" i="19"/>
  <c r="AE80" i="19"/>
  <c r="AD80" i="19"/>
  <c r="AC80" i="19"/>
  <c r="AB80" i="19"/>
  <c r="AA80" i="19"/>
  <c r="Z80" i="19"/>
  <c r="Y80" i="19"/>
  <c r="X80" i="19"/>
  <c r="W80" i="19"/>
  <c r="F80" i="19"/>
  <c r="AH79" i="19"/>
  <c r="F79" i="19"/>
  <c r="R78" i="19"/>
  <c r="Q78" i="19"/>
  <c r="P78" i="19"/>
  <c r="O78" i="19"/>
  <c r="F78" i="19"/>
  <c r="AD77" i="19"/>
  <c r="AC77" i="19"/>
  <c r="Z77" i="19"/>
  <c r="Y77" i="19"/>
  <c r="V77" i="19"/>
  <c r="U77" i="19"/>
  <c r="F77" i="19"/>
  <c r="AF76" i="19"/>
  <c r="AF77" i="19" s="1"/>
  <c r="AE76" i="19"/>
  <c r="AE77" i="19" s="1"/>
  <c r="AD76" i="19"/>
  <c r="AD78" i="19" s="1"/>
  <c r="AC76" i="19"/>
  <c r="AC78" i="19" s="1"/>
  <c r="AB76" i="19"/>
  <c r="AB78" i="19" s="1"/>
  <c r="AA76" i="19"/>
  <c r="AA77" i="19" s="1"/>
  <c r="Z76" i="19"/>
  <c r="Z78" i="19" s="1"/>
  <c r="Y76" i="19"/>
  <c r="Y78" i="19" s="1"/>
  <c r="X76" i="19"/>
  <c r="X77" i="19" s="1"/>
  <c r="W76" i="19"/>
  <c r="W78" i="19" s="1"/>
  <c r="V76" i="19"/>
  <c r="V78" i="19" s="1"/>
  <c r="U76" i="19"/>
  <c r="U78" i="19" s="1"/>
  <c r="T76" i="19"/>
  <c r="T78" i="19" s="1"/>
  <c r="S76" i="19"/>
  <c r="S78" i="19" s="1"/>
  <c r="F76" i="19"/>
  <c r="AH75" i="19"/>
  <c r="F75" i="19"/>
  <c r="AH74" i="19"/>
  <c r="F74" i="19"/>
  <c r="AH73" i="19"/>
  <c r="F73" i="19"/>
  <c r="AG72" i="19"/>
  <c r="AF72" i="19"/>
  <c r="AE72" i="19"/>
  <c r="AD72" i="19"/>
  <c r="AC72" i="19"/>
  <c r="AB72" i="19"/>
  <c r="AA72" i="19"/>
  <c r="Z72" i="19"/>
  <c r="Y72" i="19"/>
  <c r="X72" i="19"/>
  <c r="W72" i="19"/>
  <c r="V72" i="19"/>
  <c r="F72" i="19"/>
  <c r="AF71" i="19"/>
  <c r="AE71" i="19"/>
  <c r="AD71" i="19"/>
  <c r="AC71" i="19"/>
  <c r="AB71" i="19"/>
  <c r="AA71" i="19"/>
  <c r="Z71" i="19"/>
  <c r="Y71" i="19"/>
  <c r="X71" i="19"/>
  <c r="W71" i="19"/>
  <c r="V71" i="19"/>
  <c r="U71" i="19"/>
  <c r="F71" i="19"/>
  <c r="AH70" i="19"/>
  <c r="F70" i="19"/>
  <c r="AH69" i="19"/>
  <c r="F69" i="19"/>
  <c r="AH68" i="19"/>
  <c r="F68" i="19"/>
  <c r="AH67" i="19"/>
  <c r="F67" i="19"/>
  <c r="AH66" i="19"/>
  <c r="F66" i="19"/>
  <c r="AH65" i="19"/>
  <c r="F65" i="19"/>
  <c r="AH64" i="19"/>
  <c r="F64" i="19"/>
  <c r="AH63" i="19"/>
  <c r="F63" i="19"/>
  <c r="AH62" i="19"/>
  <c r="F62" i="19"/>
  <c r="AH61" i="19"/>
  <c r="F61" i="19"/>
  <c r="AH60" i="19"/>
  <c r="F60" i="19"/>
  <c r="F59" i="19"/>
  <c r="F58" i="19"/>
  <c r="F57" i="19"/>
  <c r="AH56" i="19"/>
  <c r="AG56" i="19"/>
  <c r="AF56" i="19"/>
  <c r="AE56" i="19"/>
  <c r="AD56" i="19"/>
  <c r="AC56" i="19"/>
  <c r="AB56" i="19"/>
  <c r="AA56" i="19"/>
  <c r="Z56" i="19"/>
  <c r="Y56" i="19"/>
  <c r="X56" i="19"/>
  <c r="W56" i="19"/>
  <c r="V56" i="19"/>
  <c r="U56" i="19"/>
  <c r="T56" i="19"/>
  <c r="S56" i="19"/>
  <c r="R56" i="19"/>
  <c r="Q56" i="19"/>
  <c r="P56" i="19"/>
  <c r="O56" i="19"/>
  <c r="N56" i="19"/>
  <c r="M56" i="19"/>
  <c r="L56" i="19"/>
  <c r="K56" i="19"/>
  <c r="J56" i="19"/>
  <c r="I56" i="19"/>
  <c r="H56" i="19"/>
  <c r="G56" i="19"/>
  <c r="F56" i="19"/>
  <c r="AH55" i="19"/>
  <c r="AG55" i="19"/>
  <c r="AF55" i="19"/>
  <c r="AE55" i="19"/>
  <c r="AD55" i="19"/>
  <c r="AC55" i="19"/>
  <c r="AB55" i="19"/>
  <c r="AA55" i="19"/>
  <c r="Z55" i="19"/>
  <c r="Y55" i="19"/>
  <c r="X55" i="19"/>
  <c r="W55" i="19"/>
  <c r="V55" i="19"/>
  <c r="U55" i="19"/>
  <c r="T55" i="19"/>
  <c r="S55" i="19"/>
  <c r="R55" i="19"/>
  <c r="Q55" i="19"/>
  <c r="P55" i="19"/>
  <c r="O55" i="19"/>
  <c r="N55" i="19"/>
  <c r="M55" i="19"/>
  <c r="L55" i="19"/>
  <c r="K55" i="19"/>
  <c r="J55" i="19"/>
  <c r="I55" i="19"/>
  <c r="H55" i="19"/>
  <c r="G55" i="19"/>
  <c r="F55" i="19"/>
  <c r="AH54" i="19"/>
  <c r="AH57" i="19" s="1"/>
  <c r="F54" i="19"/>
  <c r="AH53" i="19"/>
  <c r="F53" i="19"/>
  <c r="AH52" i="19"/>
  <c r="AH58" i="19" s="1"/>
  <c r="F52" i="19"/>
  <c r="F51" i="19"/>
  <c r="AH49" i="19"/>
  <c r="AH59" i="19" s="1"/>
  <c r="F49" i="19"/>
  <c r="F48" i="19"/>
  <c r="F47" i="19"/>
  <c r="AF46" i="19"/>
  <c r="F46" i="19"/>
  <c r="F45" i="19"/>
  <c r="F44" i="19"/>
  <c r="AH42" i="19"/>
  <c r="F42" i="19"/>
  <c r="AH41" i="19"/>
  <c r="F41" i="19"/>
  <c r="AH40" i="19"/>
  <c r="F40" i="19"/>
  <c r="AF39" i="19"/>
  <c r="AE39" i="19"/>
  <c r="AD39" i="19"/>
  <c r="F39" i="19"/>
  <c r="AH38" i="19"/>
  <c r="F38" i="19"/>
  <c r="AH37" i="19"/>
  <c r="F37" i="19"/>
  <c r="AH36" i="19"/>
  <c r="F36" i="19"/>
  <c r="AH35" i="19"/>
  <c r="F35" i="19"/>
  <c r="AH34" i="19"/>
  <c r="F34" i="19"/>
  <c r="AH33" i="19"/>
  <c r="F33" i="19"/>
  <c r="AH32" i="19"/>
  <c r="F32" i="19"/>
  <c r="AH31" i="19"/>
  <c r="F31"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AH29" i="19"/>
  <c r="AG29" i="19"/>
  <c r="AF29" i="19"/>
  <c r="AE29" i="19"/>
  <c r="AD29" i="19"/>
  <c r="AC29" i="19"/>
  <c r="AB29" i="19"/>
  <c r="AA29" i="19"/>
  <c r="Z29" i="19"/>
  <c r="Y29" i="19"/>
  <c r="X29" i="19"/>
  <c r="W29" i="19"/>
  <c r="V29" i="19"/>
  <c r="U29" i="19"/>
  <c r="T29" i="19"/>
  <c r="S29" i="19"/>
  <c r="R29" i="19"/>
  <c r="Q29" i="19"/>
  <c r="P29" i="19"/>
  <c r="O29" i="19"/>
  <c r="N29" i="19"/>
  <c r="M29" i="19"/>
  <c r="L29" i="19"/>
  <c r="K29" i="19"/>
  <c r="J29" i="19"/>
  <c r="I29" i="19"/>
  <c r="H29" i="19"/>
  <c r="G29" i="19"/>
  <c r="F29" i="19"/>
  <c r="AH27" i="19"/>
  <c r="F27" i="19"/>
  <c r="AH25" i="19"/>
  <c r="F25"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AH22" i="19"/>
  <c r="F22" i="19"/>
  <c r="AH21" i="19"/>
  <c r="F21" i="19"/>
  <c r="AH20" i="19"/>
  <c r="F20" i="19"/>
  <c r="AH19" i="19"/>
  <c r="F19" i="19"/>
  <c r="AH18" i="19"/>
  <c r="AH17" i="19" s="1"/>
  <c r="F18" i="19"/>
  <c r="F17"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AH15" i="19"/>
  <c r="AG15" i="19"/>
  <c r="AF15" i="19"/>
  <c r="AE15" i="19"/>
  <c r="AD15" i="19"/>
  <c r="AC15" i="19"/>
  <c r="AB15" i="19"/>
  <c r="AA15" i="19"/>
  <c r="Z15" i="19"/>
  <c r="Y15" i="19"/>
  <c r="X15" i="19"/>
  <c r="W15" i="19"/>
  <c r="V15" i="19"/>
  <c r="U15" i="19"/>
  <c r="T15" i="19"/>
  <c r="S15" i="19"/>
  <c r="R15" i="19"/>
  <c r="Q15" i="19"/>
  <c r="P15" i="19"/>
  <c r="O15" i="19"/>
  <c r="N15" i="19"/>
  <c r="M15" i="19"/>
  <c r="L15" i="19"/>
  <c r="K15" i="19"/>
  <c r="J15" i="19"/>
  <c r="I15" i="19"/>
  <c r="H15" i="19"/>
  <c r="G15" i="19"/>
  <c r="F15" i="19"/>
  <c r="AH71" i="19" l="1"/>
  <c r="W77" i="19"/>
  <c r="X78" i="19"/>
  <c r="AF78" i="19"/>
  <c r="AB77" i="19"/>
  <c r="W83" i="19"/>
  <c r="AA83" i="19"/>
  <c r="AE83" i="19"/>
  <c r="AA78" i="19"/>
  <c r="AE78" i="19"/>
  <c r="X83" i="19"/>
  <c r="AB83" i="19"/>
  <c r="AF83" i="19"/>
  <c r="AH105" i="19"/>
  <c r="AH91" i="19"/>
  <c r="AH82" i="19"/>
  <c r="AH83" i="19" s="1"/>
  <c r="AH114" i="19"/>
  <c r="AH76" i="19"/>
  <c r="AH77" i="19" s="1"/>
  <c r="AH39" i="19"/>
  <c r="AH24" i="19"/>
  <c r="AH72" i="19"/>
  <c r="AH80" i="19"/>
  <c r="AH81" i="19"/>
  <c r="AH84" i="19" l="1"/>
  <c r="AH78" i="19"/>
</calcChain>
</file>

<file path=xl/sharedStrings.xml><?xml version="1.0" encoding="utf-8"?>
<sst xmlns="http://schemas.openxmlformats.org/spreadsheetml/2006/main" count="4858" uniqueCount="714">
  <si>
    <t>MENU</t>
  </si>
  <si>
    <t>1T14</t>
  </si>
  <si>
    <t>2T14</t>
  </si>
  <si>
    <t>3T14</t>
  </si>
  <si>
    <t>4T14</t>
  </si>
  <si>
    <t>1T15</t>
  </si>
  <si>
    <t>2T15</t>
  </si>
  <si>
    <t>3T15</t>
  </si>
  <si>
    <t>4T15</t>
  </si>
  <si>
    <t>(Em milhões de Reais)</t>
  </si>
  <si>
    <t>(Jan-Mar)</t>
  </si>
  <si>
    <t>(Abr-Jun)</t>
  </si>
  <si>
    <t>(Jul-Set)</t>
  </si>
  <si>
    <t>(Out-Dez)</t>
  </si>
  <si>
    <t>Receitas (despesas) não-operacionais</t>
  </si>
  <si>
    <t>RECONCILIAÇÃO EBITDA</t>
  </si>
  <si>
    <t xml:space="preserve">Lucro Líquido (Prejuízo) </t>
  </si>
  <si>
    <t>Imposto de Renda e Contribuição Social</t>
  </si>
  <si>
    <t>Resultado Financeiro Líquido</t>
  </si>
  <si>
    <t>Depreciação e Amortização</t>
  </si>
  <si>
    <t>Participação de não controladores</t>
  </si>
  <si>
    <t>EBITDA</t>
  </si>
  <si>
    <t>Margem EBITDA (%)</t>
  </si>
  <si>
    <t>BALANÇO PATRIMONIAL</t>
  </si>
  <si>
    <t>Caixa e equivalentes de caixa</t>
  </si>
  <si>
    <t>Duplicatas a receber de clientes</t>
  </si>
  <si>
    <t>Estoques</t>
  </si>
  <si>
    <t>Investimentos</t>
  </si>
  <si>
    <t>Imobilizado</t>
  </si>
  <si>
    <t>Intangível</t>
  </si>
  <si>
    <t>TOTAL DO ATIVO</t>
  </si>
  <si>
    <t>Fornecedores</t>
  </si>
  <si>
    <t>Ordenados e salários a pagar</t>
  </si>
  <si>
    <t xml:space="preserve">Patrimônio Líquido </t>
  </si>
  <si>
    <t>TOTAL DO PASSIVO E PATRIMÔNIO LÍQUIDO</t>
  </si>
  <si>
    <t>Depreciação e amortização</t>
  </si>
  <si>
    <t>DEMONSTRAÇÃO DE RESULTADOS</t>
  </si>
  <si>
    <t>Receita Operacional Líquida</t>
  </si>
  <si>
    <t>Lucro Bruto</t>
  </si>
  <si>
    <t>Margem Bruta (%)</t>
  </si>
  <si>
    <t>n/a</t>
  </si>
  <si>
    <t>Despesas com Vendas</t>
  </si>
  <si>
    <t>Despesas Gerais e Administrativas</t>
  </si>
  <si>
    <t>Outras Receitas (Despesas) Operacionais, Líquidas</t>
  </si>
  <si>
    <t>Resultado de Equivalência Patrimonial</t>
  </si>
  <si>
    <t>Ativo</t>
  </si>
  <si>
    <t>Titulos e valores mobiliarios</t>
  </si>
  <si>
    <t>Outros ativos circulantes</t>
  </si>
  <si>
    <t>Propriedades para investimentos</t>
  </si>
  <si>
    <t>Outros ativos não circulantes</t>
  </si>
  <si>
    <t>Passivo</t>
  </si>
  <si>
    <t>Empréstimos e financiamentos</t>
  </si>
  <si>
    <t>Outros passivos circulantes</t>
  </si>
  <si>
    <t>Outros passivos não circulantes</t>
  </si>
  <si>
    <t>Operação descontinuada</t>
  </si>
  <si>
    <t>Raízen Combustíveis</t>
  </si>
  <si>
    <t>Raízen Energia</t>
  </si>
  <si>
    <t>EBITDA Ajustado</t>
  </si>
  <si>
    <t>Margem EBITDA Ajustado (%)</t>
  </si>
  <si>
    <t>Nota 2 - Efeitos decorrentes de ganhos (perdas) pontuais quando aplicável.</t>
  </si>
  <si>
    <t>DADOS OPERACIONAIS</t>
  </si>
  <si>
    <t>(Em milhões de litros)</t>
  </si>
  <si>
    <t>Vendas de Combustíveis</t>
  </si>
  <si>
    <t>Etanol</t>
  </si>
  <si>
    <t>Gasolina</t>
  </si>
  <si>
    <t>Diesel</t>
  </si>
  <si>
    <t>Aviação</t>
  </si>
  <si>
    <t>Outros Produtos</t>
  </si>
  <si>
    <t>Volume Ciclo Otto (Gasolina+Etanol)</t>
  </si>
  <si>
    <t>Volume Gasolina Equivalente</t>
  </si>
  <si>
    <t>Custo de Produto Vendido</t>
  </si>
  <si>
    <t>EBIT</t>
  </si>
  <si>
    <t>Margem EBIT (%)</t>
  </si>
  <si>
    <t>Margem EBIT (R$/m³)</t>
  </si>
  <si>
    <t>(+) Venda ativos</t>
  </si>
  <si>
    <t>(+) Outros Ajustes Pontuais²</t>
  </si>
  <si>
    <t>EBIT Ajustado</t>
  </si>
  <si>
    <t>Margem EBIT Ajustado (%)</t>
  </si>
  <si>
    <t>Margem EBIT Ajustado(R$/m³)</t>
  </si>
  <si>
    <t>Margem EBITDA (R$/m³)</t>
  </si>
  <si>
    <t>Margem EBITDA Ajustado(R$/m³)</t>
  </si>
  <si>
    <t>INVESTIMENTOS</t>
  </si>
  <si>
    <t>CAPEX</t>
  </si>
  <si>
    <t>Investimentos em controladas em conjunto</t>
  </si>
  <si>
    <t>TOTAL DO ATIVO (R$)</t>
  </si>
  <si>
    <t>TOTAL DO PASSIVO E PATRIMÔNIO LÍQUIDO (R$)</t>
  </si>
  <si>
    <t>Outros</t>
  </si>
  <si>
    <t>Industrial</t>
  </si>
  <si>
    <t xml:space="preserve">Industrial </t>
  </si>
  <si>
    <t>PORTFÓLIO DE ATIVOS</t>
  </si>
  <si>
    <t>Terras de Terceiros Administradas (MM R$)</t>
  </si>
  <si>
    <t>Área Total (ha)</t>
  </si>
  <si>
    <t>Terras Próprias (MM R$)</t>
  </si>
  <si>
    <t>Venda de Propriedades</t>
  </si>
  <si>
    <t>Arrendamento de Terras</t>
  </si>
  <si>
    <t>Custo dos Produtos Vendidos</t>
  </si>
  <si>
    <t>Comgás</t>
  </si>
  <si>
    <t>Radar</t>
  </si>
  <si>
    <t>Eliminações</t>
  </si>
  <si>
    <t>Cosan S/A</t>
  </si>
  <si>
    <t>Combinado Raízen</t>
  </si>
  <si>
    <t>Eliminação Total</t>
  </si>
  <si>
    <t>Consolidado Proforma</t>
  </si>
  <si>
    <t>Raízen Combinado</t>
  </si>
  <si>
    <t xml:space="preserve">     Cosan S.A</t>
  </si>
  <si>
    <t>Leasing</t>
  </si>
  <si>
    <t>BNDES</t>
  </si>
  <si>
    <t>Finame</t>
  </si>
  <si>
    <t>Finep</t>
  </si>
  <si>
    <t>Bond (Senior Notes 2018)</t>
  </si>
  <si>
    <t>Raízen</t>
  </si>
  <si>
    <t>ACC</t>
  </si>
  <si>
    <t>Finem</t>
  </si>
  <si>
    <t>Cosan Energia Proforma</t>
  </si>
  <si>
    <t>Rebate</t>
  </si>
  <si>
    <t>1T16</t>
  </si>
  <si>
    <t>Foreign loans</t>
  </si>
  <si>
    <t>Cosan Corporativo</t>
  </si>
  <si>
    <t>2T16</t>
  </si>
  <si>
    <t>3T16</t>
  </si>
  <si>
    <t>Custo da Dívida Bruta</t>
  </si>
  <si>
    <t>Rendimento de Aplicações Financeiras</t>
  </si>
  <si>
    <t>(=) Juros da Dívida Líquida</t>
  </si>
  <si>
    <t>Outros Encargos e Variações Monetárias</t>
  </si>
  <si>
    <t>Despesas Bancárias, Fees e Outros</t>
  </si>
  <si>
    <t>Resultado Financeiro</t>
  </si>
  <si>
    <t>1T12</t>
  </si>
  <si>
    <t>2T12</t>
  </si>
  <si>
    <t>3T12</t>
  </si>
  <si>
    <t>4T12</t>
  </si>
  <si>
    <t>1T13</t>
  </si>
  <si>
    <t>2T13</t>
  </si>
  <si>
    <t>3T13</t>
  </si>
  <si>
    <t>4T13</t>
  </si>
  <si>
    <t>Set/12</t>
  </si>
  <si>
    <t>Dez/12</t>
  </si>
  <si>
    <t>Mar/13</t>
  </si>
  <si>
    <t>Jun/13</t>
  </si>
  <si>
    <t>Set/13</t>
  </si>
  <si>
    <t>Dez/13</t>
  </si>
  <si>
    <t>Mar/14</t>
  </si>
  <si>
    <t>Jun/14</t>
  </si>
  <si>
    <t xml:space="preserve"> -   </t>
  </si>
  <si>
    <t>4T16</t>
  </si>
  <si>
    <t>Número de postos revendedores</t>
  </si>
  <si>
    <t>Moove</t>
  </si>
  <si>
    <t>1T17</t>
  </si>
  <si>
    <t>Finimp</t>
  </si>
  <si>
    <t>EIB</t>
  </si>
  <si>
    <t>Bond (Senior Notes 2027)</t>
  </si>
  <si>
    <t>Bond (Senior Notes 2023)</t>
  </si>
  <si>
    <t>Bond (Senior Notes 2017)</t>
  </si>
  <si>
    <t>Bond (Senior Notes 2014)</t>
  </si>
  <si>
    <t>2T17</t>
  </si>
  <si>
    <t>3T17</t>
  </si>
  <si>
    <t>4T17</t>
  </si>
  <si>
    <t>FRN - Floting Rate Note</t>
  </si>
  <si>
    <t>1T18</t>
  </si>
  <si>
    <t>Investimentos³</t>
  </si>
  <si>
    <t>Nota 3 - Inclui investimentos em ativos decorrentes de contratos com clientes.</t>
  </si>
  <si>
    <t>2T18</t>
  </si>
  <si>
    <t>(+) Ativos decorrentes de contratos com clientes</t>
  </si>
  <si>
    <t>C10101000</t>
  </si>
  <si>
    <t>C10113000</t>
  </si>
  <si>
    <t>C10105000</t>
  </si>
  <si>
    <t>C10208000</t>
  </si>
  <si>
    <t>C10208900</t>
  </si>
  <si>
    <t>C10210000</t>
  </si>
  <si>
    <t>C10211000</t>
  </si>
  <si>
    <t>C20104000</t>
  </si>
  <si>
    <t>C20400000</t>
  </si>
  <si>
    <t>C40000000</t>
  </si>
  <si>
    <t>E49101001101</t>
  </si>
  <si>
    <t>C50100000</t>
  </si>
  <si>
    <t>C50200000</t>
  </si>
  <si>
    <t>E58101001101</t>
  </si>
  <si>
    <t>C60000000</t>
  </si>
  <si>
    <t>E70110000</t>
  </si>
  <si>
    <t>E70120000</t>
  </si>
  <si>
    <t>E70210000</t>
  </si>
  <si>
    <t>E70214000</t>
  </si>
  <si>
    <t>E70000000</t>
  </si>
  <si>
    <t>C80101000</t>
  </si>
  <si>
    <t>C82000000</t>
  </si>
  <si>
    <t>CO1003</t>
  </si>
  <si>
    <t>C70000000</t>
  </si>
  <si>
    <t>E59101001102</t>
  </si>
  <si>
    <t>C40101002</t>
  </si>
  <si>
    <t>C40101003</t>
  </si>
  <si>
    <t>C40101004</t>
  </si>
  <si>
    <t>C50103000</t>
  </si>
  <si>
    <t>C30102008</t>
  </si>
  <si>
    <t>E50103000102</t>
  </si>
  <si>
    <t>E40101001207</t>
  </si>
  <si>
    <t>E50103000107</t>
  </si>
  <si>
    <t>CPV - Juros Capital Proprio</t>
  </si>
  <si>
    <t>Depreciação BUP</t>
  </si>
  <si>
    <t>Maps</t>
  </si>
  <si>
    <t>Depreciação e amortização - OPEX</t>
  </si>
  <si>
    <t>Depreciação LNR</t>
  </si>
  <si>
    <t>E70130000</t>
  </si>
  <si>
    <t>E70150000</t>
  </si>
  <si>
    <t>C10103100</t>
  </si>
  <si>
    <t>C20101800</t>
  </si>
  <si>
    <t>C20103100</t>
  </si>
  <si>
    <t>C20201100</t>
  </si>
  <si>
    <t>C10116000</t>
  </si>
  <si>
    <t>C10209100</t>
  </si>
  <si>
    <t>RI33010002</t>
  </si>
  <si>
    <t>RI33010003</t>
  </si>
  <si>
    <t>RI33010001</t>
  </si>
  <si>
    <t>RI33010004</t>
  </si>
  <si>
    <t>RI33010005</t>
  </si>
  <si>
    <t>RI42000001</t>
  </si>
  <si>
    <t>RI42000003</t>
  </si>
  <si>
    <t>E30100000232</t>
  </si>
  <si>
    <t>E30100000205</t>
  </si>
  <si>
    <t>E30100000207</t>
  </si>
  <si>
    <t>E30100000209</t>
  </si>
  <si>
    <t>E30100000212</t>
  </si>
  <si>
    <t>DE02</t>
  </si>
  <si>
    <t>DE01</t>
  </si>
  <si>
    <t>C50201006</t>
  </si>
  <si>
    <t>C50201019</t>
  </si>
  <si>
    <t>C50201049</t>
  </si>
  <si>
    <t>C50201078</t>
  </si>
  <si>
    <t>RI52000001</t>
  </si>
  <si>
    <t>RI42000002</t>
  </si>
  <si>
    <t>RI34020001</t>
  </si>
  <si>
    <t>C10100000</t>
  </si>
  <si>
    <t>C10200000</t>
  </si>
  <si>
    <t>C20100000</t>
  </si>
  <si>
    <t>C20200000</t>
  </si>
  <si>
    <t>C20300000</t>
  </si>
  <si>
    <t>##RS</t>
  </si>
  <si>
    <t>##RE</t>
  </si>
  <si>
    <t>Empresa</t>
  </si>
  <si>
    <t>Balanço</t>
  </si>
  <si>
    <t>DRE</t>
  </si>
  <si>
    <t>Monthly</t>
  </si>
  <si>
    <t>LGJVD1</t>
  </si>
  <si>
    <t>C30100000</t>
  </si>
  <si>
    <t>3T18</t>
  </si>
  <si>
    <t>Ativo de contratos com clientes CP</t>
  </si>
  <si>
    <t>Ativo de contratos com clientes LP</t>
  </si>
  <si>
    <t>PT</t>
  </si>
  <si>
    <t>ENG</t>
  </si>
  <si>
    <t>(+) Hedge Accounting</t>
  </si>
  <si>
    <t>SSMA e Sustaining</t>
  </si>
  <si>
    <t>CONSOLIDATED INCOME STATEMENT - IFRS</t>
  </si>
  <si>
    <t>(IN R$ MILLION)</t>
  </si>
  <si>
    <t>Net Operating Revenue</t>
  </si>
  <si>
    <t>Cost of Goods Sold and Services Rendered</t>
  </si>
  <si>
    <t>Gross Profit</t>
  </si>
  <si>
    <t>Operating Income (Expenses)</t>
  </si>
  <si>
    <t>Selling</t>
  </si>
  <si>
    <t>General and Administrative</t>
  </si>
  <si>
    <t>Other Operating Income (Expenses), Net</t>
  </si>
  <si>
    <t>Effect from the formation of JVs</t>
  </si>
  <si>
    <t>Profit before equity income of associates, net financial results and income and social contribution taxes</t>
  </si>
  <si>
    <t>Non-operating Income (Expenses)</t>
  </si>
  <si>
    <t>Equity Pick-up</t>
  </si>
  <si>
    <t>Cost of gross debt</t>
  </si>
  <si>
    <t>Perpetual Notes</t>
  </si>
  <si>
    <t>Income from financial investment</t>
  </si>
  <si>
    <t>Cost of debt, net</t>
  </si>
  <si>
    <t>Other charges and monetary variations</t>
  </si>
  <si>
    <t>Bank charges, fees and others</t>
  </si>
  <si>
    <t>Financial results, net</t>
  </si>
  <si>
    <t>Income (Loss) Before taxes</t>
  </si>
  <si>
    <t>Income and Social Contribution Taxes</t>
  </si>
  <si>
    <t>Profit (loss) attributable to noncontrolling interest</t>
  </si>
  <si>
    <t>Profit (Loss) from continuing operations</t>
  </si>
  <si>
    <t>Profit (Loss) from discontinued operation</t>
  </si>
  <si>
    <t>Profit (Loss) for the period</t>
  </si>
  <si>
    <t>RECONCILIATION OF EBITDA</t>
  </si>
  <si>
    <t>Net Income (Loss)</t>
  </si>
  <si>
    <t>Financial Results, Net</t>
  </si>
  <si>
    <t>Depreciation and Amortization</t>
  </si>
  <si>
    <t>Noncontrolling interest</t>
  </si>
  <si>
    <t>EBITDA Margin (%)</t>
  </si>
  <si>
    <t>CONSOLIDATED BALANCE SHEET</t>
  </si>
  <si>
    <t>ASSETS</t>
  </si>
  <si>
    <t>Current Assets</t>
  </si>
  <si>
    <t>Cash and Cash Equivalents</t>
  </si>
  <si>
    <t>Restricted Cash</t>
  </si>
  <si>
    <t>Securities</t>
  </si>
  <si>
    <t>Accounts receivable</t>
  </si>
  <si>
    <t>Derivative financial instruments</t>
  </si>
  <si>
    <t>Inventories</t>
  </si>
  <si>
    <t>Advances to Suppliers</t>
  </si>
  <si>
    <t>Related Parties</t>
  </si>
  <si>
    <t>Recoverable Taxes</t>
  </si>
  <si>
    <t>Assets Held for Sale</t>
  </si>
  <si>
    <t>Dividends receivable</t>
  </si>
  <si>
    <t>Other financial assets</t>
  </si>
  <si>
    <t>Other financial assets - Securities</t>
  </si>
  <si>
    <t>Discontinued operation</t>
  </si>
  <si>
    <t>Other credits</t>
  </si>
  <si>
    <t>Non-Current Assets</t>
  </si>
  <si>
    <t>Deferred Income tax and social contribution</t>
  </si>
  <si>
    <t>Accounts receivable (LT)</t>
  </si>
  <si>
    <t>Judicial Deposits</t>
  </si>
  <si>
    <t>Other non-current assets</t>
  </si>
  <si>
    <t>Investments</t>
  </si>
  <si>
    <t>Investment property</t>
  </si>
  <si>
    <t>Biological Assets</t>
  </si>
  <si>
    <t>Fixed assets</t>
  </si>
  <si>
    <t>Intangible</t>
  </si>
  <si>
    <t>TOTAL ASSETS</t>
  </si>
  <si>
    <t>LIABILITIES AND EQUITY</t>
  </si>
  <si>
    <t>Current Liabilities</t>
  </si>
  <si>
    <t>Loans and borrowings</t>
  </si>
  <si>
    <t xml:space="preserve">Derivatives </t>
  </si>
  <si>
    <t>Suppliers</t>
  </si>
  <si>
    <t>Salaries Payable</t>
  </si>
  <si>
    <t>Taxes payable</t>
  </si>
  <si>
    <t>Dividends payable</t>
  </si>
  <si>
    <t>Anticipated revenues</t>
  </si>
  <si>
    <t>Other Financial Liabilities</t>
  </si>
  <si>
    <t>Other current liabilities</t>
  </si>
  <si>
    <t>Provision for judicial demands</t>
  </si>
  <si>
    <t>Actuarial Liabilities</t>
  </si>
  <si>
    <t>Deferred Income taxes</t>
  </si>
  <si>
    <t>Other non-current liabilities</t>
  </si>
  <si>
    <t>Uncovered liabilities</t>
  </si>
  <si>
    <t>Equity</t>
  </si>
  <si>
    <t>Share Capital</t>
  </si>
  <si>
    <t>Treasury Shares</t>
  </si>
  <si>
    <t>Capital Reserve</t>
  </si>
  <si>
    <t>Profits Reserve</t>
  </si>
  <si>
    <t>Statutory reserve</t>
  </si>
  <si>
    <t>Retained earnings/losses</t>
  </si>
  <si>
    <t>Period Result</t>
  </si>
  <si>
    <t>Equity attributable to owners of the Company</t>
  </si>
  <si>
    <t>Equity attributable to non-controlling interests</t>
  </si>
  <si>
    <t>TOTAL LIABILITIES AND EQUITY</t>
  </si>
  <si>
    <t>STATEMENT OF CASH FLOWS - CONSOLIDATED</t>
  </si>
  <si>
    <t>CASH GENERATED BY OPERATIONS</t>
  </si>
  <si>
    <t>Income (loss) before income and social contribution taxes</t>
  </si>
  <si>
    <t>Profit before taxes discontinued operation</t>
  </si>
  <si>
    <t>Equity pick-up in investees</t>
  </si>
  <si>
    <t>Equity pick-up in jointly controlled entity</t>
  </si>
  <si>
    <t>Losses (Gains) on Disposal Assets</t>
  </si>
  <si>
    <t>Judicial demands' provision</t>
  </si>
  <si>
    <t>Net gain recorded on membership / Early settlement REFIS</t>
  </si>
  <si>
    <t>Interest, monetary and exchange variations, net</t>
  </si>
  <si>
    <t>Gain in the use of tax loss in JVs</t>
  </si>
  <si>
    <t>Equity-settled share-based payment transactions</t>
  </si>
  <si>
    <t>Fair value of investment properties</t>
  </si>
  <si>
    <t>Fair value of assets held for sale</t>
  </si>
  <si>
    <t>Gain on compensation claims</t>
  </si>
  <si>
    <t>Others</t>
  </si>
  <si>
    <t>Variation on Assets and Liabilities</t>
  </si>
  <si>
    <t>Investment Securities</t>
  </si>
  <si>
    <t>Restricted cash</t>
  </si>
  <si>
    <t>Inventory</t>
  </si>
  <si>
    <t>Salaries payable</t>
  </si>
  <si>
    <t>Taxes and Social Contributions Payable</t>
  </si>
  <si>
    <t>Taxes Payable</t>
  </si>
  <si>
    <t>Profit from discontinued operations</t>
  </si>
  <si>
    <t>Other assets and liabilities, net</t>
  </si>
  <si>
    <t>Cash Flow from Operating Activities</t>
  </si>
  <si>
    <t>CASH FLOW FROM INVESTMENT ACTIVITIES</t>
  </si>
  <si>
    <t>Aquisitions, net of aquired cash and advances for future capital increases</t>
  </si>
  <si>
    <t>Cash used in Raizen formation</t>
  </si>
  <si>
    <t>Acquisition of retail sugar business</t>
  </si>
  <si>
    <t>Dividends received from subsidiaries</t>
  </si>
  <si>
    <t>Capital contribution in jointly controlled entity</t>
  </si>
  <si>
    <t>Aquisition Cost</t>
  </si>
  <si>
    <t>Additions to Investment</t>
  </si>
  <si>
    <t>Additions to property, software and other intangibles</t>
  </si>
  <si>
    <t>Cash for treatment and planting of sugarcane</t>
  </si>
  <si>
    <t>Cash used in discontinued operations</t>
  </si>
  <si>
    <t>Cash received on sale of discontinued operations</t>
  </si>
  <si>
    <t>Cash Received in Merger / Acquisition</t>
  </si>
  <si>
    <t>Non-controlling interest subscription</t>
  </si>
  <si>
    <t>Other Financial Assets</t>
  </si>
  <si>
    <t>Non-controlling interest acquisition</t>
  </si>
  <si>
    <t xml:space="preserve">Net cash used in investing activities </t>
  </si>
  <si>
    <t>CASH FLOW FROM FINANCIAL ACTIVITIES</t>
  </si>
  <si>
    <t>Loans and borrowings raised</t>
  </si>
  <si>
    <t>Loans amortization and financing</t>
  </si>
  <si>
    <t>Interest amortization excluding loans and financing</t>
  </si>
  <si>
    <t xml:space="preserve">Funding through preferred shares </t>
  </si>
  <si>
    <t>Credit Guarantees</t>
  </si>
  <si>
    <t>Capital Contribution</t>
  </si>
  <si>
    <t>Capital Increase by noncontrolling interest</t>
  </si>
  <si>
    <t>Treasury Stock</t>
  </si>
  <si>
    <t>Stock option plan</t>
  </si>
  <si>
    <t xml:space="preserve">Acquisition of non-controlling interest </t>
  </si>
  <si>
    <t>Non-controlling Subscription</t>
  </si>
  <si>
    <t>Dividends paid</t>
  </si>
  <si>
    <t>Net cash (used in) financing activities</t>
  </si>
  <si>
    <t>NET CHANGE IN CASH</t>
  </si>
  <si>
    <t>Cash and cash equivalents at the beginning of the period</t>
  </si>
  <si>
    <t>Effect of exchange rate changes on cash and cash equivalents</t>
  </si>
  <si>
    <t>Cash and cash equivalents at the ended of the period</t>
  </si>
  <si>
    <t>Increase (decrease) in cash and cash equivalents</t>
  </si>
  <si>
    <t>PRO FORMA INCOME STATEMENT¹</t>
  </si>
  <si>
    <t>Current</t>
  </si>
  <si>
    <t>Deferred</t>
  </si>
  <si>
    <t>EBITDA Adjustments</t>
  </si>
  <si>
    <t>(+) Asset Divestments</t>
  </si>
  <si>
    <t>(+) Assets arising from contracts with clients</t>
  </si>
  <si>
    <t>(+) Extraordinary effects²</t>
  </si>
  <si>
    <t xml:space="preserve">(+) Change in Biological asset </t>
  </si>
  <si>
    <t>(+) Foreign exchange effect in sugar</t>
  </si>
  <si>
    <t xml:space="preserve">Comgás - Current account regulatory </t>
  </si>
  <si>
    <t>(+)  Regulatory Current Account</t>
  </si>
  <si>
    <t>Total EBITDA Adjustments</t>
  </si>
  <si>
    <t>Adjusted EBITDA</t>
  </si>
  <si>
    <t>Margin EBITDA Adjusted (%)</t>
  </si>
  <si>
    <t>PRO FORMA BALANCE SHEET</t>
  </si>
  <si>
    <t>Assets from contracts with clients</t>
  </si>
  <si>
    <t>Property, Plant and Equipment</t>
  </si>
  <si>
    <t>Other financial liabilities</t>
  </si>
  <si>
    <t>Statutory Reserve</t>
  </si>
  <si>
    <t>STATEMENT OF CASH FLOWS - PRO FORMA</t>
  </si>
  <si>
    <t>CASH GENERATED BY OPERATIONS (R$)</t>
  </si>
  <si>
    <t>Adjustments to reconcile net income to net cash provided by operating activities:</t>
  </si>
  <si>
    <t>Stock option</t>
  </si>
  <si>
    <t>Derivatives</t>
  </si>
  <si>
    <t>Amortization of prepaid revenue</t>
  </si>
  <si>
    <t>Amortization of prepaid expenses</t>
  </si>
  <si>
    <t>Variation on Assets and Liabilities:</t>
  </si>
  <si>
    <t>Profit from discontinued operations, net or tax</t>
  </si>
  <si>
    <t>Interest paid</t>
  </si>
  <si>
    <t>Income tax and social contribution on profit paid</t>
  </si>
  <si>
    <t>Cash flow from investing activities</t>
  </si>
  <si>
    <t>Investment aquisitions</t>
  </si>
  <si>
    <t>Capital contribution in Subsidiaries</t>
  </si>
  <si>
    <t>Acquisition cost of business</t>
  </si>
  <si>
    <t>Cash reclassified to discontinued operations</t>
  </si>
  <si>
    <t>Cash Flow from Investment Activities</t>
  </si>
  <si>
    <t>Cash flow from financial Activities</t>
  </si>
  <si>
    <t>Net Change in fast-moving debt</t>
  </si>
  <si>
    <t>Capital contribution by minority shareholders in subsidiaries</t>
  </si>
  <si>
    <t>Financial investments linked to the loan (restricted cash)</t>
  </si>
  <si>
    <t>Note 1 - Cosan S/A Proforma results consider 50% of Raízen and consolidate the results from Logistic Rumo until 4T13.</t>
  </si>
  <si>
    <t>Note 2 - Nonrecurring gains/losses, if applicable.</t>
  </si>
  <si>
    <t>OPERATIONAL FIGURES</t>
  </si>
  <si>
    <t>(Million liters)</t>
  </si>
  <si>
    <t>Fuel Sales</t>
  </si>
  <si>
    <t>Ethanol</t>
  </si>
  <si>
    <t>Gasoline</t>
  </si>
  <si>
    <t>Aviation</t>
  </si>
  <si>
    <t>Other Products</t>
  </si>
  <si>
    <t>Volume Ciclo Otto (Gasoline+Ethanol)</t>
  </si>
  <si>
    <t>Volume Gasoline Equivalent</t>
  </si>
  <si>
    <t>Number of Gas Station</t>
  </si>
  <si>
    <t>INCOME STATEMENT</t>
  </si>
  <si>
    <t>Cost of Goods Sold</t>
  </si>
  <si>
    <t>Gross Margin (%)</t>
  </si>
  <si>
    <t>Selling Expenses</t>
  </si>
  <si>
    <t>General &amp; Administrative Expenses</t>
  </si>
  <si>
    <t>Other Operational Revenues/Expenses</t>
  </si>
  <si>
    <t>Margin EBIT (%)</t>
  </si>
  <si>
    <t>Margin EBIT (R$/m³)</t>
  </si>
  <si>
    <t>(+) Assets Sale</t>
  </si>
  <si>
    <t>(+) Nonrecurring Items²</t>
  </si>
  <si>
    <t>EBIT Adjusted</t>
  </si>
  <si>
    <t>Margin EBIT Adjusted (%)</t>
  </si>
  <si>
    <t>Margin EBIT Adjusted(R$/m³)</t>
  </si>
  <si>
    <t>Margin EBITDA (%)</t>
  </si>
  <si>
    <t>Margin EBITDA (R$/m³)</t>
  </si>
  <si>
    <t>EBITDA Adjusted</t>
  </si>
  <si>
    <t>Margin EBITDA Adjusted(R$/m³)</t>
  </si>
  <si>
    <t>BALANCE SHEET</t>
  </si>
  <si>
    <t>Assets</t>
  </si>
  <si>
    <t>Accounts Receivable</t>
  </si>
  <si>
    <t>Assets from contracts with clients ST</t>
  </si>
  <si>
    <t>Other Current Assets</t>
  </si>
  <si>
    <t>Investments in Jointly Ventures</t>
  </si>
  <si>
    <t>Investment Property</t>
  </si>
  <si>
    <t>Assets from contracts with clients LT</t>
  </si>
  <si>
    <t>Other Non-Current Assets</t>
  </si>
  <si>
    <t>Liabilities</t>
  </si>
  <si>
    <t>Loans and Borrowings</t>
  </si>
  <si>
    <t>Other Current Liabilities</t>
  </si>
  <si>
    <t>Other Non-Current Liabilities</t>
  </si>
  <si>
    <t>Note 3 - Includes investments in assets arising from contracts with clients</t>
  </si>
  <si>
    <t>Crushed Sugarcane</t>
  </si>
  <si>
    <t>Own ('000 tons)</t>
  </si>
  <si>
    <t>Suppliers ('000 tons)</t>
  </si>
  <si>
    <t>Sugarcane TRS (Kg/Ton)</t>
  </si>
  <si>
    <t>Tons of Cane per Hectare (TCH)</t>
  </si>
  <si>
    <t>TRS/TCH (Tones of ATR per hectare)</t>
  </si>
  <si>
    <t>Mechanization (%)</t>
  </si>
  <si>
    <t>PRODUCTION</t>
  </si>
  <si>
    <t>Sugar</t>
  </si>
  <si>
    <t>Raw Sugar ('000 tons)</t>
  </si>
  <si>
    <t>White Sugar ('000 tons)</t>
  </si>
  <si>
    <t>Anhydrous Ethanol ('000 cbm)</t>
  </si>
  <si>
    <t>Hydrous Ethanol ('000 cbm)</t>
  </si>
  <si>
    <t>VOLUME SOLD</t>
  </si>
  <si>
    <t>Sugar Sold ('000 tons)</t>
  </si>
  <si>
    <t>Domestic</t>
  </si>
  <si>
    <t>Export</t>
  </si>
  <si>
    <t>Own</t>
  </si>
  <si>
    <t>Resale</t>
  </si>
  <si>
    <t>Ethanol Sold (million liters)</t>
  </si>
  <si>
    <t>Export⁴</t>
  </si>
  <si>
    <t>Resale &amp; Trading</t>
  </si>
  <si>
    <t>Eletric Energy Sold ('000 MWh)</t>
  </si>
  <si>
    <t>Sugar Sales</t>
  </si>
  <si>
    <t>Domestic Market</t>
  </si>
  <si>
    <t>Foreign Market</t>
  </si>
  <si>
    <t>Ethanol Sales</t>
  </si>
  <si>
    <t>Energy Cogeneration</t>
  </si>
  <si>
    <t>Other Products and Services</t>
  </si>
  <si>
    <t>Average Unitary Production Costs</t>
  </si>
  <si>
    <t>Cash Cost of Sugar (R$/ton)</t>
  </si>
  <si>
    <t>Cash Cost of Ethanol (R$/'000 liters)</t>
  </si>
  <si>
    <t>Margin Adjusted EBITDA (%)</t>
  </si>
  <si>
    <t xml:space="preserve">Maintenance CAPEX </t>
  </si>
  <si>
    <t>Inter-Harvest Maintenance Costs</t>
  </si>
  <si>
    <t>Operating CAPEX</t>
  </si>
  <si>
    <t>Mechanization</t>
  </si>
  <si>
    <t>CAPEX de Projects</t>
  </si>
  <si>
    <t>Cogeneration Projects</t>
  </si>
  <si>
    <t>Expansion and Other Projects</t>
  </si>
  <si>
    <t>Cogeneration and Expansion</t>
  </si>
  <si>
    <t>Others Projects</t>
  </si>
  <si>
    <t>Biological Assets - current</t>
  </si>
  <si>
    <t>('000 cbm)</t>
  </si>
  <si>
    <t>Total Gas Sales</t>
  </si>
  <si>
    <t>Gas Sales - without thermal power</t>
  </si>
  <si>
    <t>Residential</t>
  </si>
  <si>
    <t>Commercial</t>
  </si>
  <si>
    <t>Cogeneration</t>
  </si>
  <si>
    <t>Vehicular</t>
  </si>
  <si>
    <t>Thermal Power</t>
  </si>
  <si>
    <t>Gross Operating Revenue</t>
  </si>
  <si>
    <t>Gas Sales</t>
  </si>
  <si>
    <t>Construction Revenue</t>
  </si>
  <si>
    <t>Other</t>
  </si>
  <si>
    <t>Tax on Sales</t>
  </si>
  <si>
    <t>Cost os Goods and Services</t>
  </si>
  <si>
    <t>Natural Gas and Others</t>
  </si>
  <si>
    <t>Construction - ICPC 01</t>
  </si>
  <si>
    <t>Normalized EBITDA</t>
  </si>
  <si>
    <t>Normalized EBITDA Margin (%)</t>
  </si>
  <si>
    <t>* Comgás' financial and operating information were consolidated in the results of Cosan on November 1, 2012, however, for the purpose of better comparison, the information presented in 4Q12 represents the full quarter in pro forma basis (October, November and December 2012).</t>
  </si>
  <si>
    <t>Volume Sold</t>
  </si>
  <si>
    <t>Net Operating revenue</t>
  </si>
  <si>
    <t>Cost of Goods and Services</t>
  </si>
  <si>
    <t>Profit from discontinued operation, net of tax</t>
  </si>
  <si>
    <t>EBITDA Ex - Equity Pick-up</t>
  </si>
  <si>
    <t>(+) Others Effects³</t>
  </si>
  <si>
    <t>STATEMENT OF CASH FLOW</t>
  </si>
  <si>
    <t>Noncash impacts on EBITDA</t>
  </si>
  <si>
    <t>Changes in assets and liabilities</t>
  </si>
  <si>
    <t>Operating financial result</t>
  </si>
  <si>
    <t>Operating cash flow</t>
  </si>
  <si>
    <t>Cash flow after investments</t>
  </si>
  <si>
    <t xml:space="preserve">Cost of debt </t>
  </si>
  <si>
    <t>Loans amortization (Principal)</t>
  </si>
  <si>
    <t>Loans amortization (Interest)</t>
  </si>
  <si>
    <t>Derivative</t>
  </si>
  <si>
    <t>Cash Flow From Financial Activities</t>
  </si>
  <si>
    <t>Dividends received</t>
  </si>
  <si>
    <t>Free Cash Flow to Equity (FCFE)</t>
  </si>
  <si>
    <t xml:space="preserve">     Comgás</t>
  </si>
  <si>
    <t xml:space="preserve">     Others</t>
  </si>
  <si>
    <t>Net Dividends</t>
  </si>
  <si>
    <t xml:space="preserve"> Cash Generation/(Burn) in the period</t>
  </si>
  <si>
    <t>Businesses Debt (IN R$ MILLION)</t>
  </si>
  <si>
    <t>Debentures</t>
  </si>
  <si>
    <t xml:space="preserve">Resolution 4131 </t>
  </si>
  <si>
    <t>MTM Derivatives</t>
  </si>
  <si>
    <t>Comgás Debt</t>
  </si>
  <si>
    <t>Secured Account</t>
  </si>
  <si>
    <t>Working Capital</t>
  </si>
  <si>
    <t>Pre-Export</t>
  </si>
  <si>
    <t>Moove Debt</t>
  </si>
  <si>
    <t>Corporate</t>
  </si>
  <si>
    <t>Perpetual Bonds</t>
  </si>
  <si>
    <t>Credit Notes</t>
  </si>
  <si>
    <t>Others Loans</t>
  </si>
  <si>
    <t>Corporate Debt</t>
  </si>
  <si>
    <t>Cosan Energia</t>
  </si>
  <si>
    <t>Total Debt</t>
  </si>
  <si>
    <t>Cash and Cash Equivalents and Securities</t>
  </si>
  <si>
    <t>Net Bank Debt</t>
  </si>
  <si>
    <t>Agribusiness Receivables Certificates</t>
  </si>
  <si>
    <t>Promissory notes</t>
  </si>
  <si>
    <t>Rural Credit</t>
  </si>
  <si>
    <t>Raízen Debt</t>
  </si>
  <si>
    <t>Raízen Debt (50%)</t>
  </si>
  <si>
    <t>Cash and Cash Equivalents and Securities Raízen</t>
  </si>
  <si>
    <t>Net Bank Debt Raízen (50%)</t>
  </si>
  <si>
    <t>Total Debt (including Raízen)</t>
  </si>
  <si>
    <t>Net Bank Debt (including Raízen)</t>
  </si>
  <si>
    <t>Obligations with preferred shareholders in subsidiaries</t>
  </si>
  <si>
    <t xml:space="preserve">Total Net Bank Debt and Obligations with preferred shareholders in subsidiaries
</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</si>
  <si>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</si>
  <si>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</si>
  <si>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</si>
  <si>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</si>
  <si>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</si>
  <si>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</si>
  <si>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</si>
  <si>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</si>
  <si>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</si>
  <si>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</si>
  <si>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</si>
  <si>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</si>
  <si>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</si>
  <si>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</si>
  <si>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</si>
  <si>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</si>
  <si>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</si>
  <si>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</si>
  <si>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</si>
  <si>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</si>
  <si>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</si>
  <si>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</si>
  <si>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</si>
  <si>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</si>
  <si>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</si>
  <si>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</si>
  <si>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</si>
  <si>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</si>
  <si>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</si>
  <si>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</si>
  <si>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</si>
  <si>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</si>
  <si>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</si>
  <si>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</si>
  <si>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(Apr-Jun)</t>
  </si>
  <si>
    <t>(Jul-Sep)</t>
  </si>
  <si>
    <t>(Oct-Dec)</t>
  </si>
  <si>
    <t>4Q12*</t>
  </si>
  <si>
    <t>Cosan Corporate</t>
  </si>
  <si>
    <t>Eliminations</t>
  </si>
  <si>
    <t>Combined Raízen</t>
  </si>
  <si>
    <t>Total Elimination</t>
  </si>
  <si>
    <t>Consolidated Proforma</t>
  </si>
  <si>
    <t>4. BUSINESSES DEBT</t>
  </si>
  <si>
    <t>NOTES</t>
  </si>
  <si>
    <t>From April 1, 2013, through the adoption of the accounting standard IFRS 11 (CPC 19), the results of Raizen Energy and Raízen Combustíveis are no longer proportionally consolidated (50%) by Cosan, going to be reported in the "Equity Pick-up", considering the proportionate share of the results. As the Company's disclosures, this effect is reported retroactively since 1Q12 in "COSAN SA - IFRS".</t>
  </si>
  <si>
    <t>Given the importance of Raizen operations on the results of Cosan and better comparability of its financial data, it is reported at "COSAN SA - PROFORMA", 100% of the consolidated results of Comgás, Rumo, Cosan Lubrificantes, Radar and Cosan Corporate, and 50% of Raízen Energia and Raízen Combustíveis results.</t>
  </si>
  <si>
    <t>4Q18</t>
  </si>
  <si>
    <t>4T18</t>
  </si>
  <si>
    <t xml:space="preserve">Cash received on sale of fixed assets, intangible assets and investments
</t>
  </si>
  <si>
    <t>Fuel Sales¹</t>
  </si>
  <si>
    <t>2.1 RAÍZEN COMBUSTÍVEIS CONSOLIDATED</t>
  </si>
  <si>
    <t>1Q19</t>
  </si>
  <si>
    <t>Leases</t>
  </si>
  <si>
    <t>Loans amortization and financing IFRS 16</t>
  </si>
  <si>
    <t>Interest amortization excluding loans and financing IFRS 16</t>
  </si>
  <si>
    <t>(+) Adjustments IFRS 16</t>
  </si>
  <si>
    <t>Sugar Equivalent</t>
  </si>
  <si>
    <t>Sales of Sugar Equivalent - Own ('000 tons)</t>
  </si>
  <si>
    <t>Adjusted Normalized EBITDA</t>
  </si>
  <si>
    <t>Ajusted EBITDA Margin (%)</t>
  </si>
  <si>
    <t>Leasing amortization (Interest)</t>
  </si>
  <si>
    <t>Leasing Liabilities (IFRS 16)</t>
  </si>
  <si>
    <t>Corporative</t>
  </si>
  <si>
    <t>MTM Derivatives - Assets</t>
  </si>
  <si>
    <t>MTM Derivatives - Liabilities</t>
  </si>
  <si>
    <t>2Q19</t>
  </si>
  <si>
    <t>Financial Expenses</t>
  </si>
  <si>
    <t>EBITDA - Raízen Combustíveis perspective</t>
  </si>
  <si>
    <t>Fair Value Effects</t>
  </si>
  <si>
    <t>Right of Exclusive Supply</t>
  </si>
  <si>
    <t>Adjustments from unrealized profits</t>
  </si>
  <si>
    <t>EBITDA - Cosan perspective</t>
  </si>
  <si>
    <t>Net Income - Raízen Combustíveis perspective</t>
  </si>
  <si>
    <t>Depreciation &amp; Amortization</t>
  </si>
  <si>
    <t>Income Tax (34%)</t>
  </si>
  <si>
    <t>Net Income - Cosan perspective</t>
  </si>
  <si>
    <t>EBITDA - Raízen Energia perspective</t>
  </si>
  <si>
    <t>Net Income - Raízen Energia perspective</t>
  </si>
  <si>
    <t>Net Income - Comgás perspective</t>
  </si>
  <si>
    <t>Amortization adjustments</t>
  </si>
  <si>
    <t>Income Tax and Social Contribution</t>
  </si>
  <si>
    <t>Sugar²</t>
  </si>
  <si>
    <t>Ethanol²</t>
  </si>
  <si>
    <t>Energy Cogeneration²</t>
  </si>
  <si>
    <t>Resale &amp; Trading³</t>
  </si>
  <si>
    <t>Foreign Market¹</t>
  </si>
  <si>
    <t>Note 1 - Includes trading offshore.</t>
  </si>
  <si>
    <t>Note 2 - Beginning on 1Q14, includes only own volumes sold.</t>
  </si>
  <si>
    <t>Note 3 - Includes sugar, ethanol and eletricity resale &amp; trading sales volumes.</t>
  </si>
  <si>
    <t>Loss of Bloked Account</t>
  </si>
  <si>
    <t>Note 1 - Relevant and nonrecurring effects.</t>
  </si>
  <si>
    <t>(+) Extraordinary effects</t>
  </si>
  <si>
    <t>Note 1 - Nonrecurring gains/losses, if applicable.</t>
  </si>
  <si>
    <t>Note 2 - Includes investments in assets arising from contracts with clients</t>
  </si>
  <si>
    <t>Note 4 - Nonrecurring gains/losses, if applicable.</t>
  </si>
  <si>
    <t>Raízen Combustíveis Argentina</t>
  </si>
  <si>
    <t>Right-of-use assets</t>
  </si>
  <si>
    <t>3Q19</t>
  </si>
  <si>
    <t>1. COSAN S.A. (CSAN3) - CONSOLIDATED IFRS</t>
  </si>
  <si>
    <t>2. COSAN S.A. (CSAN3) - CONSOLIDATED PRO FORMA INCLUDING RAÍZEN</t>
  </si>
  <si>
    <t>Cosan S.A.</t>
  </si>
  <si>
    <t>Adjusted Net Income</t>
  </si>
  <si>
    <t>Net Income Adjustments</t>
  </si>
  <si>
    <t>Margin Adjusted Net Income (%)</t>
  </si>
  <si>
    <t>Energy Cogeneration -Own Price</t>
  </si>
  <si>
    <t>Electricity Sales - Own</t>
  </si>
  <si>
    <t>Electricity Sales - Resale</t>
  </si>
  <si>
    <t>4Q19</t>
  </si>
  <si>
    <t>CPR - Rural Product Note</t>
  </si>
  <si>
    <t>Intest of bank debt</t>
  </si>
  <si>
    <t>2.2 RAÍZEN COMBUSTÍVEIS BRAZIL</t>
  </si>
  <si>
    <t>2.3 RAÍZEN COMBUSTÍVEIS ARGENTINA</t>
  </si>
  <si>
    <t>2.4 RAÍZEN ENERGIA</t>
  </si>
  <si>
    <t>2.5 COMGÁS</t>
  </si>
  <si>
    <t>2.6 MOOVE</t>
  </si>
  <si>
    <t>2.7 COSAN CORPORATE</t>
  </si>
  <si>
    <t>3. COSAN S.A. (CSAN3) - CASH GENERATION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</si>
</sst>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41" formatCode="_(* #,##0_);_(* \(#,##0\);_(* &quot;-&quot;_);_(@_)"/>
    <numFmt numFmtId="44" formatCode="_(&quot;$&quot;* #,##0.00_);_(&quot;$&quot;* \(#,##0.00\);_(&quot;$&quot;* &quot;-&quot;??_);_(@_)"/>
    <numFmt numFmtId="43" formatCode="_(* #,##0.00_);_(* \(#,##0.00\);_(* &quot;-&quot;??_);_(@_)"/>
    <numFmt numFmtId="164" formatCode="_-* #,##0.00_-;\-* #,##0.00_-;_-* &quot;-&quot;??_-;_-@_-"/>
    <numFmt numFmtId="165" formatCode="&quot;R$&quot;#,##0.00_);\(&quot;R$&quot;#,##0.00\)"/>
    <numFmt numFmtId="166" formatCode="_(&quot;R$&quot;* #,##0_);_(&quot;R$&quot;* \(#,##0\);_(&quot;R$&quot;* &quot;-&quot;_);_(@_)"/>
    <numFmt numFmtId="167" formatCode="_(&quot;R$&quot;* #,##0.00_);_(&quot;R$&quot;* \(#,##0.00\);_(&quot;R$&quot;* &quot;-&quot;??_);_(@_)"/>
    <numFmt numFmtId="168" formatCode="_(* #,##0.0_);_(* \(#,##0.0\);_(* &quot;-&quot;??_);_(@_)"/>
    <numFmt numFmtId="169" formatCode="0.0%"/>
    <numFmt numFmtId="170" formatCode="_(* #,##0_);_(* \(#,##0\);_(* &quot;-&quot;??_);_(@_)"/>
    <numFmt numFmtId="171" formatCode="_-* #,##0.0_-;\-* #,##0.0_-;_-* &quot;-&quot;?_-;_-@_-"/>
    <numFmt numFmtId="172" formatCode="0.0"/>
    <numFmt numFmtId="173" formatCode="_-* #,##0_-;\-* #,##0_-;_-* &quot;-&quot;??_-;_-@_-"/>
    <numFmt numFmtId="174" formatCode="_-* #,##0.0_-;\-* #,##0.0_-;_-* &quot;-&quot;??_-;_-@_-"/>
    <numFmt numFmtId="175" formatCode="#,##0.0"/>
    <numFmt numFmtId="176" formatCode="_-* #,##0.00000_-;\-* #,##0.00000_-;_-* &quot;-&quot;?_-;_-@_-"/>
    <numFmt numFmtId="177" formatCode="[$-816]mmm\'yy;@"/>
    <numFmt numFmtId="178" formatCode="_([$€-2]* #,##0.00_);_([$€-2]* \(#,##0.00\);_([$€-2]* &quot;-&quot;??_)"/>
    <numFmt numFmtId="179" formatCode="_ &quot;\&quot;* #,##0_ ;_ &quot;\&quot;* \-#,##0_ ;_ &quot;\&quot;* &quot;-&quot;_ ;_ @_ "/>
    <numFmt numFmtId="180" formatCode="General_)"/>
    <numFmt numFmtId="181" formatCode="_([$€]* #,##0.00_);_([$€]* \(#,##0.00\);_([$€]* &quot;-&quot;??_);_(@_)"/>
    <numFmt numFmtId="182" formatCode="\+#,##0.0_);\(#,##0.0\)"/>
    <numFmt numFmtId="183" formatCode="_(&quot;Cr$&quot;* #,##0_);_(&quot;Cr$&quot;* \(#,##0\);_(&quot;Cr$&quot;* &quot;-&quot;_);_(@_)"/>
    <numFmt numFmtId="184" formatCode="_(* #,##0_);_(* \(#,##0\);_(* &quot;--- &quot;_)"/>
    <numFmt numFmtId="185" formatCode="_(&quot;$&quot;* #,##0_);_(&quot;$&quot;* \(#,##0\);_(&quot;$&quot;* &quot;--- &quot;_)"/>
    <numFmt numFmtId="186" formatCode="0.0000"/>
    <numFmt numFmtId="187" formatCode="#,##0\ ;\(#,##0\);\–\ \ \ \ \ "/>
    <numFmt numFmtId="188" formatCode="_(* #,##0.0_);_(* \(#,##0.0\);_(* &quot;-&quot;?_);_(@_)"/>
    <numFmt numFmtId="189" formatCode="#,##0.00\ &quot;m³/d&quot;"/>
    <numFmt numFmtId="190" formatCode="#,##0.00_%_);\(#,##0.00\)_%;#,##0.00_%_);@_%_)"/>
    <numFmt numFmtId="191" formatCode="&quot;$&quot;* #,##0.00_);&quot;$&quot;* \(#,##0.00\)"/>
    <numFmt numFmtId="192" formatCode="_(&quot;R$ &quot;* #,##0.00_);_(&quot;R$ &quot;* \(#,##0.00\);_(&quot;R$ &quot;* &quot;-&quot;??_);_(@_)"/>
    <numFmt numFmtId="193" formatCode="0.0000_ ;[Red]\-0.0000\ "/>
    <numFmt numFmtId="194" formatCode="#,#00"/>
    <numFmt numFmtId="195" formatCode="#,##0.0_);\(#,##0.0\)"/>
    <numFmt numFmtId="196" formatCode="_-* #,##0.00\ &quot;DM&quot;_-;\-* #,##0.00\ &quot;DM&quot;_-;_-* &quot;-&quot;??\ &quot;DM&quot;_-;_-@_-"/>
    <numFmt numFmtId="197" formatCode="#,##0\ \ \ ;[Red]\(#,##0\)\ \ ;\—\ \ \ \ "/>
    <numFmt numFmtId="198" formatCode="_(* #,##0.000_);_(* \(#,##0.000\);_(* &quot;-&quot;??_);_(@_)"/>
    <numFmt numFmtId="199" formatCode="_-* #,##0.0000_-;\-* #,##0.0000_-;_-* &quot;-&quot;?_-;_-@_-"/>
    <numFmt numFmtId="200" formatCode="#,##0.000"/>
    <numFmt numFmtId="201" formatCode="_-* #,##0.000_-;\-* #,##0.000_-;_-* &quot;-&quot;???_-;_-@_-"/>
    <numFmt numFmtId="202" formatCode="_-* #,##0.00_-;\-* #,##0.00_-;_-* &quot;-&quot;?_-;_-@_-"/>
    <numFmt numFmtId="203" formatCode="_-* #,##0.000_-;\-* #,##0.000_-;_-* &quot;-&quot;?_-;_-@_-"/>
    <numFmt numFmtId="204" formatCode="_(* #,##0.0000_);_(* \(#,##0.0000\);_(* &quot;-&quot;??_);_(@_)"/>
    <numFmt numFmtId="205" formatCode="_-* #,##0.0000_-;\-* #,##0.0000_-;_-* &quot;-&quot;????_-;_-@_-"/>
  </numFmts>
  <fonts count="121">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20"/>
      <color theme="1"/>
      <name val="Calibri"/>
      <family val="2"/>
      <scheme val="minor"/>
    </font>
    <font>
      <sz val="11"/>
      <color indexed="8"/>
      <name val="Calibri"/>
      <family val="2"/>
      <scheme val="minor"/>
    </font>
    <font>
      <u/>
      <sz val="11"/>
      <color theme="10"/>
      <name val="Calibri"/>
      <family val="2"/>
      <scheme val="minor"/>
    </font>
    <font>
      <sz val="14"/>
      <color theme="1"/>
      <name val="Calibri"/>
      <family val="2"/>
      <scheme val="minor"/>
    </font>
    <font>
      <sz val="11"/>
      <color rgb="FF000000"/>
      <name val="Calibri"/>
      <family val="2"/>
      <scheme val="minor"/>
    </font>
    <font>
      <b/>
      <sz val="11"/>
      <color indexed="8"/>
      <name val="Calibri"/>
      <family val="2"/>
    </font>
    <font>
      <b/>
      <sz val="11"/>
      <color indexed="9"/>
      <name val="Calibri"/>
      <family val="2"/>
    </font>
    <font>
      <b/>
      <sz val="11"/>
      <color indexed="9"/>
      <name val="Calibri"/>
      <family val="2"/>
      <scheme val="minor"/>
    </font>
    <font>
      <sz val="11"/>
      <color indexed="8"/>
      <name val="Calibri"/>
      <family val="2"/>
    </font>
    <font>
      <b/>
      <sz val="11"/>
      <color indexed="8"/>
      <name val="Calibri"/>
      <family val="2"/>
      <scheme val="minor"/>
    </font>
    <font>
      <b/>
      <sz val="11"/>
      <name val="Calibri"/>
      <family val="2"/>
    </font>
    <font>
      <b/>
      <sz val="11"/>
      <color rgb="FF000000"/>
      <name val="Calibri"/>
      <family val="2"/>
      <scheme val="minor"/>
    </font>
    <font>
      <sz val="9"/>
      <color theme="1" tint="0.34998626667073579"/>
      <name val="Calibri"/>
      <family val="2"/>
      <scheme val="minor"/>
    </font>
    <font>
      <b/>
      <sz val="11"/>
      <name val="Calibri"/>
      <family val="2"/>
      <scheme val="minor"/>
    </font>
    <font>
      <sz val="11"/>
      <name val="Calibri"/>
      <family val="2"/>
      <scheme val="minor"/>
    </font>
    <font>
      <b/>
      <sz val="11"/>
      <color rgb="FF000000"/>
      <name val="Arial"/>
      <family val="2"/>
    </font>
    <font>
      <i/>
      <sz val="11"/>
      <color rgb="FF000000"/>
      <name val="Calibri"/>
      <family val="2"/>
      <scheme val="minor"/>
    </font>
    <font>
      <sz val="11"/>
      <color theme="1" tint="0.34998626667073579"/>
      <name val="Calibri"/>
      <family val="2"/>
      <scheme val="minor"/>
    </font>
    <font>
      <sz val="10"/>
      <name val="Arial"/>
      <family val="2"/>
    </font>
    <font>
      <i/>
      <sz val="11"/>
      <color theme="1" tint="0.49967955565050204"/>
      <name val="Calibri"/>
      <family val="2"/>
      <scheme val="minor"/>
    </font>
    <font>
      <b/>
      <sz val="9"/>
      <color theme="1" tint="0.34998626667073579"/>
      <name val="Calibri"/>
      <family val="2"/>
      <scheme val="minor"/>
    </font>
    <font>
      <i/>
      <sz val="10"/>
      <color theme="1" tint="0.49967955565050204"/>
      <name val="Calibri"/>
      <family val="2"/>
      <scheme val="minor"/>
    </font>
    <font>
      <b/>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u/>
      <sz val="14"/>
      <color rgb="FF0000FF"/>
      <name val="Calibri"/>
      <family val="2"/>
      <scheme val="minor"/>
    </font>
    <font>
      <sz val="12"/>
      <color theme="1"/>
      <name val="Calibri"/>
      <family val="2"/>
      <scheme val="minor"/>
    </font>
    <font>
      <b/>
      <sz val="12"/>
      <color theme="1"/>
      <name val="Calibri"/>
      <family val="2"/>
      <scheme val="minor"/>
    </font>
    <font>
      <b/>
      <sz val="11"/>
      <color theme="1"/>
      <name val="Calibri"/>
      <family val="2"/>
      <scheme val="minor"/>
    </font>
    <font>
      <sz val="8"/>
      <color rgb="FF000000"/>
      <name val="Times New Roman"/>
      <family val="1"/>
    </font>
    <font>
      <sz val="8"/>
      <color rgb="FF000000"/>
      <name val="Calibri"/>
      <family val="2"/>
      <scheme val="minor"/>
    </font>
    <font>
      <sz val="8"/>
      <color theme="1"/>
      <name val="Arial"/>
      <family val="2"/>
    </font>
    <font>
      <sz val="8"/>
      <color rgb="FF000000"/>
      <name val="Arial"/>
      <family val="2"/>
    </font>
    <font>
      <sz val="11"/>
      <color theme="1"/>
      <name val="Calibri"/>
      <family val="2"/>
      <scheme val="minor"/>
    </font>
  </fonts>
  <fills count="77">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theme="0"/>
        <bgColor indexed="64"/>
      </patternFill>
    </fill>
    <fill>
      <patternFill patternType="solid">
        <fgColor rgb="FF9D0F9D"/>
        <bgColor indexed="64"/>
      </patternFill>
    </fill>
    <fill>
      <patternFill patternType="solid">
        <fgColor rgb="FF7030A0"/>
        <bgColor indexed="64"/>
      </patternFill>
    </fill>
    <fill>
      <patternFill patternType="solid">
        <fgColor rgb="FF00B0F0"/>
        <bgColor indexed="64"/>
      </patternFill>
    </fill>
    <fill>
      <patternFill patternType="solid">
        <fgColor rgb="FFFFFFFF"/>
        <bgColor indexed="64"/>
      </patternFill>
    </fill>
    <fill>
      <patternFill patternType="solid">
        <fgColor rgb="FFFFFF00"/>
        <bgColor indexed="64"/>
      </patternFill>
    </fill>
  </fills>
  <borders count="41">
    <border>
      <left/>
      <right/>
      <top/>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thin">
        <color auto="1"/>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62"/>
      </bottom>
      <diagonal/>
    </border>
    <border>
      <left/>
      <right/>
      <top/>
      <bottom style="thick">
        <color indexed="56"/>
      </bottom>
      <diagonal/>
    </border>
    <border>
      <left/>
      <right/>
      <top/>
      <bottom style="thick">
        <color theme="4"/>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right/>
      <top/>
      <bottom style="medium">
        <color theme="4" tint="0.39997558519241921"/>
      </bottom>
      <diagonal/>
    </border>
    <border>
      <left/>
      <right/>
      <top/>
      <bottom style="double">
        <color rgb="FFFF8001"/>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n">
        <color indexed="8"/>
      </bottom>
      <diagonal/>
    </border>
    <border>
      <left/>
      <right/>
      <top style="medium">
        <color auto="1"/>
      </top>
      <bottom/>
      <diagonal/>
    </border>
    <border>
      <left/>
      <right/>
      <top style="thin">
        <color rgb="FF008CBA"/>
      </top>
      <bottom style="thin">
        <color rgb="FF008CBA"/>
      </bottom>
      <diagonal/>
    </border>
    <border>
      <left/>
      <right/>
      <top/>
      <bottom style="thin">
        <color rgb="FF008CBA"/>
      </bottom>
      <diagonal/>
    </border>
    <border>
      <left/>
      <right/>
      <top style="thin">
        <color rgb="FF008CBA"/>
      </top>
      <bottom/>
      <diagonal/>
    </border>
    <border>
      <left/>
      <right/>
      <top style="thin">
        <color rgb="FF008CBA"/>
      </top>
      <bottom style="double">
        <color rgb="FF008CBA"/>
      </bottom>
      <diagonal/>
    </border>
    <border>
      <left style="dotted">
        <color theme="0" tint="-0.4936368907742546"/>
      </left>
      <right/>
      <top/>
      <bottom/>
      <diagonal/>
    </border>
    <border>
      <left/>
      <right style="dotted">
        <color theme="0" tint="-0.4936368907742546"/>
      </right>
      <top/>
      <bottom/>
      <diagonal/>
    </border>
    <border>
      <left style="medium">
        <color auto="1"/>
      </left>
      <right/>
      <top style="medium">
        <color auto="1"/>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dotted">
        <color theme="0" tint="-0.49406414990691855"/>
      </left>
      <right/>
      <top/>
      <bottom/>
      <diagonal/>
    </border>
  </borders>
  <cellStyleXfs count="32153">
    <xf numFmtId="0" fontId="0" fillId="0" borderId="0"/>
    <xf numFmtId="9"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43" fontId="120" fillId="0" borderId="0" applyFont="0" applyFill="0" applyBorder="0" applyAlignment="0" applyProtection="0"/>
    <xf numFmtId="41" fontId="1" fillId="0" borderId="0" applyFont="0" applyFill="0" applyBorder="0" applyAlignment="0" applyProtection="0"/>
    <xf numFmtId="9" fontId="120" fillId="0" borderId="0" applyFont="0" applyFill="0" applyBorder="0" applyAlignment="0" applyProtection="0"/>
    <xf numFmtId="0" fontId="17" fillId="0" borderId="0" applyNumberFormat="0" applyFill="0" applyBorder="0" applyAlignment="0" applyProtection="0"/>
    <xf numFmtId="0" fontId="19" fillId="0" borderId="0"/>
    <xf numFmtId="0" fontId="19" fillId="0" borderId="0"/>
    <xf numFmtId="43" fontId="23" fillId="0" borderId="0" applyFont="0" applyFill="0" applyBorder="0" applyAlignment="0" applyProtection="0"/>
    <xf numFmtId="43" fontId="23" fillId="0" borderId="0" applyFont="0" applyFill="0" applyBorder="0" applyAlignment="0" applyProtection="0"/>
    <xf numFmtId="43" fontId="120" fillId="0" borderId="0" applyFont="0" applyFill="0" applyBorder="0" applyAlignment="0" applyProtection="0"/>
    <xf numFmtId="0" fontId="23" fillId="0" borderId="0"/>
    <xf numFmtId="0" fontId="33" fillId="0" borderId="0"/>
    <xf numFmtId="43" fontId="33" fillId="0" borderId="0" applyFont="0" applyFill="0" applyBorder="0" applyAlignment="0" applyProtection="0"/>
    <xf numFmtId="0" fontId="3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77" fontId="33" fillId="0" borderId="0"/>
    <xf numFmtId="178" fontId="33" fillId="0" borderId="0"/>
    <xf numFmtId="177" fontId="33" fillId="0" borderId="0"/>
    <xf numFmtId="0" fontId="33" fillId="0" borderId="0"/>
    <xf numFmtId="177" fontId="33" fillId="0" borderId="0"/>
    <xf numFmtId="177" fontId="3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3" fillId="0" borderId="0"/>
    <xf numFmtId="0" fontId="33" fillId="0" borderId="0"/>
    <xf numFmtId="0" fontId="33" fillId="0" borderId="0"/>
    <xf numFmtId="179" fontId="39" fillId="0" borderId="0" applyFont="0" applyFill="0" applyBorder="0" applyAlignment="0" applyProtection="0"/>
    <xf numFmtId="180" fontId="33" fillId="0" borderId="0"/>
    <xf numFmtId="180" fontId="40" fillId="0" borderId="0"/>
    <xf numFmtId="180" fontId="33" fillId="0" borderId="0"/>
    <xf numFmtId="180" fontId="40" fillId="0" borderId="0"/>
    <xf numFmtId="180" fontId="40" fillId="0" borderId="0"/>
    <xf numFmtId="180" fontId="40" fillId="0" borderId="0"/>
    <xf numFmtId="178" fontId="33" fillId="0" borderId="0"/>
    <xf numFmtId="178" fontId="33" fillId="0" borderId="0"/>
    <xf numFmtId="177" fontId="33" fillId="0" borderId="0"/>
    <xf numFmtId="0" fontId="33" fillId="0" borderId="0"/>
    <xf numFmtId="177" fontId="33" fillId="0" borderId="0"/>
    <xf numFmtId="177" fontId="33" fillId="0" borderId="0"/>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1"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1"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1"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1"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1"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1"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1"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1"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1"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1"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1"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1"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33" fillId="0" borderId="0">
      <alignment horizontal="left" wrapText="1"/>
    </xf>
    <xf numFmtId="181" fontId="33" fillId="0" borderId="0">
      <alignment horizontal="left" wrapText="1"/>
    </xf>
    <xf numFmtId="0" fontId="33" fillId="0" borderId="0">
      <alignment horizontal="left" wrapText="1"/>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1"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33" fillId="0" borderId="0"/>
    <xf numFmtId="0" fontId="33" fillId="0" borderId="0"/>
    <xf numFmtId="0" fontId="33" fillId="0" borderId="0"/>
    <xf numFmtId="0" fontId="33" fillId="0" borderId="0"/>
    <xf numFmtId="0" fontId="38" fillId="0" borderId="0" applyNumberFormat="0" applyFill="0" applyBorder="0" applyAlignment="0" applyProtection="0"/>
    <xf numFmtId="0" fontId="33" fillId="0" borderId="0" applyNumberFormat="0" applyFill="0" applyBorder="0" applyAlignment="0" applyProtection="0"/>
    <xf numFmtId="0" fontId="3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3" fillId="0" borderId="0" applyNumberForma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8"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8" fontId="33" fillId="0" borderId="0" applyFont="0" applyFill="0" applyBorder="0" applyAlignment="0" applyProtection="0"/>
    <xf numFmtId="178" fontId="33" fillId="0" borderId="0" applyFont="0" applyFill="0" applyBorder="0" applyAlignment="0" applyProtection="0"/>
    <xf numFmtId="178"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7" fontId="33" fillId="0" borderId="0" applyFont="0" applyFill="0" applyBorder="0" applyAlignment="0" applyProtection="0"/>
    <xf numFmtId="0"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7"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8"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8" fontId="33" fillId="0" borderId="0" applyFont="0" applyFill="0" applyBorder="0" applyAlignment="0" applyProtection="0"/>
    <xf numFmtId="178" fontId="33" fillId="0" borderId="0" applyFont="0" applyFill="0" applyBorder="0" applyAlignment="0" applyProtection="0"/>
    <xf numFmtId="178"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7" fontId="33" fillId="0" borderId="0" applyFont="0" applyFill="0" applyBorder="0" applyAlignment="0" applyProtection="0"/>
    <xf numFmtId="0"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7" fontId="33" fillId="0" borderId="0" applyFont="0" applyFill="0" applyBorder="0" applyAlignment="0" applyProtection="0"/>
    <xf numFmtId="182" fontId="33" fillId="0" borderId="0" applyFont="0" applyFill="0" applyBorder="0" applyAlignment="0"/>
    <xf numFmtId="3" fontId="45" fillId="2" borderId="0">
      <alignment horizontal="left"/>
    </xf>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6"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120" fillId="5" borderId="0" applyNumberFormat="0" applyBorder="0" applyAlignment="0" applyProtection="0"/>
    <xf numFmtId="0" fontId="41" fillId="4"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46"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120" fillId="9" borderId="0" applyNumberFormat="0" applyBorder="0" applyAlignment="0" applyProtection="0"/>
    <xf numFmtId="0" fontId="41" fillId="8"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46"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120" fillId="13" borderId="0" applyNumberFormat="0" applyBorder="0" applyAlignment="0" applyProtection="0"/>
    <xf numFmtId="0" fontId="41" fillId="12"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6"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120" fillId="16" borderId="0" applyNumberFormat="0" applyBorder="0" applyAlignment="0" applyProtection="0"/>
    <xf numFmtId="0" fontId="41" fillId="15" borderId="0" applyNumberFormat="0" applyBorder="0" applyAlignment="0" applyProtection="0"/>
    <xf numFmtId="0" fontId="23" fillId="6"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6"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0"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6"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120" fillId="18" borderId="0" applyNumberFormat="0" applyBorder="0" applyAlignment="0" applyProtection="0"/>
    <xf numFmtId="0" fontId="41" fillId="17"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6"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120" fillId="2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4"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7" borderId="0" applyNumberFormat="0" applyBorder="0" applyAlignment="0" applyProtection="0"/>
    <xf numFmtId="0" fontId="23" fillId="10"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41" fillId="4" borderId="0" applyNumberFormat="0" applyBorder="0" applyAlignment="0" applyProtection="0"/>
    <xf numFmtId="0" fontId="41"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6" borderId="0" applyNumberFormat="0" applyBorder="0" applyAlignment="0" applyProtection="0"/>
    <xf numFmtId="0" fontId="23" fillId="1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15"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183" fontId="33" fillId="0" borderId="0" applyFont="0" applyFill="0" applyBorder="0" applyAlignment="0" applyProtection="0"/>
    <xf numFmtId="3" fontId="47" fillId="2" borderId="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6"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120" fillId="21" borderId="0" applyNumberFormat="0" applyBorder="0" applyAlignment="0" applyProtection="0"/>
    <xf numFmtId="0" fontId="41" fillId="3"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6"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120" fillId="22" borderId="0" applyNumberFormat="0" applyBorder="0" applyAlignment="0" applyProtection="0"/>
    <xf numFmtId="0" fontId="41" fillId="7"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6"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120" fillId="24" borderId="0" applyNumberFormat="0" applyBorder="0" applyAlignment="0" applyProtection="0"/>
    <xf numFmtId="0" fontId="41"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6"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120" fillId="25" borderId="0" applyNumberFormat="0" applyBorder="0" applyAlignment="0" applyProtection="0"/>
    <xf numFmtId="0" fontId="41" fillId="15"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8" borderId="0" applyNumberFormat="0" applyBorder="0" applyAlignment="0" applyProtection="0"/>
    <xf numFmtId="0" fontId="23" fillId="15"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8"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8"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6"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120" fillId="26" borderId="0" applyNumberFormat="0" applyBorder="0" applyAlignment="0" applyProtection="0"/>
    <xf numFmtId="0" fontId="41" fillId="3" borderId="0" applyNumberFormat="0" applyBorder="0" applyAlignment="0" applyProtection="0"/>
    <xf numFmtId="0" fontId="23" fillId="27"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7"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6"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120" fillId="29" borderId="0" applyNumberFormat="0" applyBorder="0" applyAlignment="0" applyProtection="0"/>
    <xf numFmtId="0" fontId="41" fillId="28" borderId="0" applyNumberFormat="0" applyBorder="0" applyAlignment="0" applyProtection="0"/>
    <xf numFmtId="0" fontId="23" fillId="10"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11" borderId="0" applyNumberFormat="0" applyBorder="0" applyAlignment="0" applyProtection="0"/>
    <xf numFmtId="0" fontId="23" fillId="28"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10"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11"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11"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3" borderId="0" applyNumberFormat="0" applyBorder="0" applyAlignment="0" applyProtection="0"/>
    <xf numFmtId="0" fontId="23" fillId="7" borderId="0" applyNumberFormat="0" applyBorder="0" applyAlignment="0" applyProtection="0"/>
    <xf numFmtId="0" fontId="23" fillId="23" borderId="0" applyNumberFormat="0" applyBorder="0" applyAlignment="0" applyProtection="0"/>
    <xf numFmtId="0" fontId="23" fillId="15" borderId="0" applyNumberFormat="0" applyBorder="0" applyAlignment="0" applyProtection="0"/>
    <xf numFmtId="0" fontId="23" fillId="3" borderId="0" applyNumberFormat="0" applyBorder="0" applyAlignment="0" applyProtection="0"/>
    <xf numFmtId="0" fontId="23" fillId="28"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7" borderId="0" applyNumberFormat="0" applyBorder="0" applyAlignment="0" applyProtection="0"/>
    <xf numFmtId="0" fontId="23" fillId="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10" borderId="0" applyNumberFormat="0" applyBorder="0" applyAlignment="0" applyProtection="0"/>
    <xf numFmtId="0" fontId="23" fillId="28"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28"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1"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9"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14" fillId="32"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9"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14" fillId="34"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35"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23" fillId="0" borderId="0"/>
    <xf numFmtId="0" fontId="48" fillId="23" borderId="0" applyNumberFormat="0" applyBorder="0" applyAlignment="0" applyProtection="0"/>
    <xf numFmtId="0" fontId="23" fillId="0" borderId="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9"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14" fillId="36"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9"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14" fillId="38"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23" fillId="0" borderId="0"/>
    <xf numFmtId="0" fontId="48" fillId="31" borderId="0" applyNumberFormat="0" applyBorder="0" applyAlignment="0" applyProtection="0"/>
    <xf numFmtId="0" fontId="23" fillId="0" borderId="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14" fillId="39"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23" fillId="0" borderId="0"/>
    <xf numFmtId="0" fontId="48" fillId="40" borderId="0" applyNumberFormat="0" applyBorder="0" applyAlignment="0" applyProtection="0"/>
    <xf numFmtId="0" fontId="23" fillId="0" borderId="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14" fillId="41" borderId="0" applyNumberFormat="0" applyBorder="0" applyAlignment="0" applyProtection="0"/>
    <xf numFmtId="0" fontId="48" fillId="30" borderId="0" applyNumberFormat="0" applyBorder="0" applyAlignment="0" applyProtection="0"/>
    <xf numFmtId="0" fontId="48" fillId="7" borderId="0" applyNumberFormat="0" applyBorder="0" applyAlignment="0" applyProtection="0"/>
    <xf numFmtId="0" fontId="48" fillId="23" borderId="0" applyNumberFormat="0" applyBorder="0" applyAlignment="0" applyProtection="0"/>
    <xf numFmtId="0" fontId="48" fillId="37" borderId="0" applyNumberFormat="0" applyBorder="0" applyAlignment="0" applyProtection="0"/>
    <xf numFmtId="0" fontId="48" fillId="31" borderId="0" applyNumberFormat="0" applyBorder="0" applyAlignment="0" applyProtection="0"/>
    <xf numFmtId="0" fontId="48" fillId="40" borderId="0" applyNumberFormat="0" applyBorder="0" applyAlignment="0" applyProtection="0"/>
    <xf numFmtId="0" fontId="48" fillId="30" borderId="0" applyNumberFormat="0" applyBorder="0" applyAlignment="0" applyProtection="0"/>
    <xf numFmtId="0" fontId="49" fillId="30" borderId="0" applyNumberFormat="0" applyBorder="0" applyAlignment="0" applyProtection="0"/>
    <xf numFmtId="0" fontId="48" fillId="30" borderId="0" applyNumberFormat="0" applyBorder="0" applyAlignment="0" applyProtection="0"/>
    <xf numFmtId="0" fontId="49"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9"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9" fillId="7" borderId="0" applyNumberFormat="0" applyBorder="0" applyAlignment="0" applyProtection="0"/>
    <xf numFmtId="0" fontId="48" fillId="7" borderId="0" applyNumberFormat="0" applyBorder="0" applyAlignment="0" applyProtection="0"/>
    <xf numFmtId="0" fontId="49"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9"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9" fillId="23" borderId="0" applyNumberFormat="0" applyBorder="0" applyAlignment="0" applyProtection="0"/>
    <xf numFmtId="0" fontId="48" fillId="23" borderId="0" applyNumberFormat="0" applyBorder="0" applyAlignment="0" applyProtection="0"/>
    <xf numFmtId="0" fontId="49"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9"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9" fillId="37" borderId="0" applyNumberFormat="0" applyBorder="0" applyAlignment="0" applyProtection="0"/>
    <xf numFmtId="0" fontId="48" fillId="37" borderId="0" applyNumberFormat="0" applyBorder="0" applyAlignment="0" applyProtection="0"/>
    <xf numFmtId="0" fontId="49"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9"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9" fillId="40"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50" fillId="42" borderId="1">
      <alignment horizontal="center"/>
    </xf>
    <xf numFmtId="0" fontId="23" fillId="0" borderId="0"/>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41" fillId="2" borderId="0"/>
    <xf numFmtId="0" fontId="23" fillId="0" borderId="0"/>
    <xf numFmtId="0" fontId="41" fillId="2" borderId="0"/>
    <xf numFmtId="0" fontId="41" fillId="2" borderId="0"/>
    <xf numFmtId="0" fontId="51" fillId="2" borderId="0">
      <alignment horizontal="center"/>
    </xf>
    <xf numFmtId="0" fontId="23" fillId="0" borderId="0"/>
    <xf numFmtId="0" fontId="51" fillId="2" borderId="0">
      <alignment horizontal="center"/>
    </xf>
    <xf numFmtId="0" fontId="51" fillId="2" borderId="0">
      <alignment horizontal="center"/>
    </xf>
    <xf numFmtId="0" fontId="52" fillId="2" borderId="0">
      <alignment horizontal="left"/>
    </xf>
    <xf numFmtId="0" fontId="23" fillId="0" borderId="0"/>
    <xf numFmtId="0" fontId="52" fillId="2" borderId="0">
      <alignment horizontal="left"/>
    </xf>
    <xf numFmtId="0" fontId="52" fillId="2" borderId="0">
      <alignment horizontal="left"/>
    </xf>
    <xf numFmtId="0" fontId="33" fillId="0" borderId="0" applyNumberFormat="0" applyFill="0" applyBorder="0" applyAlignment="0" applyProtection="0"/>
    <xf numFmtId="37" fontId="53" fillId="0" borderId="0"/>
    <xf numFmtId="0" fontId="33" fillId="0" borderId="0" applyNumberFormat="0" applyFill="0" applyBorder="0" applyAlignment="0" applyProtection="0"/>
    <xf numFmtId="0" fontId="23" fillId="0" borderId="0"/>
    <xf numFmtId="0" fontId="23" fillId="0" borderId="0"/>
    <xf numFmtId="0" fontId="33" fillId="0" borderId="0" applyNumberFormat="0" applyFill="0" applyBorder="0" applyAlignment="0" applyProtection="0"/>
    <xf numFmtId="0" fontId="23" fillId="0" borderId="0"/>
    <xf numFmtId="0" fontId="23" fillId="0" borderId="0"/>
    <xf numFmtId="0" fontId="33" fillId="0" borderId="0" applyNumberFormat="0" applyFill="0" applyBorder="0" applyAlignment="0" applyProtection="0"/>
    <xf numFmtId="3" fontId="41" fillId="6" borderId="0">
      <alignment horizontal="left"/>
    </xf>
    <xf numFmtId="0" fontId="23" fillId="43" borderId="0" applyNumberFormat="0" applyBorder="0" applyAlignment="0" applyProtection="0"/>
    <xf numFmtId="0" fontId="23" fillId="2" borderId="0" applyNumberFormat="0" applyBorder="0" applyAlignment="0" applyProtection="0"/>
    <xf numFmtId="0" fontId="48" fillId="44"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23" fillId="0" borderId="0"/>
    <xf numFmtId="0" fontId="23" fillId="0" borderId="0"/>
    <xf numFmtId="0" fontId="23" fillId="0" borderId="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23" fillId="0" borderId="0"/>
    <xf numFmtId="0" fontId="48" fillId="46" borderId="0" applyNumberFormat="0" applyBorder="0" applyAlignment="0" applyProtection="0"/>
    <xf numFmtId="0" fontId="23" fillId="0" borderId="0"/>
    <xf numFmtId="0" fontId="48" fillId="46" borderId="0" applyNumberFormat="0" applyBorder="0" applyAlignment="0" applyProtection="0"/>
    <xf numFmtId="0" fontId="48" fillId="46" borderId="0" applyNumberFormat="0" applyBorder="0" applyAlignment="0" applyProtection="0"/>
    <xf numFmtId="0" fontId="23" fillId="0" borderId="0"/>
    <xf numFmtId="0" fontId="48" fillId="46" borderId="0" applyNumberFormat="0" applyBorder="0" applyAlignment="0" applyProtection="0"/>
    <xf numFmtId="0" fontId="48" fillId="46" borderId="0" applyNumberFormat="0" applyBorder="0" applyAlignment="0" applyProtection="0"/>
    <xf numFmtId="0" fontId="23" fillId="0" borderId="0"/>
    <xf numFmtId="0" fontId="48" fillId="46" borderId="0" applyNumberFormat="0" applyBorder="0" applyAlignment="0" applyProtection="0"/>
    <xf numFmtId="0" fontId="23" fillId="0" borderId="0"/>
    <xf numFmtId="0" fontId="48" fillId="46" borderId="0" applyNumberFormat="0" applyBorder="0" applyAlignment="0" applyProtection="0"/>
    <xf numFmtId="0" fontId="23" fillId="0" borderId="0"/>
    <xf numFmtId="0" fontId="48" fillId="46" borderId="0" applyNumberFormat="0" applyBorder="0" applyAlignment="0" applyProtection="0"/>
    <xf numFmtId="0" fontId="23" fillId="0" borderId="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23" fillId="0" borderId="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9"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14" fillId="47" borderId="0" applyNumberFormat="0" applyBorder="0" applyAlignment="0" applyProtection="0"/>
    <xf numFmtId="0" fontId="23" fillId="4" borderId="0" applyNumberFormat="0" applyBorder="0" applyAlignment="0" applyProtection="0"/>
    <xf numFmtId="0" fontId="23" fillId="48" borderId="0" applyNumberFormat="0" applyBorder="0" applyAlignment="0" applyProtection="0"/>
    <xf numFmtId="0" fontId="48" fillId="8"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23" fillId="0" borderId="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23" fillId="0" borderId="0"/>
    <xf numFmtId="0" fontId="48" fillId="49" borderId="0" applyNumberFormat="0" applyBorder="0" applyAlignment="0" applyProtection="0"/>
    <xf numFmtId="0" fontId="23" fillId="0" borderId="0"/>
    <xf numFmtId="0" fontId="48" fillId="49" borderId="0" applyNumberFormat="0" applyBorder="0" applyAlignment="0" applyProtection="0"/>
    <xf numFmtId="0" fontId="48" fillId="49" borderId="0" applyNumberFormat="0" applyBorder="0" applyAlignment="0" applyProtection="0"/>
    <xf numFmtId="0" fontId="23" fillId="0" borderId="0"/>
    <xf numFmtId="0" fontId="48" fillId="49" borderId="0" applyNumberFormat="0" applyBorder="0" applyAlignment="0" applyProtection="0"/>
    <xf numFmtId="0" fontId="48" fillId="49" borderId="0" applyNumberFormat="0" applyBorder="0" applyAlignment="0" applyProtection="0"/>
    <xf numFmtId="0" fontId="23" fillId="0" borderId="0"/>
    <xf numFmtId="0" fontId="48" fillId="49" borderId="0" applyNumberFormat="0" applyBorder="0" applyAlignment="0" applyProtection="0"/>
    <xf numFmtId="0" fontId="23" fillId="0" borderId="0"/>
    <xf numFmtId="0" fontId="48" fillId="49" borderId="0" applyNumberFormat="0" applyBorder="0" applyAlignment="0" applyProtection="0"/>
    <xf numFmtId="0" fontId="23" fillId="0" borderId="0"/>
    <xf numFmtId="0" fontId="48" fillId="49" borderId="0" applyNumberFormat="0" applyBorder="0" applyAlignment="0" applyProtection="0"/>
    <xf numFmtId="0" fontId="23" fillId="0" borderId="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23" fillId="0" borderId="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9"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14" fillId="50" borderId="0" applyNumberFormat="0" applyBorder="0" applyAlignment="0" applyProtection="0"/>
    <xf numFmtId="0" fontId="23" fillId="51" borderId="0" applyNumberFormat="0" applyBorder="0" applyAlignment="0" applyProtection="0"/>
    <xf numFmtId="0" fontId="23" fillId="23" borderId="0" applyNumberFormat="0" applyBorder="0" applyAlignment="0" applyProtection="0"/>
    <xf numFmtId="0" fontId="48" fillId="52"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23" fillId="0" borderId="0"/>
    <xf numFmtId="0" fontId="23" fillId="0" borderId="0"/>
    <xf numFmtId="0" fontId="23" fillId="0" borderId="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23" fillId="0" borderId="0"/>
    <xf numFmtId="0" fontId="48" fillId="53" borderId="0" applyNumberFormat="0" applyBorder="0" applyAlignment="0" applyProtection="0"/>
    <xf numFmtId="0" fontId="23" fillId="0" borderId="0"/>
    <xf numFmtId="0" fontId="48" fillId="53" borderId="0" applyNumberFormat="0" applyBorder="0" applyAlignment="0" applyProtection="0"/>
    <xf numFmtId="0" fontId="48" fillId="53" borderId="0" applyNumberFormat="0" applyBorder="0" applyAlignment="0" applyProtection="0"/>
    <xf numFmtId="0" fontId="23" fillId="0" borderId="0"/>
    <xf numFmtId="0" fontId="48" fillId="53" borderId="0" applyNumberFormat="0" applyBorder="0" applyAlignment="0" applyProtection="0"/>
    <xf numFmtId="0" fontId="48" fillId="53" borderId="0" applyNumberFormat="0" applyBorder="0" applyAlignment="0" applyProtection="0"/>
    <xf numFmtId="0" fontId="23" fillId="0" borderId="0"/>
    <xf numFmtId="0" fontId="48" fillId="53" borderId="0" applyNumberFormat="0" applyBorder="0" applyAlignment="0" applyProtection="0"/>
    <xf numFmtId="0" fontId="23" fillId="0" borderId="0"/>
    <xf numFmtId="0" fontId="48" fillId="53" borderId="0" applyNumberFormat="0" applyBorder="0" applyAlignment="0" applyProtection="0"/>
    <xf numFmtId="0" fontId="23" fillId="0" borderId="0"/>
    <xf numFmtId="0" fontId="48" fillId="53" borderId="0" applyNumberFormat="0" applyBorder="0" applyAlignment="0" applyProtection="0"/>
    <xf numFmtId="0" fontId="23" fillId="0" borderId="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23" fillId="0" borderId="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9"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14" fillId="54" borderId="0" applyNumberFormat="0" applyBorder="0" applyAlignment="0" applyProtection="0"/>
    <xf numFmtId="0" fontId="23" fillId="4" borderId="0" applyNumberFormat="0" applyBorder="0" applyAlignment="0" applyProtection="0"/>
    <xf numFmtId="0" fontId="23" fillId="55" borderId="0" applyNumberFormat="0" applyBorder="0" applyAlignment="0" applyProtection="0"/>
    <xf numFmtId="0" fontId="48" fillId="48"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9"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14" fillId="57" borderId="0" applyNumberFormat="0" applyBorder="0" applyAlignment="0" applyProtection="0"/>
    <xf numFmtId="0" fontId="23" fillId="58" borderId="0" applyNumberFormat="0" applyBorder="0" applyAlignment="0" applyProtection="0"/>
    <xf numFmtId="0" fontId="23" fillId="56" borderId="0" applyNumberFormat="0" applyBorder="0" applyAlignment="0" applyProtection="0"/>
    <xf numFmtId="0" fontId="48" fillId="44"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14" fillId="59" borderId="0" applyNumberFormat="0" applyBorder="0" applyAlignment="0" applyProtection="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48" fillId="28"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23" fillId="0" borderId="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23" fillId="0" borderId="0"/>
    <xf numFmtId="0" fontId="48" fillId="33" borderId="0" applyNumberFormat="0" applyBorder="0" applyAlignment="0" applyProtection="0"/>
    <xf numFmtId="0" fontId="23" fillId="0" borderId="0"/>
    <xf numFmtId="0" fontId="48" fillId="33" borderId="0" applyNumberFormat="0" applyBorder="0" applyAlignment="0" applyProtection="0"/>
    <xf numFmtId="0" fontId="48" fillId="33" borderId="0" applyNumberFormat="0" applyBorder="0" applyAlignment="0" applyProtection="0"/>
    <xf numFmtId="0" fontId="23" fillId="0" borderId="0"/>
    <xf numFmtId="0" fontId="48" fillId="33" borderId="0" applyNumberFormat="0" applyBorder="0" applyAlignment="0" applyProtection="0"/>
    <xf numFmtId="0" fontId="48" fillId="33" borderId="0" applyNumberFormat="0" applyBorder="0" applyAlignment="0" applyProtection="0"/>
    <xf numFmtId="0" fontId="23" fillId="0" borderId="0"/>
    <xf numFmtId="0" fontId="48" fillId="33" borderId="0" applyNumberFormat="0" applyBorder="0" applyAlignment="0" applyProtection="0"/>
    <xf numFmtId="0" fontId="23" fillId="0" borderId="0"/>
    <xf numFmtId="0" fontId="48" fillId="33" borderId="0" applyNumberFormat="0" applyBorder="0" applyAlignment="0" applyProtection="0"/>
    <xf numFmtId="0" fontId="23" fillId="0" borderId="0"/>
    <xf numFmtId="0" fontId="48" fillId="33" borderId="0" applyNumberFormat="0" applyBorder="0" applyAlignment="0" applyProtection="0"/>
    <xf numFmtId="0" fontId="23" fillId="0" borderId="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23" fillId="0" borderId="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9"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14" fillId="60" borderId="0" applyNumberFormat="0" applyBorder="0" applyAlignment="0" applyProtection="0"/>
    <xf numFmtId="184" fontId="54" fillId="0" borderId="0" applyFont="0" applyFill="0" applyBorder="0" applyAlignment="0" applyProtection="0"/>
    <xf numFmtId="185" fontId="54" fillId="0" borderId="0" applyFont="0" applyFill="0" applyBorder="0" applyAlignment="0" applyProtection="0"/>
    <xf numFmtId="0" fontId="23" fillId="0" borderId="0"/>
    <xf numFmtId="0" fontId="55" fillId="0" borderId="0" applyNumberFormat="0" applyFill="0" applyBorder="0" applyAlignment="0">
      <protection locked="0"/>
    </xf>
    <xf numFmtId="0" fontId="23" fillId="0" borderId="0"/>
    <xf numFmtId="0" fontId="23" fillId="0" borderId="0"/>
    <xf numFmtId="0" fontId="55" fillId="0" borderId="0" applyNumberFormat="0" applyFill="0" applyBorder="0" applyAlignment="0">
      <protection locked="0"/>
    </xf>
    <xf numFmtId="0" fontId="33" fillId="0" borderId="0"/>
    <xf numFmtId="0" fontId="33" fillId="0" borderId="0"/>
    <xf numFmtId="0" fontId="23" fillId="0" borderId="0"/>
    <xf numFmtId="0" fontId="33" fillId="0" borderId="0"/>
    <xf numFmtId="0" fontId="23" fillId="0" borderId="0"/>
    <xf numFmtId="0" fontId="33" fillId="0" borderId="0"/>
    <xf numFmtId="38" fontId="56" fillId="49" borderId="2"/>
    <xf numFmtId="186" fontId="33" fillId="11" borderId="0" applyBorder="0" applyAlignment="0">
      <protection locked="0"/>
    </xf>
    <xf numFmtId="3" fontId="37" fillId="61" borderId="3">
      <alignment horizontal="center"/>
    </xf>
    <xf numFmtId="0" fontId="57" fillId="3" borderId="1" applyNumberFormat="0">
      <alignment horizontal="center"/>
    </xf>
    <xf numFmtId="38" fontId="57" fillId="2" borderId="1">
      <alignment horizontal="center"/>
    </xf>
    <xf numFmtId="38" fontId="57" fillId="2" borderId="1">
      <alignment horizontal="center"/>
    </xf>
    <xf numFmtId="0" fontId="58" fillId="0" borderId="0">
      <alignment horizontal="center" wrapText="1"/>
      <protection locked="0"/>
    </xf>
    <xf numFmtId="0" fontId="59" fillId="0" borderId="4">
      <protection hidden="1"/>
    </xf>
    <xf numFmtId="0" fontId="23" fillId="0" borderId="0"/>
    <xf numFmtId="0" fontId="23" fillId="0" borderId="0"/>
    <xf numFmtId="0" fontId="38" fillId="2" borderId="4" applyNumberFormat="0" applyFont="0" applyBorder="0" applyAlignment="0">
      <protection hidden="1"/>
    </xf>
    <xf numFmtId="0" fontId="38" fillId="2" borderId="4" applyNumberFormat="0" applyFont="0" applyBorder="0" applyAlignment="0">
      <protection hidden="1"/>
    </xf>
    <xf numFmtId="0" fontId="23" fillId="0" borderId="0"/>
    <xf numFmtId="0" fontId="23" fillId="0" borderId="0"/>
    <xf numFmtId="0" fontId="38" fillId="2" borderId="4" applyNumberFormat="0" applyFont="0" applyBorder="0" applyAlignment="0">
      <protection hidden="1"/>
    </xf>
    <xf numFmtId="0" fontId="23" fillId="0" borderId="0"/>
    <xf numFmtId="0" fontId="23" fillId="0" borderId="0"/>
    <xf numFmtId="0" fontId="38" fillId="2" borderId="4" applyNumberFormat="0" applyFont="0" applyBorder="0" applyAlignment="0">
      <protection hidden="1"/>
    </xf>
    <xf numFmtId="0" fontId="59" fillId="0" borderId="4">
      <protection hidden="1"/>
    </xf>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23" fillId="0" borderId="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23" fillId="0" borderId="0"/>
    <xf numFmtId="0" fontId="60" fillId="8" borderId="0" applyNumberFormat="0" applyBorder="0" applyAlignment="0" applyProtection="0"/>
    <xf numFmtId="0" fontId="23" fillId="0" borderId="0"/>
    <xf numFmtId="0" fontId="60" fillId="8" borderId="0" applyNumberFormat="0" applyBorder="0" applyAlignment="0" applyProtection="0"/>
    <xf numFmtId="0" fontId="60" fillId="8" borderId="0" applyNumberFormat="0" applyBorder="0" applyAlignment="0" applyProtection="0"/>
    <xf numFmtId="0" fontId="23" fillId="0" borderId="0"/>
    <xf numFmtId="0" fontId="60" fillId="8" borderId="0" applyNumberFormat="0" applyBorder="0" applyAlignment="0" applyProtection="0"/>
    <xf numFmtId="0" fontId="60" fillId="8" borderId="0" applyNumberFormat="0" applyBorder="0" applyAlignment="0" applyProtection="0"/>
    <xf numFmtId="0" fontId="23" fillId="0" borderId="0"/>
    <xf numFmtId="0" fontId="60" fillId="8" borderId="0" applyNumberFormat="0" applyBorder="0" applyAlignment="0" applyProtection="0"/>
    <xf numFmtId="0" fontId="23" fillId="0" borderId="0"/>
    <xf numFmtId="0" fontId="60" fillId="8" borderId="0" applyNumberFormat="0" applyBorder="0" applyAlignment="0" applyProtection="0"/>
    <xf numFmtId="0" fontId="23" fillId="0" borderId="0"/>
    <xf numFmtId="0" fontId="60" fillId="8" borderId="0" applyNumberFormat="0" applyBorder="0" applyAlignment="0" applyProtection="0"/>
    <xf numFmtId="0" fontId="23" fillId="0" borderId="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23" fillId="0" borderId="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 fillId="62" borderId="0" applyNumberFormat="0" applyBorder="0" applyAlignment="0" applyProtection="0"/>
    <xf numFmtId="0" fontId="23" fillId="0" borderId="0"/>
    <xf numFmtId="0" fontId="23" fillId="0" borderId="0"/>
    <xf numFmtId="0" fontId="23" fillId="0" borderId="0"/>
    <xf numFmtId="0" fontId="41" fillId="0" borderId="0" applyNumberFormat="0" applyFill="0" applyBorder="0" applyAlignment="0" applyProtection="0"/>
    <xf numFmtId="0" fontId="23" fillId="0" borderId="0"/>
    <xf numFmtId="0" fontId="23" fillId="0" borderId="0"/>
    <xf numFmtId="0" fontId="41" fillId="0" borderId="0" applyNumberFormat="0" applyFill="0" applyBorder="0" applyAlignment="0" applyProtection="0"/>
    <xf numFmtId="0" fontId="55" fillId="0" borderId="0" applyNumberFormat="0" applyFill="0" applyBorder="0" applyAlignment="0" applyProtection="0"/>
    <xf numFmtId="0" fontId="23" fillId="0" borderId="0"/>
    <xf numFmtId="0" fontId="23" fillId="0" borderId="0"/>
    <xf numFmtId="0" fontId="5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23" fillId="0" borderId="0"/>
    <xf numFmtId="0" fontId="61" fillId="0" borderId="0" applyNumberFormat="0" applyFill="0" applyBorder="0" applyAlignment="0" applyProtection="0"/>
    <xf numFmtId="0" fontId="61" fillId="0" borderId="0" applyNumberFormat="0" applyFill="0" applyBorder="0" applyAlignment="0" applyProtection="0"/>
    <xf numFmtId="0" fontId="23" fillId="0" borderId="0"/>
    <xf numFmtId="0" fontId="23" fillId="0" borderId="0"/>
    <xf numFmtId="0" fontId="23" fillId="0" borderId="0"/>
    <xf numFmtId="0" fontId="61" fillId="0" borderId="0" applyNumberFormat="0" applyFill="0" applyBorder="0" applyAlignment="0" applyProtection="0"/>
    <xf numFmtId="0" fontId="23" fillId="0" borderId="0"/>
    <xf numFmtId="0" fontId="62" fillId="0" borderId="5" applyNumberFormat="0" applyFill="0" applyAlignment="0" applyProtection="0"/>
    <xf numFmtId="0" fontId="62" fillId="0" borderId="5"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2" fillId="0" borderId="5" applyNumberFormat="0" applyFill="0" applyAlignment="0" applyProtection="0"/>
    <xf numFmtId="0" fontId="33" fillId="0" borderId="5" applyNumberFormat="0" applyFill="0" applyAlignment="0" applyProtection="0"/>
    <xf numFmtId="0" fontId="62"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62" fillId="0" borderId="5" applyNumberFormat="0" applyFill="0" applyAlignment="0" applyProtection="0"/>
    <xf numFmtId="0" fontId="33" fillId="0" borderId="5" applyNumberFormat="0" applyFill="0" applyAlignment="0" applyProtection="0"/>
    <xf numFmtId="0" fontId="62" fillId="0" borderId="5" applyNumberFormat="0" applyFill="0" applyAlignment="0" applyProtection="0"/>
    <xf numFmtId="0" fontId="23" fillId="0" borderId="0"/>
    <xf numFmtId="0" fontId="33" fillId="0" borderId="5" applyNumberFormat="0" applyFill="0" applyAlignment="0" applyProtection="0"/>
    <xf numFmtId="180" fontId="63" fillId="0" borderId="0">
      <alignment vertical="top"/>
    </xf>
    <xf numFmtId="180" fontId="63" fillId="0" borderId="0">
      <alignment vertical="top"/>
    </xf>
    <xf numFmtId="0" fontId="23" fillId="0" borderId="0"/>
    <xf numFmtId="180" fontId="63" fillId="0" borderId="0">
      <alignment vertical="top"/>
    </xf>
    <xf numFmtId="180" fontId="64" fillId="0" borderId="0">
      <alignment horizontal="right"/>
    </xf>
    <xf numFmtId="180" fontId="64" fillId="0" borderId="0">
      <alignment horizontal="left"/>
    </xf>
    <xf numFmtId="0" fontId="65" fillId="1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6" fillId="0" borderId="6" applyNumberFormat="0" applyFill="0" applyProtection="0"/>
    <xf numFmtId="0" fontId="66" fillId="0" borderId="6" applyNumberFormat="0" applyFill="0" applyProtection="0"/>
    <xf numFmtId="0" fontId="23" fillId="0" borderId="0"/>
    <xf numFmtId="0" fontId="23" fillId="0" borderId="0"/>
    <xf numFmtId="0" fontId="23" fillId="0" borderId="0"/>
    <xf numFmtId="0" fontId="23" fillId="0" borderId="0"/>
    <xf numFmtId="0" fontId="23" fillId="0" borderId="0"/>
    <xf numFmtId="0" fontId="23" fillId="0" borderId="0"/>
    <xf numFmtId="0" fontId="66" fillId="0" borderId="6" applyNumberFormat="0" applyFill="0" applyProtection="0"/>
    <xf numFmtId="0" fontId="23" fillId="0" borderId="0"/>
    <xf numFmtId="0" fontId="23" fillId="0" borderId="0"/>
    <xf numFmtId="0" fontId="33" fillId="0" borderId="6" applyNumberFormat="0" applyFill="0" applyProtection="0"/>
    <xf numFmtId="0" fontId="23" fillId="0" borderId="0"/>
    <xf numFmtId="187" fontId="66" fillId="0" borderId="5" applyFill="0" applyProtection="0"/>
    <xf numFmtId="187" fontId="66" fillId="0" borderId="5" applyFill="0" applyProtection="0"/>
    <xf numFmtId="0" fontId="23" fillId="0" borderId="0"/>
    <xf numFmtId="187" fontId="66" fillId="0" borderId="5" applyFill="0" applyProtection="0"/>
    <xf numFmtId="187" fontId="66" fillId="0" borderId="5" applyFill="0" applyProtection="0"/>
    <xf numFmtId="187" fontId="66" fillId="0" borderId="5" applyFill="0" applyProtection="0"/>
    <xf numFmtId="187" fontId="33" fillId="0" borderId="5" applyFill="0" applyProtection="0"/>
    <xf numFmtId="0" fontId="44" fillId="0" borderId="0" applyFont="0" applyFill="0" applyBorder="0" applyAlignment="0" applyProtection="0"/>
    <xf numFmtId="0" fontId="4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applyFont="0" applyFill="0" applyBorder="0" applyAlignment="0" applyProtection="0"/>
    <xf numFmtId="177" fontId="33" fillId="0" borderId="0" applyFont="0" applyFill="0" applyBorder="0" applyAlignment="0" applyProtection="0"/>
    <xf numFmtId="0" fontId="33" fillId="0" borderId="0" applyFont="0" applyFill="0" applyBorder="0" applyAlignment="0" applyProtection="0"/>
    <xf numFmtId="0" fontId="23" fillId="0" borderId="0"/>
    <xf numFmtId="0" fontId="23" fillId="0" borderId="0"/>
    <xf numFmtId="177"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6" borderId="7" applyNumberFormat="0" applyAlignment="0" applyProtection="0"/>
    <xf numFmtId="0" fontId="68" fillId="6" borderId="7" applyNumberFormat="0" applyAlignment="0" applyProtection="0"/>
    <xf numFmtId="0" fontId="68" fillId="6" borderId="7" applyNumberFormat="0" applyAlignment="0" applyProtection="0"/>
    <xf numFmtId="0" fontId="68" fillId="6"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10" fillId="63" borderId="8"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68" fillId="2" borderId="7" applyNumberFormat="0" applyAlignment="0" applyProtection="0"/>
    <xf numFmtId="0" fontId="69" fillId="0" borderId="0"/>
    <xf numFmtId="178" fontId="69" fillId="0" borderId="0"/>
    <xf numFmtId="177" fontId="69" fillId="0" borderId="0"/>
    <xf numFmtId="0" fontId="69" fillId="0" borderId="0"/>
    <xf numFmtId="0" fontId="23" fillId="0" borderId="0"/>
    <xf numFmtId="177" fontId="69" fillId="0" borderId="0"/>
    <xf numFmtId="0" fontId="23" fillId="0" borderId="0"/>
    <xf numFmtId="0" fontId="33" fillId="0" borderId="0"/>
    <xf numFmtId="0" fontId="23" fillId="0" borderId="0"/>
    <xf numFmtId="0" fontId="33" fillId="0" borderId="0"/>
    <xf numFmtId="0" fontId="33" fillId="0" borderId="0"/>
    <xf numFmtId="0" fontId="23" fillId="0" borderId="0"/>
    <xf numFmtId="0" fontId="33" fillId="0" borderId="0"/>
    <xf numFmtId="0" fontId="23" fillId="0" borderId="0"/>
    <xf numFmtId="188" fontId="33" fillId="0" borderId="0" applyFont="0" applyFill="0" applyBorder="0" applyAlignment="0" applyProtection="0"/>
    <xf numFmtId="189" fontId="33" fillId="0" borderId="0" applyFont="0" applyFill="0" applyBorder="0" applyAlignment="0" applyProtection="0"/>
    <xf numFmtId="0" fontId="21" fillId="55" borderId="9"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70" fillId="0" borderId="10" applyNumberFormat="0" applyFill="0" applyAlignment="0" applyProtection="0"/>
    <xf numFmtId="0" fontId="23" fillId="0" borderId="0"/>
    <xf numFmtId="0" fontId="37" fillId="0" borderId="0" applyFill="0" applyBorder="0">
      <alignment horizontal="center"/>
      <protection locked="0"/>
    </xf>
    <xf numFmtId="177" fontId="37" fillId="0" borderId="0" applyFill="0" applyBorder="0">
      <alignment horizontal="center"/>
      <protection locked="0"/>
    </xf>
    <xf numFmtId="0" fontId="23" fillId="0" borderId="0"/>
    <xf numFmtId="177" fontId="37" fillId="0" borderId="0" applyFill="0" applyBorder="0">
      <alignment horizontal="center"/>
      <protection locked="0"/>
    </xf>
    <xf numFmtId="0" fontId="37" fillId="0" borderId="0" applyFill="0" applyBorder="0">
      <alignment horizontal="center"/>
      <protection locked="0"/>
    </xf>
    <xf numFmtId="0" fontId="23" fillId="0" borderId="0"/>
    <xf numFmtId="0" fontId="23" fillId="0" borderId="0"/>
    <xf numFmtId="0" fontId="23" fillId="0" borderId="0"/>
    <xf numFmtId="0" fontId="37" fillId="0" borderId="0" applyFill="0" applyBorder="0">
      <alignment horizontal="center"/>
      <protection locked="0"/>
    </xf>
    <xf numFmtId="0" fontId="71" fillId="0" borderId="0" applyFill="0" applyBorder="0" applyProtection="0">
      <alignment horizontal="center"/>
    </xf>
    <xf numFmtId="177" fontId="71" fillId="0" borderId="0" applyFill="0" applyBorder="0" applyProtection="0">
      <alignment horizontal="center"/>
    </xf>
    <xf numFmtId="0" fontId="71" fillId="0" borderId="0" applyFill="0" applyBorder="0" applyProtection="0">
      <alignment horizontal="center"/>
    </xf>
    <xf numFmtId="0" fontId="23" fillId="0" borderId="0"/>
    <xf numFmtId="0" fontId="71" fillId="0" borderId="0" applyFill="0" applyBorder="0" applyProtection="0">
      <alignment horizontal="center"/>
    </xf>
    <xf numFmtId="0" fontId="23" fillId="0" borderId="0"/>
    <xf numFmtId="0" fontId="21" fillId="55" borderId="9" applyNumberFormat="0" applyAlignment="0" applyProtection="0"/>
    <xf numFmtId="0" fontId="23" fillId="0" borderId="0"/>
    <xf numFmtId="0" fontId="12" fillId="64" borderId="11" applyNumberFormat="0" applyAlignment="0" applyProtection="0"/>
    <xf numFmtId="0" fontId="23" fillId="0" borderId="0"/>
    <xf numFmtId="0" fontId="23" fillId="0" borderId="0"/>
    <xf numFmtId="0" fontId="21" fillId="55" borderId="9" applyNumberFormat="0" applyAlignment="0" applyProtection="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72" fillId="0" borderId="0" applyNumberFormat="0">
      <alignment horizontal="left"/>
    </xf>
    <xf numFmtId="0" fontId="23" fillId="0" borderId="0"/>
    <xf numFmtId="0" fontId="72" fillId="0" borderId="0" applyNumberFormat="0">
      <alignment horizontal="left"/>
    </xf>
    <xf numFmtId="0" fontId="23" fillId="0" borderId="0"/>
    <xf numFmtId="0" fontId="73" fillId="2" borderId="0"/>
    <xf numFmtId="0" fontId="23" fillId="0" borderId="0"/>
    <xf numFmtId="0" fontId="74" fillId="0" borderId="12">
      <alignment horizontal="center"/>
    </xf>
    <xf numFmtId="0" fontId="2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7" fontId="33" fillId="0" borderId="0"/>
    <xf numFmtId="0" fontId="33" fillId="0" borderId="0"/>
    <xf numFmtId="0" fontId="23" fillId="0" borderId="0"/>
    <xf numFmtId="0" fontId="23" fillId="0" borderId="0"/>
    <xf numFmtId="177"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7" fontId="33" fillId="0" borderId="0"/>
    <xf numFmtId="0" fontId="33" fillId="0" borderId="0"/>
    <xf numFmtId="0" fontId="23" fillId="0" borderId="0"/>
    <xf numFmtId="0" fontId="23" fillId="0" borderId="0"/>
    <xf numFmtId="177"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7" fontId="33" fillId="0" borderId="0"/>
    <xf numFmtId="0" fontId="33" fillId="0" borderId="0"/>
    <xf numFmtId="0" fontId="23" fillId="0" borderId="0"/>
    <xf numFmtId="0" fontId="23" fillId="0" borderId="0"/>
    <xf numFmtId="177"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7" fontId="33" fillId="0" borderId="0"/>
    <xf numFmtId="0" fontId="33" fillId="0" borderId="0"/>
    <xf numFmtId="0" fontId="23" fillId="0" borderId="0"/>
    <xf numFmtId="0" fontId="23" fillId="0" borderId="0"/>
    <xf numFmtId="177"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7" fontId="33" fillId="0" borderId="0"/>
    <xf numFmtId="0" fontId="33" fillId="0" borderId="0"/>
    <xf numFmtId="0" fontId="23" fillId="0" borderId="0"/>
    <xf numFmtId="0" fontId="23" fillId="0" borderId="0"/>
    <xf numFmtId="177"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7" fontId="33" fillId="0" borderId="0"/>
    <xf numFmtId="0" fontId="33" fillId="0" borderId="0"/>
    <xf numFmtId="0" fontId="23" fillId="0" borderId="0"/>
    <xf numFmtId="0" fontId="23" fillId="0" borderId="0"/>
    <xf numFmtId="177"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7" fontId="33" fillId="0" borderId="0"/>
    <xf numFmtId="0" fontId="33" fillId="0" borderId="0"/>
    <xf numFmtId="0" fontId="23" fillId="0" borderId="0"/>
    <xf numFmtId="0" fontId="23" fillId="0" borderId="0"/>
    <xf numFmtId="177"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7" fontId="33" fillId="0" borderId="0"/>
    <xf numFmtId="0" fontId="33" fillId="0" borderId="0"/>
    <xf numFmtId="0" fontId="23" fillId="0" borderId="0"/>
    <xf numFmtId="0" fontId="23" fillId="0" borderId="0"/>
    <xf numFmtId="177" fontId="33" fillId="0" borderId="0"/>
    <xf numFmtId="41" fontId="33" fillId="0" borderId="0" applyFont="0" applyFill="0" applyBorder="0" applyAlignment="0" applyProtection="0"/>
    <xf numFmtId="0" fontId="23" fillId="0" borderId="0"/>
    <xf numFmtId="0" fontId="23" fillId="0" borderId="0"/>
    <xf numFmtId="0" fontId="23" fillId="0" borderId="0"/>
    <xf numFmtId="41"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78" fontId="33" fillId="0" borderId="0" applyFon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applyFont="0" applyFill="0" applyBorder="0" applyProtection="0"/>
    <xf numFmtId="177" fontId="33" fillId="0" borderId="0" applyFont="0" applyFill="0" applyBorder="0" applyProtection="0"/>
    <xf numFmtId="0" fontId="23" fillId="0" borderId="0"/>
    <xf numFmtId="177" fontId="33" fillId="0" borderId="0" applyFont="0" applyFill="0" applyBorder="0" applyProtection="0"/>
    <xf numFmtId="0" fontId="33" fillId="0" borderId="0" applyFont="0" applyFill="0" applyBorder="0" applyProtection="0"/>
    <xf numFmtId="0" fontId="23" fillId="0" borderId="0"/>
    <xf numFmtId="0" fontId="23" fillId="0" borderId="0"/>
    <xf numFmtId="0" fontId="23" fillId="0" borderId="0"/>
    <xf numFmtId="177" fontId="33" fillId="0" borderId="0" applyFont="0" applyFill="0" applyBorder="0" applyProtection="0"/>
    <xf numFmtId="0" fontId="33" fillId="0" borderId="0" applyFont="0" applyFill="0" applyBorder="0" applyProtection="0"/>
    <xf numFmtId="178" fontId="33" fillId="0" borderId="0" applyFon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applyFont="0" applyFill="0" applyBorder="0" applyProtection="0"/>
    <xf numFmtId="0" fontId="23" fillId="0" borderId="0"/>
    <xf numFmtId="0" fontId="23" fillId="0" borderId="0"/>
    <xf numFmtId="0" fontId="23" fillId="0" borderId="0"/>
    <xf numFmtId="0" fontId="23" fillId="0" borderId="0"/>
    <xf numFmtId="178"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77" fontId="33" fillId="0" borderId="0" applyFont="0" applyFill="0" applyBorder="0" applyProtection="0"/>
    <xf numFmtId="0" fontId="23" fillId="0" borderId="0"/>
    <xf numFmtId="177" fontId="33" fillId="0" borderId="0" applyFont="0" applyFill="0" applyBorder="0" applyProtection="0"/>
    <xf numFmtId="0" fontId="33" fillId="0" borderId="0" applyFont="0" applyFill="0" applyBorder="0" applyProtection="0"/>
    <xf numFmtId="0" fontId="23" fillId="0" borderId="0"/>
    <xf numFmtId="0" fontId="23" fillId="0" borderId="0"/>
    <xf numFmtId="177"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78" fontId="33" fillId="0" borderId="0" applyFon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applyFont="0" applyFill="0" applyBorder="0" applyProtection="0"/>
    <xf numFmtId="177" fontId="33" fillId="0" borderId="0" applyFont="0" applyFill="0" applyBorder="0" applyProtection="0"/>
    <xf numFmtId="0" fontId="23" fillId="0" borderId="0"/>
    <xf numFmtId="177" fontId="33" fillId="0" borderId="0" applyFont="0" applyFill="0" applyBorder="0" applyProtection="0"/>
    <xf numFmtId="0" fontId="33" fillId="0" borderId="0" applyFont="0" applyFill="0" applyBorder="0" applyProtection="0"/>
    <xf numFmtId="0" fontId="23" fillId="0" borderId="0"/>
    <xf numFmtId="0" fontId="23" fillId="0" borderId="0"/>
    <xf numFmtId="0" fontId="23" fillId="0" borderId="0"/>
    <xf numFmtId="177" fontId="33" fillId="0" borderId="0" applyFont="0" applyFill="0" applyBorder="0" applyProtection="0"/>
    <xf numFmtId="0" fontId="33" fillId="0" borderId="0" applyFont="0" applyFill="0" applyBorder="0" applyProtection="0"/>
    <xf numFmtId="178" fontId="33" fillId="0" borderId="0" applyFon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applyFont="0" applyFill="0" applyBorder="0" applyProtection="0"/>
    <xf numFmtId="0" fontId="23" fillId="0" borderId="0"/>
    <xf numFmtId="0" fontId="23" fillId="0" borderId="0"/>
    <xf numFmtId="0" fontId="23" fillId="0" borderId="0"/>
    <xf numFmtId="0" fontId="23" fillId="0" borderId="0"/>
    <xf numFmtId="178"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77" fontId="33" fillId="0" borderId="0" applyFont="0" applyFill="0" applyBorder="0" applyProtection="0"/>
    <xf numFmtId="0" fontId="23" fillId="0" borderId="0"/>
    <xf numFmtId="177" fontId="33" fillId="0" borderId="0" applyFont="0" applyFill="0" applyBorder="0" applyProtection="0"/>
    <xf numFmtId="0" fontId="33" fillId="0" borderId="0" applyFont="0" applyFill="0" applyBorder="0" applyProtection="0"/>
    <xf numFmtId="0" fontId="23" fillId="0" borderId="0"/>
    <xf numFmtId="0" fontId="23" fillId="0" borderId="0"/>
    <xf numFmtId="177"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78" fontId="33" fillId="0" borderId="0" applyFont="0" applyFill="0" applyBorder="0" applyProtection="0"/>
    <xf numFmtId="0" fontId="23" fillId="0" borderId="0"/>
    <xf numFmtId="178" fontId="33" fillId="0" borderId="0" applyFont="0" applyFill="0" applyBorder="0" applyProtection="0"/>
    <xf numFmtId="0" fontId="23" fillId="0" borderId="0"/>
    <xf numFmtId="0" fontId="23" fillId="0" borderId="0"/>
    <xf numFmtId="0" fontId="23" fillId="0" borderId="0"/>
    <xf numFmtId="178"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77" fontId="33" fillId="0" borderId="0" applyFont="0" applyFill="0" applyBorder="0" applyProtection="0"/>
    <xf numFmtId="0" fontId="23" fillId="0" borderId="0"/>
    <xf numFmtId="177" fontId="33" fillId="0" borderId="0" applyFont="0" applyFill="0" applyBorder="0" applyProtection="0"/>
    <xf numFmtId="0" fontId="23" fillId="0" borderId="0"/>
    <xf numFmtId="0" fontId="23" fillId="0" borderId="0"/>
    <xf numFmtId="0" fontId="23" fillId="0" borderId="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78" fontId="33" fillId="0" borderId="0" applyFont="0" applyFill="0" applyBorder="0" applyAlignment="0" applyProtection="0"/>
    <xf numFmtId="177" fontId="33" fillId="0" borderId="0" applyFont="0" applyFill="0" applyBorder="0" applyAlignment="0" applyProtection="0"/>
    <xf numFmtId="0" fontId="33" fillId="0" borderId="0" applyFont="0" applyFill="0" applyBorder="0" applyAlignment="0" applyProtection="0"/>
    <xf numFmtId="0" fontId="23" fillId="0" borderId="0"/>
    <xf numFmtId="177" fontId="33" fillId="0" borderId="0" applyFont="0" applyFill="0" applyBorder="0" applyAlignment="0" applyProtection="0"/>
    <xf numFmtId="0" fontId="33" fillId="0" borderId="0" applyFont="0" applyFill="0" applyBorder="0" applyAlignment="0" applyProtection="0"/>
    <xf numFmtId="178" fontId="33" fillId="0" borderId="0" applyFont="0" applyFill="0" applyBorder="0" applyAlignment="0" applyProtection="0"/>
    <xf numFmtId="0" fontId="23" fillId="0" borderId="0"/>
    <xf numFmtId="0" fontId="23" fillId="0" borderId="0"/>
    <xf numFmtId="0" fontId="23" fillId="0" borderId="0"/>
    <xf numFmtId="0" fontId="23" fillId="0" borderId="0"/>
    <xf numFmtId="178" fontId="33" fillId="0" borderId="0" applyFont="0" applyFill="0" applyBorder="0" applyAlignment="0" applyProtection="0"/>
    <xf numFmtId="0" fontId="23" fillId="0" borderId="0"/>
    <xf numFmtId="0" fontId="23" fillId="0" borderId="0"/>
    <xf numFmtId="0" fontId="23" fillId="0" borderId="0"/>
    <xf numFmtId="178"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77" fontId="33" fillId="0" borderId="0" applyFont="0" applyFill="0" applyBorder="0" applyAlignment="0" applyProtection="0"/>
    <xf numFmtId="0" fontId="33" fillId="0" borderId="0" applyFont="0" applyFill="0" applyBorder="0" applyAlignment="0" applyProtection="0"/>
    <xf numFmtId="0" fontId="23" fillId="0" borderId="0"/>
    <xf numFmtId="177"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78" fontId="33" fillId="0" borderId="0" applyFont="0" applyFill="0" applyBorder="0" applyAlignment="0" applyProtection="0"/>
    <xf numFmtId="177" fontId="33" fillId="0" borderId="0" applyFont="0" applyFill="0" applyBorder="0" applyAlignment="0" applyProtection="0"/>
    <xf numFmtId="0" fontId="33" fillId="0" borderId="0" applyFont="0" applyFill="0" applyBorder="0" applyAlignment="0" applyProtection="0"/>
    <xf numFmtId="0" fontId="23" fillId="0" borderId="0"/>
    <xf numFmtId="177" fontId="33" fillId="0" borderId="0" applyFont="0" applyFill="0" applyBorder="0" applyAlignment="0" applyProtection="0"/>
    <xf numFmtId="0"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7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applyFont="0" applyFill="0" applyBorder="0" applyAlignment="0" applyProtection="0"/>
    <xf numFmtId="0" fontId="23" fillId="0" borderId="0"/>
    <xf numFmtId="0" fontId="23" fillId="0" borderId="0"/>
    <xf numFmtId="0" fontId="23" fillId="0" borderId="0"/>
    <xf numFmtId="0" fontId="33" fillId="0" borderId="0" applyFont="0" applyFill="0" applyBorder="0" applyAlignment="0" applyProtection="0"/>
    <xf numFmtId="0" fontId="23" fillId="0" borderId="0"/>
    <xf numFmtId="0" fontId="23" fillId="0" borderId="0"/>
    <xf numFmtId="0"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9" fontId="7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0" fontId="77" fillId="0" borderId="0" applyFont="0" applyFill="0" applyBorder="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43" fontId="78"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43" fontId="78"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43" fontId="78" fillId="0" borderId="0" applyFont="0" applyFill="0" applyBorder="0" applyAlignment="0" applyProtection="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78" fillId="0" borderId="0" applyFont="0" applyFill="0" applyBorder="0" applyAlignment="0" applyProtection="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78"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77" fontId="42" fillId="0" borderId="0"/>
    <xf numFmtId="0" fontId="23" fillId="0" borderId="0"/>
    <xf numFmtId="0" fontId="23" fillId="0" borderId="0"/>
    <xf numFmtId="0" fontId="4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9" fillId="0" borderId="0"/>
    <xf numFmtId="0" fontId="23" fillId="0" borderId="0"/>
    <xf numFmtId="0" fontId="23" fillId="0" borderId="0"/>
    <xf numFmtId="0" fontId="23" fillId="0" borderId="0"/>
    <xf numFmtId="177" fontId="80" fillId="0" borderId="0"/>
    <xf numFmtId="0" fontId="23" fillId="0" borderId="0"/>
    <xf numFmtId="0" fontId="23" fillId="0" borderId="0"/>
    <xf numFmtId="0" fontId="80" fillId="0" borderId="0"/>
    <xf numFmtId="0" fontId="23" fillId="0" borderId="0"/>
    <xf numFmtId="0" fontId="23" fillId="0" borderId="0"/>
    <xf numFmtId="0" fontId="80" fillId="0" borderId="0"/>
    <xf numFmtId="0" fontId="23" fillId="0" borderId="0"/>
    <xf numFmtId="0" fontId="23" fillId="0" borderId="0"/>
    <xf numFmtId="0" fontId="23" fillId="0" borderId="0"/>
    <xf numFmtId="177" fontId="42" fillId="0" borderId="0"/>
    <xf numFmtId="0" fontId="23" fillId="0" borderId="0"/>
    <xf numFmtId="0" fontId="23" fillId="0" borderId="0"/>
    <xf numFmtId="0" fontId="42" fillId="0" borderId="0"/>
    <xf numFmtId="0" fontId="23" fillId="0" borderId="0"/>
    <xf numFmtId="0" fontId="23" fillId="0" borderId="0"/>
    <xf numFmtId="0" fontId="42" fillId="0" borderId="0"/>
    <xf numFmtId="0" fontId="23" fillId="0" borderId="0"/>
    <xf numFmtId="0" fontId="23" fillId="0" borderId="0"/>
    <xf numFmtId="0" fontId="23" fillId="0" borderId="0"/>
    <xf numFmtId="0" fontId="23" fillId="0" borderId="0"/>
    <xf numFmtId="0" fontId="23" fillId="0" borderId="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0" fontId="23" fillId="0" borderId="0"/>
    <xf numFmtId="0" fontId="23" fillId="0" borderId="0"/>
    <xf numFmtId="0" fontId="23" fillId="0" borderId="0"/>
    <xf numFmtId="0" fontId="23" fillId="0" borderId="0"/>
    <xf numFmtId="0" fontId="79" fillId="0" borderId="0"/>
    <xf numFmtId="0" fontId="23" fillId="0" borderId="0"/>
    <xf numFmtId="0" fontId="23" fillId="0" borderId="0"/>
    <xf numFmtId="0" fontId="23" fillId="0" borderId="0"/>
    <xf numFmtId="177" fontId="80" fillId="0" borderId="0"/>
    <xf numFmtId="0" fontId="23" fillId="0" borderId="0"/>
    <xf numFmtId="0" fontId="23" fillId="0" borderId="0"/>
    <xf numFmtId="0" fontId="80" fillId="0" borderId="0"/>
    <xf numFmtId="0" fontId="23" fillId="0" borderId="0"/>
    <xf numFmtId="0" fontId="23" fillId="0" borderId="0"/>
    <xf numFmtId="0" fontId="80" fillId="0" borderId="0"/>
    <xf numFmtId="0" fontId="23" fillId="0" borderId="0"/>
    <xf numFmtId="0" fontId="23" fillId="0" borderId="0"/>
    <xf numFmtId="0" fontId="23" fillId="0" borderId="0"/>
    <xf numFmtId="0" fontId="23" fillId="0" borderId="0"/>
    <xf numFmtId="177" fontId="42" fillId="0" borderId="0"/>
    <xf numFmtId="0" fontId="23" fillId="0" borderId="0"/>
    <xf numFmtId="0" fontId="23" fillId="0" borderId="0"/>
    <xf numFmtId="0" fontId="42" fillId="0" borderId="0"/>
    <xf numFmtId="0" fontId="23" fillId="0" borderId="0"/>
    <xf numFmtId="0" fontId="23" fillId="0" borderId="0"/>
    <xf numFmtId="0" fontId="42" fillId="0" borderId="0"/>
    <xf numFmtId="0" fontId="23" fillId="0" borderId="0"/>
    <xf numFmtId="0" fontId="23" fillId="0" borderId="0"/>
    <xf numFmtId="0" fontId="23" fillId="0" borderId="0"/>
    <xf numFmtId="177" fontId="82" fillId="0" borderId="0" applyFill="0" applyBorder="0" applyAlignment="0">
      <protection locked="0"/>
    </xf>
    <xf numFmtId="0" fontId="23" fillId="0" borderId="0"/>
    <xf numFmtId="0" fontId="23" fillId="0" borderId="0"/>
    <xf numFmtId="0" fontId="82" fillId="0" borderId="0" applyFill="0" applyBorder="0" applyAlignment="0">
      <protection locked="0"/>
    </xf>
    <xf numFmtId="0" fontId="23" fillId="0" borderId="0"/>
    <xf numFmtId="0" fontId="23" fillId="0" borderId="0"/>
    <xf numFmtId="0" fontId="82" fillId="0" borderId="0" applyFill="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applyFill="0" applyBorder="0">
      <alignment horizontal="left"/>
    </xf>
    <xf numFmtId="0" fontId="23" fillId="0" borderId="0"/>
    <xf numFmtId="0" fontId="23" fillId="0" borderId="0"/>
    <xf numFmtId="0" fontId="23" fillId="0" borderId="0"/>
    <xf numFmtId="0" fontId="83" fillId="0" borderId="0" applyFill="0" applyBorder="0">
      <alignment horizontal="left"/>
    </xf>
    <xf numFmtId="0" fontId="23" fillId="0" borderId="0"/>
    <xf numFmtId="0" fontId="23" fillId="0" borderId="0"/>
    <xf numFmtId="0" fontId="83" fillId="0" borderId="0" applyFill="0" applyBorder="0">
      <alignment horizontal="lef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42" fillId="0" borderId="13"/>
    <xf numFmtId="0" fontId="23" fillId="0" borderId="0"/>
    <xf numFmtId="0" fontId="23" fillId="0" borderId="0"/>
    <xf numFmtId="0" fontId="42" fillId="0" borderId="13"/>
    <xf numFmtId="0" fontId="23" fillId="0" borderId="0"/>
    <xf numFmtId="0" fontId="23" fillId="0" borderId="0"/>
    <xf numFmtId="0" fontId="42" fillId="0" borderId="13"/>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1" fontId="76" fillId="0" borderId="0" applyFont="0" applyFill="0" applyBorder="0" applyAlignment="0" applyProtection="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0" fontId="23" fillId="0" borderId="0"/>
    <xf numFmtId="0" fontId="23" fillId="0" borderId="0"/>
    <xf numFmtId="0" fontId="23" fillId="0" borderId="0"/>
    <xf numFmtId="44" fontId="33" fillId="0" borderId="0" applyFont="0" applyFill="0" applyBorder="0" applyAlignment="0" applyProtection="0"/>
    <xf numFmtId="0" fontId="23" fillId="0" borderId="0"/>
    <xf numFmtId="0" fontId="23" fillId="0" borderId="0"/>
    <xf numFmtId="0" fontId="23" fillId="0" borderId="0"/>
    <xf numFmtId="44" fontId="33" fillId="0" borderId="0" applyFont="0" applyFill="0" applyBorder="0" applyAlignment="0" applyProtection="0"/>
    <xf numFmtId="0" fontId="23" fillId="0" borderId="0"/>
    <xf numFmtId="0" fontId="23" fillId="0" borderId="0"/>
    <xf numFmtId="165" fontId="23" fillId="0" borderId="0" applyFont="0" applyFill="0" applyBorder="0" applyAlignment="0" applyProtection="0"/>
    <xf numFmtId="0" fontId="23" fillId="0" borderId="0"/>
    <xf numFmtId="0" fontId="23" fillId="0" borderId="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0" fontId="23" fillId="0" borderId="0"/>
    <xf numFmtId="0" fontId="23" fillId="0" borderId="0"/>
    <xf numFmtId="165" fontId="23" fillId="0" borderId="0" applyFont="0" applyFill="0" applyBorder="0" applyAlignment="0" applyProtection="0"/>
    <xf numFmtId="0" fontId="23" fillId="0" borderId="0"/>
    <xf numFmtId="0" fontId="23" fillId="0" borderId="0"/>
    <xf numFmtId="165" fontId="23" fillId="0" borderId="0" applyFont="0" applyFill="0" applyBorder="0" applyAlignment="0" applyProtection="0"/>
    <xf numFmtId="0" fontId="23" fillId="0" borderId="0"/>
    <xf numFmtId="0" fontId="23" fillId="0" borderId="0"/>
    <xf numFmtId="0" fontId="23" fillId="0" borderId="0"/>
    <xf numFmtId="167" fontId="37" fillId="0" borderId="0" applyFont="0" applyFill="0" applyBorder="0" applyAlignment="0" applyProtection="0"/>
    <xf numFmtId="0" fontId="23" fillId="0" borderId="0"/>
    <xf numFmtId="0" fontId="23" fillId="0" borderId="0"/>
    <xf numFmtId="0" fontId="23" fillId="0" borderId="0"/>
    <xf numFmtId="0" fontId="23" fillId="0" borderId="0"/>
    <xf numFmtId="192"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3"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applyFont="0" applyFill="0" applyBorder="0" applyAlignment="0" applyProtection="0"/>
    <xf numFmtId="0" fontId="23" fillId="0" borderId="0"/>
    <xf numFmtId="0" fontId="23" fillId="0" borderId="0"/>
    <xf numFmtId="0" fontId="23" fillId="0" borderId="0"/>
    <xf numFmtId="0" fontId="44" fillId="0" borderId="0" applyFont="0" applyFill="0" applyBorder="0" applyAlignment="0" applyProtection="0"/>
    <xf numFmtId="0" fontId="23" fillId="0" borderId="0"/>
    <xf numFmtId="0" fontId="23" fillId="0" borderId="0"/>
    <xf numFmtId="0" fontId="44" fillId="0" borderId="0" applyFont="0" applyFill="0" applyBorder="0" applyAlignment="0" applyProtection="0"/>
    <xf numFmtId="0" fontId="23" fillId="0" borderId="0"/>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5" fontId="33" fillId="0" borderId="0" applyFont="0" applyFill="0" applyBorder="0" applyProtection="0">
      <alignment horizontal="righ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3" fillId="0" borderId="0"/>
    <xf numFmtId="0" fontId="23" fillId="0" borderId="0"/>
    <xf numFmtId="0" fontId="23" fillId="0" borderId="0"/>
    <xf numFmtId="0" fontId="23" fillId="0" borderId="0"/>
    <xf numFmtId="0" fontId="63" fillId="0" borderId="0"/>
    <xf numFmtId="0" fontId="23" fillId="0" borderId="0"/>
    <xf numFmtId="0" fontId="23" fillId="0" borderId="0"/>
    <xf numFmtId="0" fontId="6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5" fillId="0" borderId="0">
      <alignment vertical="center" wrapText="1"/>
    </xf>
    <xf numFmtId="0" fontId="23" fillId="0" borderId="0"/>
    <xf numFmtId="0" fontId="23" fillId="0" borderId="0"/>
    <xf numFmtId="0" fontId="23" fillId="0" borderId="0"/>
    <xf numFmtId="0" fontId="23" fillId="0" borderId="0"/>
    <xf numFmtId="0" fontId="86" fillId="0" borderId="0">
      <protection locked="0"/>
    </xf>
    <xf numFmtId="0" fontId="23" fillId="0" borderId="0"/>
    <xf numFmtId="0" fontId="23" fillId="0" borderId="0"/>
    <xf numFmtId="0" fontId="23" fillId="0" borderId="0"/>
    <xf numFmtId="0" fontId="23" fillId="0" borderId="0"/>
    <xf numFmtId="0" fontId="86"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33" fillId="0" borderId="0"/>
    <xf numFmtId="0" fontId="48" fillId="53"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33" fillId="0" borderId="0"/>
    <xf numFmtId="0" fontId="48" fillId="53"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5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48" fillId="5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33" fillId="0" borderId="0"/>
    <xf numFmtId="0" fontId="33" fillId="0" borderId="0"/>
    <xf numFmtId="0" fontId="23" fillId="0" borderId="0"/>
    <xf numFmtId="0" fontId="23" fillId="0" borderId="0"/>
    <xf numFmtId="0" fontId="48" fillId="5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48" fillId="5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48" fillId="5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48" fillId="60"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33" fillId="0" borderId="0"/>
    <xf numFmtId="0" fontId="33" fillId="0" borderId="0"/>
    <xf numFmtId="0" fontId="23" fillId="0" borderId="0"/>
    <xf numFmtId="0" fontId="23" fillId="0" borderId="0"/>
    <xf numFmtId="0" fontId="48" fillId="60"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33" fillId="0" borderId="0"/>
    <xf numFmtId="0" fontId="33" fillId="0" borderId="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88" fillId="10" borderId="8" applyNumberFormat="0" applyAlignment="0" applyProtection="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23" fillId="0" borderId="0"/>
    <xf numFmtId="0" fontId="23" fillId="0" borderId="0"/>
    <xf numFmtId="0" fontId="23" fillId="0" borderId="0"/>
    <xf numFmtId="0" fontId="88" fillId="10" borderId="8" applyNumberFormat="0" applyAlignment="0" applyProtection="0"/>
    <xf numFmtId="0" fontId="23" fillId="0" borderId="0"/>
    <xf numFmtId="0" fontId="23" fillId="0" borderId="0"/>
    <xf numFmtId="0" fontId="23" fillId="0" borderId="0"/>
    <xf numFmtId="0" fontId="33" fillId="0" borderId="0"/>
    <xf numFmtId="0" fontId="33" fillId="0" borderId="0"/>
    <xf numFmtId="0" fontId="23" fillId="0" borderId="0"/>
    <xf numFmtId="0" fontId="23" fillId="0" borderId="0"/>
    <xf numFmtId="0" fontId="88" fillId="10" borderId="8" applyNumberFormat="0" applyAlignment="0" applyProtection="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41" fillId="0" borderId="0">
      <alignment vertical="top"/>
    </xf>
    <xf numFmtId="177" fontId="41" fillId="0" borderId="0">
      <alignment vertical="top"/>
    </xf>
    <xf numFmtId="0" fontId="23" fillId="0" borderId="0"/>
    <xf numFmtId="0" fontId="23" fillId="0" borderId="0"/>
    <xf numFmtId="0" fontId="23" fillId="0" borderId="0"/>
    <xf numFmtId="0" fontId="23" fillId="0" borderId="0"/>
    <xf numFmtId="0" fontId="23" fillId="0" borderId="0"/>
    <xf numFmtId="178" fontId="41" fillId="0" borderId="0">
      <alignment vertical="top"/>
    </xf>
    <xf numFmtId="0" fontId="23" fillId="0" borderId="0"/>
    <xf numFmtId="0" fontId="23" fillId="0" borderId="0"/>
    <xf numFmtId="0" fontId="33" fillId="0" borderId="0"/>
    <xf numFmtId="177" fontId="41" fillId="0" borderId="0">
      <alignment vertical="top"/>
    </xf>
    <xf numFmtId="0" fontId="23" fillId="0" borderId="0"/>
    <xf numFmtId="0" fontId="23" fillId="0" borderId="0"/>
    <xf numFmtId="0" fontId="33" fillId="0" borderId="0"/>
    <xf numFmtId="0" fontId="23" fillId="0" borderId="0"/>
    <xf numFmtId="0" fontId="33" fillId="0" borderId="0"/>
    <xf numFmtId="177" fontId="41" fillId="0" borderId="0">
      <alignment vertical="top"/>
    </xf>
    <xf numFmtId="0" fontId="23" fillId="0" borderId="0"/>
    <xf numFmtId="0" fontId="23" fillId="0" borderId="0"/>
    <xf numFmtId="0" fontId="23" fillId="0" borderId="0"/>
    <xf numFmtId="0" fontId="23" fillId="0" borderId="0"/>
    <xf numFmtId="0" fontId="23" fillId="0" borderId="0"/>
    <xf numFmtId="178" fontId="41" fillId="0" borderId="0">
      <alignment vertical="top"/>
    </xf>
    <xf numFmtId="0" fontId="23" fillId="0" borderId="0"/>
    <xf numFmtId="0" fontId="23" fillId="0" borderId="0"/>
    <xf numFmtId="0" fontId="33" fillId="0" borderId="0"/>
    <xf numFmtId="177" fontId="41" fillId="0" borderId="0">
      <alignment vertical="top"/>
    </xf>
    <xf numFmtId="0" fontId="23" fillId="0" borderId="0"/>
    <xf numFmtId="0" fontId="23" fillId="0" borderId="0"/>
    <xf numFmtId="0" fontId="33" fillId="0" borderId="0"/>
    <xf numFmtId="0" fontId="23" fillId="0" borderId="0"/>
    <xf numFmtId="0" fontId="33" fillId="0" borderId="0"/>
    <xf numFmtId="0" fontId="33" fillId="0" borderId="0"/>
    <xf numFmtId="0" fontId="23" fillId="0" borderId="0"/>
    <xf numFmtId="0" fontId="33" fillId="0" borderId="0"/>
    <xf numFmtId="0" fontId="33" fillId="0" borderId="0"/>
    <xf numFmtId="0" fontId="23" fillId="0" borderId="0"/>
    <xf numFmtId="0" fontId="33" fillId="0" borderId="0"/>
    <xf numFmtId="0" fontId="23" fillId="0" borderId="0"/>
    <xf numFmtId="0" fontId="23" fillId="0" borderId="0"/>
    <xf numFmtId="0" fontId="23" fillId="0" borderId="0"/>
    <xf numFmtId="0" fontId="23" fillId="0" borderId="0"/>
    <xf numFmtId="0" fontId="33" fillId="0" borderId="0"/>
    <xf numFmtId="178" fontId="89" fillId="0" borderId="0" applyFont="0" applyFill="0" applyBorder="0" applyAlignment="0" applyProtection="0"/>
    <xf numFmtId="0" fontId="23" fillId="0" borderId="0"/>
    <xf numFmtId="0" fontId="23" fillId="0" borderId="0"/>
    <xf numFmtId="0" fontId="33" fillId="0" borderId="0"/>
    <xf numFmtId="178" fontId="89" fillId="0" borderId="0" applyFont="0" applyFill="0" applyBorder="0" applyAlignment="0" applyProtection="0"/>
    <xf numFmtId="0" fontId="23" fillId="0" borderId="0"/>
    <xf numFmtId="0" fontId="23" fillId="0" borderId="0"/>
    <xf numFmtId="0" fontId="33" fillId="0" borderId="0"/>
    <xf numFmtId="178" fontId="89" fillId="0" borderId="0" applyFont="0" applyFill="0" applyBorder="0" applyAlignment="0" applyProtection="0"/>
    <xf numFmtId="0" fontId="23" fillId="0" borderId="0"/>
    <xf numFmtId="0" fontId="23" fillId="0" borderId="0"/>
    <xf numFmtId="0" fontId="33" fillId="0" borderId="0"/>
    <xf numFmtId="178" fontId="89" fillId="0" borderId="0" applyFont="0" applyFill="0" applyBorder="0" applyAlignment="0" applyProtection="0"/>
    <xf numFmtId="0" fontId="23" fillId="0" borderId="0"/>
    <xf numFmtId="0" fontId="23" fillId="0" borderId="0"/>
    <xf numFmtId="0" fontId="33" fillId="0" borderId="0"/>
    <xf numFmtId="178" fontId="89" fillId="0" borderId="0" applyFont="0" applyFill="0" applyBorder="0" applyAlignment="0" applyProtection="0"/>
    <xf numFmtId="0" fontId="23" fillId="0" borderId="0"/>
    <xf numFmtId="0" fontId="23" fillId="0" borderId="0"/>
    <xf numFmtId="0" fontId="33" fillId="0" borderId="0"/>
    <xf numFmtId="178" fontId="89" fillId="0" borderId="0" applyFont="0" applyFill="0" applyBorder="0" applyAlignment="0" applyProtection="0"/>
    <xf numFmtId="0" fontId="23" fillId="0" borderId="0"/>
    <xf numFmtId="0" fontId="23" fillId="0" borderId="0"/>
    <xf numFmtId="0" fontId="33" fillId="0" borderId="0"/>
    <xf numFmtId="178" fontId="89" fillId="0" borderId="0" applyFont="0" applyFill="0" applyBorder="0" applyAlignment="0" applyProtection="0"/>
    <xf numFmtId="0" fontId="23" fillId="0" borderId="0"/>
    <xf numFmtId="0" fontId="23" fillId="0" borderId="0"/>
    <xf numFmtId="0" fontId="33" fillId="0" borderId="0"/>
    <xf numFmtId="178" fontId="89" fillId="0" borderId="0" applyFont="0" applyFill="0" applyBorder="0" applyAlignment="0" applyProtection="0"/>
    <xf numFmtId="0" fontId="23" fillId="0" borderId="0"/>
    <xf numFmtId="0" fontId="23" fillId="0" borderId="0"/>
    <xf numFmtId="0" fontId="33" fillId="0" borderId="0"/>
    <xf numFmtId="178" fontId="89" fillId="0" borderId="0" applyFont="0" applyFill="0" applyBorder="0" applyAlignment="0" applyProtection="0"/>
    <xf numFmtId="0" fontId="23" fillId="0" borderId="0"/>
    <xf numFmtId="0" fontId="23" fillId="0" borderId="0"/>
    <xf numFmtId="0" fontId="33" fillId="0" borderId="0"/>
    <xf numFmtId="177" fontId="33" fillId="0" borderId="0" applyFont="0" applyFill="0" applyBorder="0" applyAlignment="0" applyProtection="0"/>
    <xf numFmtId="0" fontId="23" fillId="0" borderId="0"/>
    <xf numFmtId="181" fontId="33" fillId="0" borderId="0" applyFont="0" applyFill="0" applyBorder="0" applyAlignment="0" applyProtection="0"/>
    <xf numFmtId="177"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78" fontId="33" fillId="0" borderId="0" applyFont="0" applyFill="0" applyBorder="0" applyAlignment="0" applyProtection="0"/>
    <xf numFmtId="0" fontId="23" fillId="0" borderId="0"/>
    <xf numFmtId="0" fontId="23" fillId="0" borderId="0"/>
    <xf numFmtId="0" fontId="33" fillId="0" borderId="0"/>
    <xf numFmtId="0" fontId="33" fillId="0" borderId="0"/>
    <xf numFmtId="0" fontId="23" fillId="0" borderId="0"/>
    <xf numFmtId="0" fontId="33" fillId="0" borderId="0"/>
    <xf numFmtId="181" fontId="33" fillId="0" borderId="0" applyFont="0" applyFill="0" applyBorder="0" applyAlignment="0" applyProtection="0"/>
    <xf numFmtId="0" fontId="23" fillId="0" borderId="0"/>
    <xf numFmtId="0" fontId="33" fillId="0" borderId="0"/>
    <xf numFmtId="177" fontId="33" fillId="0" borderId="0" applyFont="0" applyFill="0" applyBorder="0" applyAlignment="0" applyProtection="0"/>
    <xf numFmtId="0" fontId="23" fillId="0" borderId="0"/>
    <xf numFmtId="0" fontId="23" fillId="0" borderId="0"/>
    <xf numFmtId="0" fontId="23" fillId="0" borderId="0"/>
    <xf numFmtId="0" fontId="33" fillId="0" borderId="0"/>
    <xf numFmtId="0" fontId="33" fillId="0" borderId="0"/>
    <xf numFmtId="0" fontId="23" fillId="0" borderId="0"/>
    <xf numFmtId="0" fontId="23" fillId="0" borderId="0"/>
    <xf numFmtId="181" fontId="33" fillId="0" borderId="0" applyFont="0" applyFill="0" applyBorder="0" applyAlignment="0" applyProtection="0"/>
    <xf numFmtId="0" fontId="23" fillId="0" borderId="0"/>
    <xf numFmtId="0" fontId="23" fillId="0" borderId="0"/>
    <xf numFmtId="0" fontId="33" fillId="0" borderId="0"/>
    <xf numFmtId="0" fontId="33" fillId="0" borderId="0"/>
    <xf numFmtId="0" fontId="23" fillId="0" borderId="0"/>
    <xf numFmtId="0" fontId="33" fillId="0" borderId="0"/>
    <xf numFmtId="178" fontId="33" fillId="0" borderId="0" applyFont="0" applyFill="0" applyBorder="0" applyAlignment="0" applyProtection="0"/>
    <xf numFmtId="0" fontId="23" fillId="0" borderId="0"/>
    <xf numFmtId="0" fontId="23" fillId="0" borderId="0"/>
    <xf numFmtId="0" fontId="33" fillId="0" borderId="0"/>
    <xf numFmtId="0" fontId="90" fillId="0" borderId="0" applyNumberFormat="0" applyFont="0" applyFill="0" applyBorder="0" applyAlignment="0" applyProtection="0"/>
    <xf numFmtId="0" fontId="23" fillId="0" borderId="0"/>
    <xf numFmtId="0" fontId="23" fillId="0" borderId="0"/>
    <xf numFmtId="181" fontId="33" fillId="0" borderId="0" applyFont="0" applyFill="0" applyBorder="0" applyAlignment="0" applyProtection="0"/>
    <xf numFmtId="181" fontId="33" fillId="0" borderId="0" applyFont="0" applyFill="0" applyBorder="0" applyAlignment="0" applyProtection="0"/>
    <xf numFmtId="0" fontId="23" fillId="0" borderId="0"/>
    <xf numFmtId="178" fontId="33" fillId="0" borderId="0" applyFont="0" applyFill="0" applyBorder="0" applyAlignment="0" applyProtection="0"/>
    <xf numFmtId="0" fontId="33" fillId="0" borderId="0"/>
    <xf numFmtId="0" fontId="33" fillId="0" borderId="0"/>
    <xf numFmtId="0" fontId="23" fillId="0" borderId="0"/>
    <xf numFmtId="178" fontId="33" fillId="0" borderId="0" applyFont="0" applyFill="0" applyBorder="0" applyAlignment="0" applyProtection="0"/>
    <xf numFmtId="178" fontId="33" fillId="0" borderId="0" applyFont="0" applyFill="0" applyBorder="0" applyAlignment="0" applyProtection="0"/>
    <xf numFmtId="178" fontId="33" fillId="0" borderId="0" applyFont="0" applyFill="0" applyBorder="0" applyAlignment="0" applyProtection="0"/>
    <xf numFmtId="178" fontId="33" fillId="0" borderId="0" applyFont="0" applyFill="0" applyBorder="0" applyAlignment="0" applyProtection="0"/>
    <xf numFmtId="177"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applyFont="0" applyFill="0" applyBorder="0" applyAlignment="0" applyProtection="0"/>
    <xf numFmtId="0" fontId="23" fillId="0" borderId="0"/>
    <xf numFmtId="0" fontId="23" fillId="0" borderId="0"/>
    <xf numFmtId="0" fontId="33" fillId="0" borderId="0"/>
    <xf numFmtId="177" fontId="33" fillId="0" borderId="0" applyFont="0" applyFill="0" applyBorder="0" applyAlignment="0" applyProtection="0"/>
    <xf numFmtId="0" fontId="23" fillId="0" borderId="0"/>
    <xf numFmtId="0" fontId="33" fillId="0" borderId="0"/>
    <xf numFmtId="177" fontId="33" fillId="0" borderId="0" applyFont="0" applyFill="0" applyBorder="0" applyAlignment="0" applyProtection="0"/>
    <xf numFmtId="0" fontId="23" fillId="0" borderId="0"/>
    <xf numFmtId="0" fontId="23" fillId="0" borderId="0"/>
    <xf numFmtId="0" fontId="23" fillId="0" borderId="0"/>
    <xf numFmtId="0" fontId="33" fillId="0" borderId="0"/>
    <xf numFmtId="0" fontId="33" fillId="0" borderId="0"/>
    <xf numFmtId="0" fontId="23" fillId="0" borderId="0"/>
    <xf numFmtId="0" fontId="23" fillId="0" borderId="0"/>
    <xf numFmtId="0" fontId="90" fillId="0" borderId="0" applyNumberFormat="0" applyFont="0" applyFill="0" applyBorder="0" applyAlignment="0" applyProtection="0"/>
    <xf numFmtId="0" fontId="23" fillId="0" borderId="0"/>
    <xf numFmtId="0" fontId="23" fillId="0" borderId="0"/>
    <xf numFmtId="0" fontId="33" fillId="0" borderId="0"/>
    <xf numFmtId="177" fontId="33" fillId="0" borderId="0" applyFont="0" applyFill="0" applyBorder="0" applyAlignment="0" applyProtection="0"/>
    <xf numFmtId="0" fontId="23" fillId="0" borderId="0"/>
    <xf numFmtId="0" fontId="33" fillId="0" borderId="0"/>
    <xf numFmtId="177" fontId="33" fillId="0" borderId="0" applyFont="0" applyFill="0" applyBorder="0" applyAlignment="0" applyProtection="0"/>
    <xf numFmtId="0" fontId="23" fillId="0" borderId="0"/>
    <xf numFmtId="0" fontId="23" fillId="0" borderId="0"/>
    <xf numFmtId="0" fontId="23" fillId="0" borderId="0"/>
    <xf numFmtId="0" fontId="23" fillId="0" borderId="0"/>
    <xf numFmtId="0" fontId="33" fillId="0" borderId="0"/>
    <xf numFmtId="178" fontId="33" fillId="0" borderId="0" applyFont="0" applyFill="0" applyBorder="0" applyAlignment="0" applyProtection="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33" fillId="0" borderId="0"/>
    <xf numFmtId="0" fontId="23" fillId="0" borderId="0"/>
    <xf numFmtId="0" fontId="33" fillId="0" borderId="0"/>
    <xf numFmtId="178" fontId="33" fillId="0" borderId="0" applyFont="0" applyFill="0" applyBorder="0" applyAlignment="0" applyProtection="0"/>
    <xf numFmtId="0" fontId="23" fillId="0" borderId="0"/>
    <xf numFmtId="0" fontId="23" fillId="0" borderId="0"/>
    <xf numFmtId="0" fontId="33" fillId="0" borderId="0"/>
    <xf numFmtId="0" fontId="33" fillId="0" borderId="0"/>
    <xf numFmtId="0" fontId="23" fillId="0" borderId="0"/>
    <xf numFmtId="0" fontId="33" fillId="0" borderId="0"/>
    <xf numFmtId="181" fontId="33" fillId="0" borderId="0" applyFont="0" applyFill="0" applyBorder="0" applyAlignment="0" applyProtection="0"/>
    <xf numFmtId="0" fontId="23" fillId="0" borderId="0"/>
    <xf numFmtId="0" fontId="23" fillId="0" borderId="0"/>
    <xf numFmtId="0" fontId="33" fillId="0" borderId="0"/>
    <xf numFmtId="178" fontId="89" fillId="0" borderId="0" applyFont="0" applyFill="0" applyBorder="0" applyAlignment="0" applyProtection="0"/>
    <xf numFmtId="0" fontId="23" fillId="0" borderId="0"/>
    <xf numFmtId="0" fontId="23" fillId="0" borderId="0"/>
    <xf numFmtId="0" fontId="33" fillId="0" borderId="0"/>
    <xf numFmtId="178" fontId="89" fillId="0" borderId="0" applyFont="0" applyFill="0" applyBorder="0" applyAlignment="0" applyProtection="0"/>
    <xf numFmtId="0" fontId="23" fillId="0" borderId="0"/>
    <xf numFmtId="0" fontId="23" fillId="0" borderId="0"/>
    <xf numFmtId="0" fontId="33" fillId="0" borderId="0"/>
    <xf numFmtId="178" fontId="89" fillId="0" borderId="0" applyFont="0" applyFill="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33" fillId="0" borderId="0"/>
    <xf numFmtId="0" fontId="33" fillId="0" borderId="0"/>
    <xf numFmtId="0" fontId="23" fillId="0" borderId="0"/>
    <xf numFmtId="0" fontId="23" fillId="0" borderId="0"/>
    <xf numFmtId="0" fontId="91" fillId="0" borderId="0" applyNumberFormat="0" applyFill="0" applyBorder="0" applyAlignment="0" applyProtection="0"/>
    <xf numFmtId="0" fontId="23" fillId="0" borderId="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33" fillId="0" borderId="0"/>
    <xf numFmtId="0" fontId="1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7"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7"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7"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7"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7"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7"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0" fontId="23" fillId="0" borderId="0"/>
    <xf numFmtId="177"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7"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xf numFmtId="0" fontId="23" fillId="0" borderId="0"/>
    <xf numFmtId="0" fontId="23" fillId="0" borderId="0"/>
    <xf numFmtId="177"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xf numFmtId="0" fontId="23" fillId="0" borderId="0"/>
    <xf numFmtId="0" fontId="23" fillId="0" borderId="0"/>
    <xf numFmtId="177"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94" fontId="84"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65" borderId="0" applyNumberFormat="0" applyBorder="0" applyAlignment="0" applyProtection="0"/>
    <xf numFmtId="0" fontId="23" fillId="0" borderId="0"/>
    <xf numFmtId="0" fontId="23" fillId="0" borderId="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92" fillId="0" borderId="0" applyNumberFormat="0" applyFill="0" applyBorder="0" applyAlignment="0" applyProtection="0"/>
    <xf numFmtId="0" fontId="23" fillId="0" borderId="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89" fillId="2" borderId="0" applyNumberFormat="0" applyBorder="0" applyAlignment="0" applyProtection="0"/>
    <xf numFmtId="0" fontId="23" fillId="0" borderId="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23" fillId="0" borderId="0"/>
    <xf numFmtId="41" fontId="3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3" fillId="66" borderId="0"/>
    <xf numFmtId="0" fontId="23" fillId="0" borderId="0"/>
    <xf numFmtId="0" fontId="23" fillId="0" borderId="0"/>
    <xf numFmtId="177" fontId="33" fillId="0" borderId="0" applyProtection="0">
      <alignment horizontal="right"/>
    </xf>
    <xf numFmtId="0" fontId="23" fillId="0" borderId="0"/>
    <xf numFmtId="0" fontId="23" fillId="0" borderId="0"/>
    <xf numFmtId="0" fontId="94" fillId="0" borderId="0" applyProtection="0">
      <alignment horizontal="righ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3" fillId="66" borderId="0"/>
    <xf numFmtId="0" fontId="23" fillId="0" borderId="0"/>
    <xf numFmtId="0" fontId="23" fillId="0" borderId="0"/>
    <xf numFmtId="0" fontId="33" fillId="0" borderId="14" applyNumberFormat="0" applyProtection="0"/>
    <xf numFmtId="0" fontId="23" fillId="0" borderId="0"/>
    <xf numFmtId="0" fontId="23" fillId="0" borderId="0"/>
    <xf numFmtId="0" fontId="95" fillId="0" borderId="14" applyNumberForma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5" fillId="0" borderId="15">
      <alignment horizontal="left" vertical="center"/>
    </xf>
    <xf numFmtId="0" fontId="23" fillId="0" borderId="0"/>
    <xf numFmtId="0" fontId="23" fillId="0" borderId="0"/>
    <xf numFmtId="0" fontId="23" fillId="0" borderId="0"/>
    <xf numFmtId="0" fontId="23" fillId="0" borderId="0"/>
    <xf numFmtId="0" fontId="23" fillId="0" borderId="0"/>
    <xf numFmtId="0" fontId="23" fillId="0" borderId="0"/>
    <xf numFmtId="0" fontId="95" fillId="0" borderId="15">
      <alignment horizontal="left" vertical="center"/>
    </xf>
    <xf numFmtId="0" fontId="23" fillId="0" borderId="0"/>
    <xf numFmtId="0" fontId="23" fillId="0" borderId="0"/>
    <xf numFmtId="0" fontId="23" fillId="0" borderId="0"/>
    <xf numFmtId="0" fontId="23" fillId="0" borderId="0"/>
    <xf numFmtId="0" fontId="23" fillId="0" borderId="0"/>
    <xf numFmtId="177" fontId="33" fillId="0" borderId="15">
      <alignment horizontal="lef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5" fillId="0" borderId="15">
      <alignment horizontal="lef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7" fillId="0" borderId="17"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 fillId="0" borderId="18"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9" fillId="0" borderId="20"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3" fillId="0" borderId="21"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1" fillId="0" borderId="23"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4" fillId="0" borderId="24"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1"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4"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71" fillId="0" borderId="0" applyFill="0" applyAlignment="0">
      <protection locked="0"/>
    </xf>
    <xf numFmtId="0" fontId="23" fillId="0" borderId="0"/>
    <xf numFmtId="0" fontId="23" fillId="0" borderId="0"/>
    <xf numFmtId="0" fontId="23" fillId="0" borderId="0"/>
    <xf numFmtId="0" fontId="23" fillId="0" borderId="0"/>
    <xf numFmtId="0" fontId="71" fillId="0" borderId="0" applyFill="0" applyAlignment="0">
      <protection locked="0"/>
    </xf>
    <xf numFmtId="0" fontId="23" fillId="0" borderId="0"/>
    <xf numFmtId="0" fontId="23" fillId="0" borderId="0"/>
    <xf numFmtId="0" fontId="23" fillId="0" borderId="0"/>
    <xf numFmtId="177" fontId="71" fillId="0" borderId="5" applyFill="0" applyAlignment="0">
      <protection locked="0"/>
    </xf>
    <xf numFmtId="0" fontId="23" fillId="0" borderId="0"/>
    <xf numFmtId="0" fontId="23" fillId="0" borderId="0"/>
    <xf numFmtId="0" fontId="23" fillId="0" borderId="0"/>
    <xf numFmtId="0" fontId="23" fillId="0" borderId="0"/>
    <xf numFmtId="0" fontId="71" fillId="0" borderId="5" applyFill="0" applyAlignment="0">
      <protection locked="0"/>
    </xf>
    <xf numFmtId="0" fontId="23" fillId="0" borderId="0"/>
    <xf numFmtId="0" fontId="23" fillId="0" borderId="0"/>
    <xf numFmtId="0" fontId="23" fillId="0" borderId="0"/>
    <xf numFmtId="0" fontId="23" fillId="0" borderId="0"/>
    <xf numFmtId="0" fontId="23" fillId="0" borderId="0"/>
    <xf numFmtId="0" fontId="102" fillId="0" borderId="0">
      <alignment horizontal="left"/>
    </xf>
    <xf numFmtId="0" fontId="23" fillId="0" borderId="0"/>
    <xf numFmtId="0" fontId="23" fillId="0" borderId="0"/>
    <xf numFmtId="0" fontId="23" fillId="0" borderId="0"/>
    <xf numFmtId="0" fontId="103" fillId="0" borderId="0" applyNumberFormat="0" applyFill="0" applyBorder="0" applyProtection="0"/>
    <xf numFmtId="0" fontId="23" fillId="0" borderId="0"/>
    <xf numFmtId="0" fontId="23" fillId="0" borderId="0"/>
    <xf numFmtId="0" fontId="23" fillId="0" borderId="0"/>
    <xf numFmtId="0" fontId="104" fillId="0" borderId="0" applyNumberFormat="0" applyFill="0" applyBorder="0" applyAlignment="0" applyProtection="0"/>
    <xf numFmtId="0" fontId="23" fillId="0" borderId="0"/>
    <xf numFmtId="0" fontId="23" fillId="0" borderId="0"/>
    <xf numFmtId="0" fontId="23" fillId="0" borderId="0"/>
    <xf numFmtId="0" fontId="23" fillId="0" borderId="0"/>
    <xf numFmtId="0" fontId="105" fillId="0" borderId="0" applyNumberFormat="0" applyFill="0" applyBorder="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6" fillId="0" borderId="0" applyNumberFormat="0" applyFill="0" applyBorder="0">
      <protection locked="0"/>
    </xf>
    <xf numFmtId="0" fontId="23" fillId="0" borderId="0"/>
    <xf numFmtId="0" fontId="23" fillId="0" borderId="0"/>
    <xf numFmtId="0" fontId="106" fillId="0" borderId="0" applyNumberFormat="0" applyFill="0" applyBorder="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5" fillId="0" borderId="0" applyNumberFormat="0" applyFill="0" applyBorder="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0" borderId="0"/>
    <xf numFmtId="177" fontId="33" fillId="0" borderId="0"/>
    <xf numFmtId="0" fontId="23" fillId="0" borderId="0"/>
    <xf numFmtId="0" fontId="4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6"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87" fillId="10" borderId="7" applyNumberFormat="0" applyAlignment="0" applyProtection="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8" fillId="67" borderId="8" applyNumberFormat="0" applyAlignment="0" applyProtection="0"/>
    <xf numFmtId="0" fontId="23" fillId="0" borderId="0"/>
    <xf numFmtId="0" fontId="23" fillId="0" borderId="0"/>
    <xf numFmtId="195" fontId="79" fillId="66" borderId="0"/>
    <xf numFmtId="0" fontId="23" fillId="0" borderId="0"/>
    <xf numFmtId="0" fontId="23" fillId="0" borderId="0"/>
    <xf numFmtId="0" fontId="23" fillId="0" borderId="0"/>
    <xf numFmtId="0" fontId="23" fillId="0" borderId="0"/>
    <xf numFmtId="0" fontId="23" fillId="0" borderId="0"/>
    <xf numFmtId="0" fontId="55" fillId="0" borderId="0" applyNumberFormat="0" applyFill="0" applyBorder="0" applyAlignment="0">
      <protection locked="0"/>
    </xf>
    <xf numFmtId="0" fontId="55" fillId="0" borderId="0" applyNumberFormat="0" applyFill="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xf numFmtId="0" fontId="23" fillId="0" borderId="0"/>
    <xf numFmtId="0" fontId="23" fillId="0" borderId="0"/>
    <xf numFmtId="177"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xf numFmtId="0" fontId="23" fillId="0" borderId="0"/>
    <xf numFmtId="0" fontId="23" fillId="0" borderId="0"/>
    <xf numFmtId="177"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xf numFmtId="0" fontId="23" fillId="0" borderId="0"/>
    <xf numFmtId="0" fontId="23" fillId="0" borderId="0"/>
    <xf numFmtId="177"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11" fillId="0" borderId="25" applyNumberFormat="0" applyFill="0" applyAlignment="0" applyProtection="0"/>
    <xf numFmtId="0" fontId="23" fillId="0" borderId="0"/>
    <xf numFmtId="0" fontId="23" fillId="0" borderId="0"/>
    <xf numFmtId="195" fontId="107" fillId="68" borderId="0"/>
    <xf numFmtId="0" fontId="23" fillId="0" borderId="0"/>
    <xf numFmtId="0" fontId="23" fillId="0" borderId="0"/>
    <xf numFmtId="0" fontId="23" fillId="0" borderId="0"/>
    <xf numFmtId="0" fontId="108" fillId="0" borderId="4">
      <alignment horizontal="left"/>
      <protection locked="0"/>
    </xf>
    <xf numFmtId="0" fontId="23" fillId="0" borderId="0"/>
    <xf numFmtId="0" fontId="23" fillId="0" borderId="0"/>
    <xf numFmtId="0" fontId="23" fillId="0" borderId="0"/>
    <xf numFmtId="177" fontId="82"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9" fillId="0" borderId="0" applyNumberFormat="0" applyFont="0" applyBorder="0" applyAlignment="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38" fillId="0" borderId="0"/>
    <xf numFmtId="0" fontId="23" fillId="0" borderId="0"/>
    <xf numFmtId="0" fontId="23" fillId="0" borderId="0"/>
    <xf numFmtId="0" fontId="23" fillId="0" borderId="0"/>
    <xf numFmtId="0" fontId="23" fillId="0" borderId="0"/>
    <xf numFmtId="178" fontId="3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38" fillId="0" borderId="0"/>
    <xf numFmtId="0" fontId="23" fillId="0" borderId="0"/>
    <xf numFmtId="0" fontId="23" fillId="0" borderId="0"/>
    <xf numFmtId="0" fontId="23" fillId="0" borderId="0"/>
    <xf numFmtId="0" fontId="23" fillId="0" borderId="0"/>
    <xf numFmtId="178" fontId="3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xf numFmtId="0" fontId="23" fillId="0" borderId="0"/>
    <xf numFmtId="0" fontId="23" fillId="0" borderId="0"/>
    <xf numFmtId="177"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33" fillId="0" borderId="0"/>
    <xf numFmtId="0" fontId="23" fillId="0" borderId="0"/>
    <xf numFmtId="0" fontId="23" fillId="0" borderId="0"/>
    <xf numFmtId="177" fontId="33" fillId="0" borderId="0"/>
    <xf numFmtId="0" fontId="23" fillId="0" borderId="0"/>
    <xf numFmtId="0" fontId="23" fillId="0" borderId="0"/>
    <xf numFmtId="0" fontId="23" fillId="0" borderId="0"/>
    <xf numFmtId="0" fontId="3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6" fontId="33" fillId="0" borderId="0" applyFont="0" applyFill="0" applyBorder="0" applyAlignment="0" applyProtection="0"/>
    <xf numFmtId="192" fontId="12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6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0" fillId="1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6" fillId="0" borderId="0"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9" fillId="0" borderId="0" applyNumberFormat="0" applyBorder="0" applyAlignment="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7" fontId="3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1" borderId="26"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1" borderId="26"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11" borderId="26"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11" borderId="26"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11" borderId="26"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70" borderId="27"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66"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63" borderId="2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0"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12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applyNumberFormat="0" applyFont="0" applyFill="0" applyBorder="0" applyAlignment="0" applyProtection="0"/>
    <xf numFmtId="0" fontId="115" fillId="0" borderId="0" applyNumberFormat="0" applyFill="0" applyBorder="0" applyAlignment="0" applyProtection="0"/>
    <xf numFmtId="0" fontId="120" fillId="0" borderId="30" applyNumberFormat="0" applyFont="0" applyFill="0" applyAlignment="0" applyProtection="0"/>
    <xf numFmtId="0" fontId="120" fillId="0" borderId="6" applyNumberFormat="0" applyFont="0" applyFill="0" applyAlignment="0" applyProtection="0"/>
    <xf numFmtId="0" fontId="23" fillId="4" borderId="0" applyNumberFormat="0" applyBorder="0" applyAlignment="0" applyProtection="0"/>
    <xf numFmtId="0" fontId="23" fillId="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43" fontId="120" fillId="0" borderId="0" applyFont="0" applyFill="0" applyBorder="0" applyAlignment="0" applyProtection="0"/>
  </cellStyleXfs>
  <cellXfs count="458">
    <xf numFmtId="0" fontId="0" fillId="0" borderId="0" xfId="0"/>
    <xf numFmtId="0" fontId="0" fillId="0" borderId="6" xfId="0" applyBorder="1"/>
    <xf numFmtId="0" fontId="15" fillId="0" borderId="6" xfId="0" applyFont="1" applyBorder="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left"/>
    </xf>
    <xf numFmtId="0" fontId="19" fillId="0" borderId="0" xfId="8" applyFont="1"/>
    <xf numFmtId="0" fontId="19" fillId="0" borderId="0" xfId="8" applyFont="1" applyFill="1"/>
    <xf numFmtId="0" fontId="19" fillId="0" borderId="0" xfId="8" applyFont="1" applyAlignment="1">
      <alignment horizontal="center" vertical="center"/>
    </xf>
    <xf numFmtId="0" fontId="20" fillId="0" borderId="0" xfId="8" applyFont="1" applyAlignment="1">
      <alignment wrapText="1"/>
    </xf>
    <xf numFmtId="0" fontId="21" fillId="47" borderId="0" xfId="8" applyFont="1" applyFill="1" applyAlignment="1">
      <alignment wrapText="1"/>
    </xf>
    <xf numFmtId="0" fontId="22" fillId="47" borderId="0" xfId="8" applyFont="1" applyFill="1" applyAlignment="1">
      <alignment horizontal="right" vertical="center" wrapText="1"/>
    </xf>
    <xf numFmtId="0" fontId="22" fillId="47" borderId="0" xfId="8" applyFont="1" applyFill="1" applyAlignment="1">
      <alignment horizontal="right" wrapText="1"/>
    </xf>
    <xf numFmtId="0" fontId="19" fillId="47" borderId="0" xfId="8" applyFont="1" applyFill="1"/>
    <xf numFmtId="0" fontId="20" fillId="0" borderId="0" xfId="8" applyFont="1" applyFill="1" applyAlignment="1">
      <alignment wrapText="1"/>
    </xf>
    <xf numFmtId="168" fontId="24" fillId="0" borderId="0" xfId="10" applyNumberFormat="1" applyFont="1" applyFill="1" applyAlignment="1">
      <alignment horizontal="right" vertical="center" wrapText="1"/>
    </xf>
    <xf numFmtId="0" fontId="20" fillId="0" borderId="0" xfId="8" applyFont="1" applyFill="1"/>
    <xf numFmtId="0" fontId="23" fillId="0" borderId="0" xfId="8" applyFont="1" applyFill="1" applyAlignment="1">
      <alignment horizontal="left" wrapText="1" indent="2"/>
    </xf>
    <xf numFmtId="168" fontId="20" fillId="0" borderId="0" xfId="8" applyNumberFormat="1" applyFont="1" applyFill="1"/>
    <xf numFmtId="0" fontId="19" fillId="0" borderId="0" xfId="8" applyFont="1" applyFill="1" applyAlignment="1">
      <alignment horizontal="left" wrapText="1" indent="1"/>
    </xf>
    <xf numFmtId="0" fontId="20" fillId="0" borderId="0" xfId="8" applyFont="1" applyFill="1" applyAlignment="1">
      <alignment horizontal="left" wrapText="1"/>
    </xf>
    <xf numFmtId="0" fontId="19" fillId="0" borderId="0" xfId="8" applyFont="1" applyAlignment="1">
      <alignment horizontal="left" indent="1"/>
    </xf>
    <xf numFmtId="0" fontId="25" fillId="0" borderId="0" xfId="8" applyFont="1" applyFill="1" applyBorder="1" applyAlignment="1">
      <alignment wrapText="1"/>
    </xf>
    <xf numFmtId="0" fontId="25" fillId="0" borderId="0" xfId="8" applyFont="1" applyFill="1" applyBorder="1"/>
    <xf numFmtId="0" fontId="21" fillId="47" borderId="0" xfId="8" applyFont="1" applyFill="1" applyBorder="1" applyAlignment="1">
      <alignment wrapText="1"/>
    </xf>
    <xf numFmtId="0" fontId="26" fillId="0" borderId="0" xfId="8" applyFont="1" applyFill="1" applyBorder="1" applyAlignment="1">
      <alignment wrapText="1"/>
    </xf>
    <xf numFmtId="0" fontId="26" fillId="0" borderId="0" xfId="8" applyFont="1"/>
    <xf numFmtId="0" fontId="26" fillId="0" borderId="0" xfId="8" applyFont="1" applyFill="1" applyBorder="1" applyAlignment="1">
      <alignment horizontal="left" wrapText="1"/>
    </xf>
    <xf numFmtId="0" fontId="26" fillId="0" borderId="0" xfId="8" applyFont="1" applyFill="1"/>
    <xf numFmtId="0" fontId="27" fillId="0" borderId="0" xfId="8" applyFont="1" applyAlignment="1">
      <alignment horizontal="left" wrapText="1" indent="2"/>
    </xf>
    <xf numFmtId="9" fontId="19" fillId="0" borderId="0" xfId="8" applyNumberFormat="1" applyFont="1"/>
    <xf numFmtId="169" fontId="19" fillId="0" borderId="0" xfId="8" applyNumberFormat="1" applyFont="1"/>
    <xf numFmtId="0" fontId="19" fillId="0" borderId="0" xfId="8" applyFont="1" applyFill="1" applyBorder="1"/>
    <xf numFmtId="0" fontId="19" fillId="47" borderId="0" xfId="8" applyFont="1" applyFill="1" applyBorder="1"/>
    <xf numFmtId="168" fontId="28" fillId="0" borderId="0" xfId="10" applyNumberFormat="1" applyFont="1" applyFill="1" applyBorder="1" applyAlignment="1">
      <alignment horizontal="right" vertical="center" wrapText="1"/>
    </xf>
    <xf numFmtId="0" fontId="29" fillId="0" borderId="0" xfId="8" applyFont="1" applyFill="1" applyBorder="1"/>
    <xf numFmtId="0" fontId="25" fillId="0" borderId="0" xfId="8" applyFont="1" applyFill="1" applyAlignment="1">
      <alignment horizontal="left" wrapText="1" indent="1"/>
    </xf>
    <xf numFmtId="168" fontId="28" fillId="0" borderId="0" xfId="10" applyNumberFormat="1" applyFont="1" applyFill="1" applyAlignment="1">
      <alignment horizontal="right" vertical="center" wrapText="1"/>
    </xf>
    <xf numFmtId="0" fontId="29" fillId="0" borderId="0" xfId="8" applyFont="1" applyFill="1"/>
    <xf numFmtId="0" fontId="19" fillId="0" borderId="0" xfId="8" applyFont="1" applyAlignment="1">
      <alignment horizontal="left" wrapText="1" indent="2"/>
    </xf>
    <xf numFmtId="168" fontId="16" fillId="0" borderId="0" xfId="10" applyNumberFormat="1" applyFont="1" applyFill="1" applyBorder="1" applyAlignment="1">
      <alignment horizontal="right"/>
    </xf>
    <xf numFmtId="168" fontId="16" fillId="71" borderId="0" xfId="10" applyNumberFormat="1" applyFont="1" applyFill="1" applyBorder="1" applyAlignment="1">
      <alignment horizontal="right"/>
    </xf>
    <xf numFmtId="0" fontId="20" fillId="0" borderId="0" xfId="8" applyFont="1" applyFill="1" applyAlignment="1">
      <alignment horizontal="left" wrapText="1" indent="1"/>
    </xf>
    <xf numFmtId="0" fontId="19" fillId="0" borderId="0" xfId="8" applyFont="1" applyFill="1" applyAlignment="1">
      <alignment horizontal="left" wrapText="1" indent="2"/>
    </xf>
    <xf numFmtId="0" fontId="19" fillId="0" borderId="0" xfId="8" applyFont="1" applyAlignment="1">
      <alignment horizontal="left" vertical="center" wrapText="1" indent="2"/>
    </xf>
    <xf numFmtId="0" fontId="19" fillId="0" borderId="0" xfId="8" applyFont="1" applyFill="1" applyAlignment="1">
      <alignment horizontal="left" vertical="center" wrapText="1" indent="2"/>
    </xf>
    <xf numFmtId="0" fontId="20" fillId="0" borderId="0" xfId="8" applyFont="1" applyFill="1" applyAlignment="1">
      <alignment horizontal="left" wrapText="1" indent="2"/>
    </xf>
    <xf numFmtId="168" fontId="24" fillId="0" borderId="0" xfId="10" applyNumberFormat="1" applyFont="1" applyFill="1" applyBorder="1" applyAlignment="1">
      <alignment horizontal="right"/>
    </xf>
    <xf numFmtId="0" fontId="25" fillId="0" borderId="0" xfId="8" applyFont="1" applyFill="1" applyAlignment="1">
      <alignment wrapText="1"/>
    </xf>
    <xf numFmtId="0" fontId="28" fillId="0" borderId="0" xfId="9" applyFont="1" applyFill="1" applyAlignment="1">
      <alignment horizontal="right" wrapText="1"/>
    </xf>
    <xf numFmtId="0" fontId="30" fillId="0" borderId="0" xfId="8" applyFont="1" applyFill="1" applyBorder="1" applyAlignment="1">
      <alignment vertical="center" wrapText="1"/>
    </xf>
    <xf numFmtId="0" fontId="19" fillId="0" borderId="0" xfId="8" applyFont="1" applyAlignment="1">
      <alignment horizontal="left" wrapText="1" indent="1"/>
    </xf>
    <xf numFmtId="0" fontId="26" fillId="0" borderId="0" xfId="8" applyFont="1" applyAlignment="1">
      <alignment horizontal="left" wrapText="1" indent="1"/>
    </xf>
    <xf numFmtId="0" fontId="25" fillId="0" borderId="0" xfId="8" applyFont="1" applyFill="1" applyAlignment="1">
      <alignment vertical="center" wrapText="1"/>
    </xf>
    <xf numFmtId="170" fontId="29" fillId="71" borderId="0" xfId="10" applyNumberFormat="1" applyFont="1" applyFill="1" applyBorder="1" applyAlignment="1">
      <alignment horizontal="right"/>
    </xf>
    <xf numFmtId="170" fontId="29" fillId="0" borderId="0" xfId="10" applyNumberFormat="1" applyFont="1" applyFill="1" applyBorder="1" applyAlignment="1">
      <alignment horizontal="right"/>
    </xf>
    <xf numFmtId="0" fontId="19" fillId="0" borderId="0" xfId="8" applyFont="1" applyFill="1" applyAlignment="1">
      <alignment horizontal="center" vertical="center"/>
    </xf>
    <xf numFmtId="0" fontId="28" fillId="0" borderId="0" xfId="8" applyFont="1" applyFill="1" applyAlignment="1">
      <alignment horizontal="left" wrapText="1" indent="2"/>
    </xf>
    <xf numFmtId="0" fontId="29" fillId="0" borderId="0" xfId="8" applyFont="1" applyFill="1" applyAlignment="1">
      <alignment horizontal="left" wrapText="1" indent="2"/>
    </xf>
    <xf numFmtId="0" fontId="31" fillId="0" borderId="0" xfId="8" applyFont="1" applyAlignment="1">
      <alignment horizontal="left" wrapText="1" indent="5"/>
    </xf>
    <xf numFmtId="0" fontId="19" fillId="0" borderId="0" xfId="8" applyFont="1" applyFill="1" applyAlignment="1">
      <alignment horizontal="center"/>
    </xf>
    <xf numFmtId="0" fontId="19" fillId="0" borderId="0" xfId="8" applyFont="1" applyAlignment="1">
      <alignment horizontal="center"/>
    </xf>
    <xf numFmtId="0" fontId="24" fillId="0" borderId="0" xfId="8" applyFont="1" applyAlignment="1">
      <alignment wrapText="1"/>
    </xf>
    <xf numFmtId="0" fontId="22" fillId="47" borderId="0" xfId="8" applyFont="1" applyFill="1" applyAlignment="1">
      <alignment wrapText="1"/>
    </xf>
    <xf numFmtId="170" fontId="26" fillId="0" borderId="0" xfId="4" applyNumberFormat="1" applyFont="1" applyFill="1" applyBorder="1" applyAlignment="1">
      <alignment horizontal="right" vertical="center" wrapText="1"/>
    </xf>
    <xf numFmtId="170" fontId="26" fillId="0" borderId="0" xfId="4" applyNumberFormat="1" applyFont="1" applyFill="1" applyBorder="1" applyAlignment="1">
      <alignment horizontal="right" vertical="center" wrapText="1"/>
    </xf>
    <xf numFmtId="170" fontId="32" fillId="0" borderId="0" xfId="4" applyNumberFormat="1" applyFont="1" applyFill="1" applyBorder="1" applyAlignment="1">
      <alignment horizontal="right" vertical="center" wrapText="1"/>
    </xf>
    <xf numFmtId="168" fontId="26" fillId="0" borderId="0" xfId="4" applyNumberFormat="1" applyFont="1" applyFill="1" applyBorder="1" applyAlignment="1">
      <alignment horizontal="right" vertical="center" wrapText="1"/>
    </xf>
    <xf numFmtId="17" fontId="22" fillId="47" borderId="0" xfId="8" applyNumberFormat="1" applyFont="1" applyFill="1" applyAlignment="1">
      <alignment horizontal="right" vertical="center" wrapText="1"/>
    </xf>
    <xf numFmtId="170" fontId="28" fillId="0" borderId="0" xfId="10" applyNumberFormat="1" applyFont="1" applyFill="1" applyAlignment="1">
      <alignment horizontal="right" vertical="center" wrapText="1"/>
    </xf>
    <xf numFmtId="170" fontId="19" fillId="0" borderId="0" xfId="4" applyNumberFormat="1" applyFont="1" applyFill="1" applyBorder="1" applyAlignment="1">
      <alignment horizontal="right" vertical="center" wrapText="1"/>
    </xf>
    <xf numFmtId="170" fontId="28" fillId="0" borderId="0" xfId="10" applyNumberFormat="1" applyFont="1" applyFill="1" applyBorder="1" applyAlignment="1">
      <alignment horizontal="right" vertical="center" wrapText="1"/>
    </xf>
    <xf numFmtId="0" fontId="19" fillId="0" borderId="0" xfId="8" applyFont="1" applyBorder="1"/>
    <xf numFmtId="170" fontId="19" fillId="0" borderId="0" xfId="8" applyNumberFormat="1" applyFont="1"/>
    <xf numFmtId="0" fontId="19" fillId="0" borderId="0" xfId="8" applyFont="1" applyAlignment="1">
      <alignment horizontal="left" wrapText="1" indent="4"/>
    </xf>
    <xf numFmtId="171" fontId="19" fillId="0" borderId="0" xfId="8" applyNumberFormat="1" applyFont="1"/>
    <xf numFmtId="168" fontId="24" fillId="71" borderId="0" xfId="10" applyNumberFormat="1" applyFont="1" applyFill="1" applyBorder="1" applyAlignment="1">
      <alignment horizontal="right" vertical="center"/>
    </xf>
    <xf numFmtId="168" fontId="16" fillId="71" borderId="0" xfId="10" applyNumberFormat="1" applyFont="1" applyFill="1" applyBorder="1" applyAlignment="1">
      <alignment horizontal="right" vertical="center"/>
    </xf>
    <xf numFmtId="168" fontId="26" fillId="0" borderId="0" xfId="8" applyNumberFormat="1" applyFont="1"/>
    <xf numFmtId="0" fontId="19" fillId="0" borderId="0" xfId="9" applyFont="1"/>
    <xf numFmtId="168" fontId="29" fillId="0" borderId="0" xfId="10" applyNumberFormat="1" applyFont="1" applyFill="1" applyBorder="1" applyAlignment="1">
      <alignment horizontal="right"/>
    </xf>
    <xf numFmtId="168" fontId="16" fillId="0" borderId="0" xfId="10" applyNumberFormat="1" applyFont="1" applyFill="1" applyAlignment="1">
      <alignment horizontal="right" vertical="center" wrapText="1"/>
    </xf>
    <xf numFmtId="0" fontId="29" fillId="0" borderId="0" xfId="8" applyFont="1" applyFill="1" applyAlignment="1">
      <alignment horizontal="left" wrapText="1" indent="1"/>
    </xf>
    <xf numFmtId="170" fontId="28" fillId="0" borderId="0" xfId="9" applyNumberFormat="1" applyFont="1" applyFill="1" applyAlignment="1">
      <alignment horizontal="right" wrapText="1"/>
    </xf>
    <xf numFmtId="170" fontId="29" fillId="0" borderId="0" xfId="9" applyNumberFormat="1" applyFont="1" applyFill="1" applyAlignment="1">
      <alignment horizontal="right" wrapText="1"/>
    </xf>
    <xf numFmtId="0" fontId="29" fillId="0" borderId="0" xfId="9" applyFont="1" applyFill="1" applyAlignment="1">
      <alignment horizontal="right" wrapText="1"/>
    </xf>
    <xf numFmtId="168" fontId="29" fillId="0" borderId="0" xfId="9" applyNumberFormat="1" applyFont="1" applyFill="1" applyAlignment="1">
      <alignment horizontal="right" wrapText="1"/>
    </xf>
    <xf numFmtId="170" fontId="28" fillId="0" borderId="0" xfId="10" applyNumberFormat="1" applyFont="1" applyFill="1" applyBorder="1" applyAlignment="1">
      <alignment horizontal="right" wrapText="1"/>
    </xf>
    <xf numFmtId="0" fontId="28" fillId="0" borderId="0" xfId="9" applyFont="1" applyFill="1" applyAlignment="1">
      <alignment horizontal="right" vertical="center" wrapText="1"/>
    </xf>
    <xf numFmtId="171" fontId="19" fillId="0" borderId="0" xfId="8" applyNumberFormat="1" applyFont="1" applyAlignment="1">
      <alignment horizontal="center" vertical="center"/>
    </xf>
    <xf numFmtId="0" fontId="23" fillId="0" borderId="0" xfId="8" applyFont="1" applyFill="1"/>
    <xf numFmtId="168" fontId="26" fillId="0" borderId="0" xfId="8" applyNumberFormat="1" applyFont="1" applyFill="1"/>
    <xf numFmtId="0" fontId="19" fillId="0" borderId="0" xfId="8" applyFont="1" applyFill="1" applyBorder="1" applyAlignment="1">
      <alignment horizontal="left" wrapText="1" indent="2"/>
    </xf>
    <xf numFmtId="168" fontId="19" fillId="0" borderId="0" xfId="4" applyNumberFormat="1" applyFont="1" applyFill="1" applyBorder="1" applyAlignment="1">
      <alignment horizontal="right" vertical="center" wrapText="1"/>
    </xf>
    <xf numFmtId="168" fontId="19" fillId="0" borderId="0" xfId="4" applyNumberFormat="1" applyFont="1" applyFill="1" applyBorder="1" applyAlignment="1">
      <alignment horizontal="right" vertical="center" wrapText="1"/>
    </xf>
    <xf numFmtId="0" fontId="31" fillId="0" borderId="0" xfId="8" applyFont="1" applyFill="1" applyBorder="1" applyAlignment="1">
      <alignment horizontal="left" wrapText="1" indent="2"/>
    </xf>
    <xf numFmtId="0" fontId="27" fillId="0" borderId="0" xfId="8" applyFont="1" applyFill="1" applyAlignment="1">
      <alignment horizontal="left" wrapText="1" indent="2"/>
    </xf>
    <xf numFmtId="169" fontId="19" fillId="0" borderId="0" xfId="8" applyNumberFormat="1" applyFont="1" applyFill="1"/>
    <xf numFmtId="170" fontId="16" fillId="0" borderId="0" xfId="10" applyNumberFormat="1" applyFont="1" applyFill="1" applyBorder="1" applyAlignment="1">
      <alignment horizontal="right"/>
    </xf>
    <xf numFmtId="170" fontId="24" fillId="0" borderId="0" xfId="10" applyNumberFormat="1" applyFont="1" applyFill="1" applyAlignment="1">
      <alignment horizontal="right" vertical="center" wrapText="1"/>
    </xf>
    <xf numFmtId="170" fontId="24" fillId="0" borderId="0" xfId="10" applyNumberFormat="1" applyFont="1" applyFill="1" applyBorder="1" applyAlignment="1">
      <alignment horizontal="right"/>
    </xf>
    <xf numFmtId="170" fontId="19" fillId="0" borderId="0" xfId="8" applyNumberFormat="1" applyFont="1" applyFill="1"/>
    <xf numFmtId="170" fontId="26" fillId="0" borderId="0" xfId="8" applyNumberFormat="1" applyFont="1" applyAlignment="1">
      <alignment horizontal="right" vertical="center" wrapText="1"/>
    </xf>
    <xf numFmtId="170" fontId="19" fillId="0" borderId="0" xfId="8" applyNumberFormat="1" applyFont="1" applyAlignment="1">
      <alignment horizontal="right" vertical="center" wrapText="1"/>
    </xf>
    <xf numFmtId="170" fontId="19" fillId="0" borderId="0" xfId="8" applyNumberFormat="1" applyFont="1" applyFill="1" applyAlignment="1">
      <alignment horizontal="right" vertical="center" wrapText="1"/>
    </xf>
    <xf numFmtId="170" fontId="28" fillId="0" borderId="0" xfId="8" applyNumberFormat="1" applyFont="1" applyFill="1" applyAlignment="1">
      <alignment horizontal="right" vertical="center" wrapText="1"/>
    </xf>
    <xf numFmtId="170" fontId="24" fillId="0" borderId="0" xfId="10" applyNumberFormat="1" applyFont="1" applyFill="1" applyBorder="1" applyAlignment="1">
      <alignment horizontal="right" wrapText="1"/>
    </xf>
    <xf numFmtId="170" fontId="19" fillId="0" borderId="0" xfId="8" applyNumberFormat="1" applyFont="1" applyFill="1" applyAlignment="1">
      <alignment horizontal="right" wrapText="1" indent="1"/>
    </xf>
    <xf numFmtId="170" fontId="19" fillId="0" borderId="0" xfId="8" applyNumberFormat="1" applyFont="1" applyFill="1" applyAlignment="1">
      <alignment horizontal="right" wrapText="1" indent="2"/>
    </xf>
    <xf numFmtId="0" fontId="34" fillId="0" borderId="0" xfId="8" applyFont="1" applyAlignment="1">
      <alignment horizontal="left" wrapText="1"/>
    </xf>
    <xf numFmtId="170" fontId="19" fillId="0" borderId="0" xfId="8" applyNumberFormat="1" applyFont="1" applyFill="1" applyAlignment="1">
      <alignment horizontal="center"/>
    </xf>
    <xf numFmtId="0" fontId="22" fillId="72" borderId="0" xfId="8" applyFont="1" applyFill="1" applyAlignment="1">
      <alignment wrapText="1"/>
    </xf>
    <xf numFmtId="173" fontId="26" fillId="0" borderId="0" xfId="4" applyNumberFormat="1" applyFont="1" applyFill="1" applyBorder="1" applyAlignment="1">
      <alignment horizontal="right" vertical="center" wrapText="1"/>
    </xf>
    <xf numFmtId="173" fontId="19" fillId="0" borderId="0" xfId="4" applyNumberFormat="1" applyFont="1" applyFill="1" applyBorder="1" applyAlignment="1">
      <alignment horizontal="right" vertical="center" wrapText="1"/>
    </xf>
    <xf numFmtId="173" fontId="19" fillId="71" borderId="0" xfId="4" applyNumberFormat="1" applyFont="1" applyFill="1" applyBorder="1" applyAlignment="1">
      <alignment horizontal="right" vertical="center" wrapText="1"/>
    </xf>
    <xf numFmtId="173" fontId="0" fillId="0" borderId="0" xfId="0" applyNumberFormat="1"/>
    <xf numFmtId="170" fontId="19" fillId="0" borderId="0" xfId="4" applyNumberFormat="1" applyFont="1" applyFill="1" applyBorder="1" applyAlignment="1">
      <alignment horizontal="right" vertical="center" wrapText="1"/>
    </xf>
    <xf numFmtId="170" fontId="19" fillId="71" borderId="0" xfId="4" applyNumberFormat="1" applyFont="1" applyFill="1" applyBorder="1" applyAlignment="1">
      <alignment horizontal="right" vertical="center" wrapText="1"/>
    </xf>
    <xf numFmtId="174" fontId="22" fillId="72" borderId="0" xfId="8" applyNumberFormat="1" applyFont="1" applyFill="1" applyAlignment="1">
      <alignment horizontal="right" wrapText="1"/>
    </xf>
    <xf numFmtId="175" fontId="26" fillId="0" borderId="0" xfId="4" applyNumberFormat="1" applyFont="1" applyFill="1" applyBorder="1" applyAlignment="1">
      <alignment horizontal="right" vertical="center" wrapText="1"/>
    </xf>
    <xf numFmtId="175" fontId="26" fillId="0" borderId="0" xfId="8" applyNumberFormat="1" applyFont="1" applyFill="1" applyBorder="1" applyAlignment="1">
      <alignment horizontal="right" vertical="center" wrapText="1"/>
    </xf>
    <xf numFmtId="175" fontId="19" fillId="0" borderId="0" xfId="4" applyNumberFormat="1" applyFont="1" applyFill="1" applyBorder="1" applyAlignment="1">
      <alignment horizontal="right" vertical="center" wrapText="1"/>
    </xf>
    <xf numFmtId="169" fontId="32" fillId="0" borderId="0" xfId="6" applyNumberFormat="1" applyFont="1" applyAlignment="1">
      <alignment horizontal="right"/>
    </xf>
    <xf numFmtId="168" fontId="26" fillId="0" borderId="0" xfId="4" applyNumberFormat="1" applyFont="1" applyFill="1" applyBorder="1" applyAlignment="1">
      <alignment horizontal="right" vertical="center" wrapText="1"/>
    </xf>
    <xf numFmtId="168" fontId="26" fillId="71" borderId="0" xfId="4" applyNumberFormat="1" applyFont="1" applyFill="1" applyBorder="1" applyAlignment="1">
      <alignment horizontal="right" vertical="center" wrapText="1"/>
    </xf>
    <xf numFmtId="169" fontId="32" fillId="0" borderId="0" xfId="6" applyNumberFormat="1" applyFont="1" applyFill="1" applyAlignment="1">
      <alignment horizontal="right"/>
    </xf>
    <xf numFmtId="174" fontId="19" fillId="0" borderId="0" xfId="4" applyNumberFormat="1" applyFont="1" applyFill="1" applyBorder="1" applyAlignment="1">
      <alignment horizontal="right" vertical="center" wrapText="1"/>
    </xf>
    <xf numFmtId="172" fontId="19" fillId="0" borderId="0" xfId="8" applyNumberFormat="1" applyFont="1" applyFill="1"/>
    <xf numFmtId="0" fontId="26" fillId="71" borderId="0" xfId="8" applyFont="1" applyFill="1" applyBorder="1" applyAlignment="1">
      <alignment wrapText="1"/>
    </xf>
    <xf numFmtId="174" fontId="26" fillId="71" borderId="0" xfId="4" applyNumberFormat="1" applyFont="1" applyFill="1" applyBorder="1" applyAlignment="1">
      <alignment horizontal="right" vertical="center" wrapText="1"/>
    </xf>
    <xf numFmtId="174" fontId="26" fillId="71" borderId="0" xfId="4" applyNumberFormat="1" applyFont="1" applyFill="1" applyBorder="1" applyAlignment="1">
      <alignment horizontal="right" vertical="center" wrapText="1"/>
    </xf>
    <xf numFmtId="0" fontId="19" fillId="71" borderId="0" xfId="8" applyFont="1" applyFill="1"/>
    <xf numFmtId="17" fontId="22" fillId="72" borderId="0" xfId="8" applyNumberFormat="1" applyFont="1" applyFill="1" applyAlignment="1">
      <alignment horizontal="right" wrapText="1"/>
    </xf>
    <xf numFmtId="0" fontId="25" fillId="0" borderId="0" xfId="8" applyFont="1" applyFill="1" applyBorder="1" applyAlignment="1">
      <alignment horizontal="left" wrapText="1" indent="1"/>
    </xf>
    <xf numFmtId="174" fontId="28" fillId="0" borderId="0" xfId="10" applyNumberFormat="1" applyFont="1" applyFill="1" applyBorder="1" applyAlignment="1">
      <alignment horizontal="right" vertical="center" wrapText="1"/>
    </xf>
    <xf numFmtId="0" fontId="29" fillId="0" borderId="0" xfId="8" applyFont="1" applyFill="1" applyBorder="1" applyAlignment="1">
      <alignment horizontal="left" wrapText="1" indent="2"/>
    </xf>
    <xf numFmtId="0" fontId="0" fillId="0" borderId="0" xfId="0" applyFill="1"/>
    <xf numFmtId="170" fontId="26" fillId="71" borderId="0" xfId="4" applyNumberFormat="1" applyFont="1" applyFill="1" applyBorder="1" applyAlignment="1">
      <alignment horizontal="right" vertical="center" wrapText="1"/>
    </xf>
    <xf numFmtId="170" fontId="26" fillId="71" borderId="0" xfId="4" applyNumberFormat="1" applyFont="1" applyFill="1" applyBorder="1" applyAlignment="1">
      <alignment horizontal="right" vertical="center" wrapText="1"/>
    </xf>
    <xf numFmtId="0" fontId="26" fillId="71" borderId="0" xfId="8" applyFont="1" applyFill="1"/>
    <xf numFmtId="9" fontId="26" fillId="0" borderId="0" xfId="6" applyFont="1" applyFill="1" applyBorder="1" applyAlignment="1">
      <alignment horizontal="right" vertical="center" wrapText="1"/>
    </xf>
    <xf numFmtId="9" fontId="26" fillId="71" borderId="0" xfId="6" applyFont="1" applyFill="1" applyBorder="1" applyAlignment="1">
      <alignment horizontal="right" vertical="center" wrapText="1"/>
    </xf>
    <xf numFmtId="0" fontId="26" fillId="0" borderId="0" xfId="8" applyFont="1" applyAlignment="1">
      <alignment horizontal="left" wrapText="1"/>
    </xf>
    <xf numFmtId="0" fontId="26" fillId="0" borderId="0" xfId="8" applyFont="1" applyFill="1" applyBorder="1" applyAlignment="1">
      <alignment horizontal="left" wrapText="1" indent="1"/>
    </xf>
    <xf numFmtId="0" fontId="19" fillId="71" borderId="0" xfId="8" applyFont="1" applyFill="1" applyBorder="1" applyAlignment="1">
      <alignment horizontal="left" wrapText="1" indent="2"/>
    </xf>
    <xf numFmtId="168" fontId="19" fillId="71" borderId="0" xfId="4" applyNumberFormat="1" applyFont="1" applyFill="1" applyBorder="1" applyAlignment="1">
      <alignment horizontal="right" vertical="center" wrapText="1"/>
    </xf>
    <xf numFmtId="168" fontId="19" fillId="71" borderId="0" xfId="4" applyNumberFormat="1" applyFont="1" applyFill="1" applyBorder="1" applyAlignment="1">
      <alignment horizontal="right" vertical="center" wrapText="1"/>
    </xf>
    <xf numFmtId="0" fontId="27" fillId="71" borderId="0" xfId="8" applyFont="1" applyFill="1" applyAlignment="1">
      <alignment horizontal="left" wrapText="1" indent="3"/>
    </xf>
    <xf numFmtId="168" fontId="32" fillId="71" borderId="0" xfId="4" applyNumberFormat="1" applyFont="1" applyFill="1" applyBorder="1" applyAlignment="1">
      <alignment horizontal="right" vertical="center" wrapText="1"/>
    </xf>
    <xf numFmtId="174" fontId="26" fillId="0" borderId="0" xfId="4" applyNumberFormat="1" applyFont="1" applyFill="1" applyBorder="1" applyAlignment="1">
      <alignment horizontal="right" vertical="center" wrapText="1"/>
    </xf>
    <xf numFmtId="174" fontId="19" fillId="71" borderId="0" xfId="4" applyNumberFormat="1" applyFont="1" applyFill="1" applyBorder="1" applyAlignment="1">
      <alignment horizontal="right" vertical="center" wrapText="1"/>
    </xf>
    <xf numFmtId="171" fontId="0" fillId="0" borderId="0" xfId="0" applyNumberFormat="1"/>
    <xf numFmtId="0" fontId="22" fillId="47" borderId="0" xfId="8" applyFont="1" applyFill="1" applyAlignment="1">
      <alignment wrapText="1"/>
    </xf>
    <xf numFmtId="0" fontId="26" fillId="0" borderId="0" xfId="8" applyFont="1" applyAlignment="1">
      <alignment horizontal="left" wrapText="1" indent="2"/>
    </xf>
    <xf numFmtId="0" fontId="19" fillId="0" borderId="0" xfId="8" applyFont="1" applyAlignment="1">
      <alignment horizontal="left" wrapText="1" indent="3"/>
    </xf>
    <xf numFmtId="169" fontId="32" fillId="0" borderId="0" xfId="6" applyNumberFormat="1" applyFont="1" applyFill="1" applyBorder="1" applyAlignment="1">
      <alignment horizontal="right" vertical="center" wrapText="1"/>
    </xf>
    <xf numFmtId="9" fontId="32" fillId="0" borderId="0" xfId="6" applyFont="1" applyFill="1" applyBorder="1" applyAlignment="1">
      <alignment horizontal="right" vertical="center" wrapText="1"/>
    </xf>
    <xf numFmtId="0" fontId="36" fillId="0" borderId="0" xfId="8" applyFont="1" applyAlignment="1">
      <alignment wrapText="1"/>
    </xf>
    <xf numFmtId="9" fontId="32" fillId="0" borderId="0" xfId="6" applyFont="1" applyFill="1" applyAlignment="1">
      <alignment horizontal="right" vertical="center"/>
    </xf>
    <xf numFmtId="9" fontId="32" fillId="0" borderId="0" xfId="6" applyFont="1" applyAlignment="1">
      <alignment horizontal="right" vertical="center"/>
    </xf>
    <xf numFmtId="0" fontId="29" fillId="71" borderId="0" xfId="8" applyFont="1" applyFill="1" applyAlignment="1">
      <alignment horizontal="left" wrapText="1" indent="2"/>
    </xf>
    <xf numFmtId="0" fontId="34" fillId="0" borderId="0" xfId="8" applyFont="1" applyFill="1" applyAlignment="1">
      <alignment horizontal="left" wrapText="1"/>
    </xf>
    <xf numFmtId="0" fontId="22" fillId="47" borderId="0" xfId="13" applyFont="1" applyFill="1" applyAlignment="1">
      <alignment horizontal="left" wrapText="1"/>
    </xf>
    <xf numFmtId="0" fontId="22" fillId="47" borderId="0" xfId="13" applyFont="1" applyFill="1" applyAlignment="1">
      <alignment horizontal="center" vertical="center" wrapText="1"/>
    </xf>
    <xf numFmtId="0" fontId="22" fillId="47" borderId="0" xfId="13" applyFont="1" applyFill="1" applyAlignment="1">
      <alignment horizontal="left" vertical="center" wrapText="1"/>
    </xf>
    <xf numFmtId="0" fontId="37" fillId="71" borderId="31" xfId="0" applyNumberFormat="1" applyFont="1" applyFill="1" applyBorder="1" applyAlignment="1">
      <alignment horizontal="left" vertical="center"/>
    </xf>
    <xf numFmtId="168" fontId="1" fillId="0" borderId="0" xfId="0" applyNumberFormat="1" applyFont="1"/>
    <xf numFmtId="168" fontId="37" fillId="71" borderId="31" xfId="0" applyNumberFormat="1" applyFont="1" applyFill="1" applyBorder="1" applyAlignment="1">
      <alignment horizontal="right" vertical="center"/>
    </xf>
    <xf numFmtId="168" fontId="37" fillId="5" borderId="31" xfId="0" applyNumberFormat="1" applyFont="1" applyFill="1" applyBorder="1" applyAlignment="1">
      <alignment horizontal="right" vertical="center"/>
    </xf>
    <xf numFmtId="0" fontId="1" fillId="0" borderId="0" xfId="0" applyFont="1"/>
    <xf numFmtId="0" fontId="33" fillId="71" borderId="0" xfId="0" applyNumberFormat="1" applyFont="1" applyFill="1" applyBorder="1" applyAlignment="1">
      <alignment horizontal="left" vertical="center"/>
    </xf>
    <xf numFmtId="168" fontId="33" fillId="71" borderId="0" xfId="0" applyNumberFormat="1" applyFont="1" applyFill="1" applyBorder="1" applyAlignment="1">
      <alignment horizontal="right" vertical="center"/>
    </xf>
    <xf numFmtId="168" fontId="33" fillId="5" borderId="0" xfId="0" applyNumberFormat="1" applyFont="1" applyFill="1" applyBorder="1" applyAlignment="1">
      <alignment horizontal="right" vertical="center"/>
    </xf>
    <xf numFmtId="0" fontId="33" fillId="71" borderId="32" xfId="0" applyNumberFormat="1" applyFont="1" applyFill="1" applyBorder="1" applyAlignment="1">
      <alignment horizontal="left" vertical="center"/>
    </xf>
    <xf numFmtId="0" fontId="33" fillId="71" borderId="33" xfId="0" applyNumberFormat="1" applyFont="1" applyFill="1" applyBorder="1" applyAlignment="1">
      <alignment horizontal="left" vertical="center"/>
    </xf>
    <xf numFmtId="168" fontId="33" fillId="71" borderId="33" xfId="0" applyNumberFormat="1" applyFont="1" applyFill="1" applyBorder="1" applyAlignment="1">
      <alignment horizontal="right" vertical="center"/>
    </xf>
    <xf numFmtId="168" fontId="33" fillId="5" borderId="33" xfId="0" applyNumberFormat="1" applyFont="1" applyFill="1" applyBorder="1" applyAlignment="1">
      <alignment horizontal="right" vertical="center"/>
    </xf>
    <xf numFmtId="0" fontId="37" fillId="71" borderId="0" xfId="0" applyNumberFormat="1" applyFont="1" applyFill="1" applyBorder="1" applyAlignment="1">
      <alignment horizontal="left" vertical="center"/>
    </xf>
    <xf numFmtId="168" fontId="37" fillId="71" borderId="0" xfId="0" applyNumberFormat="1" applyFont="1" applyFill="1" applyBorder="1" applyAlignment="1">
      <alignment horizontal="right" vertical="center"/>
    </xf>
    <xf numFmtId="168" fontId="37" fillId="5" borderId="0" xfId="0" applyNumberFormat="1" applyFont="1" applyFill="1" applyBorder="1" applyAlignment="1">
      <alignment horizontal="right" vertical="center"/>
    </xf>
    <xf numFmtId="0" fontId="0" fillId="0" borderId="0" xfId="0" applyFont="1"/>
    <xf numFmtId="0" fontId="37" fillId="71" borderId="34" xfId="0" applyNumberFormat="1" applyFont="1" applyFill="1" applyBorder="1" applyAlignment="1">
      <alignment horizontal="left" vertical="center"/>
    </xf>
    <xf numFmtId="168" fontId="37" fillId="71" borderId="34" xfId="0" applyNumberFormat="1" applyFont="1" applyFill="1" applyBorder="1" applyAlignment="1">
      <alignment horizontal="right" vertical="center"/>
    </xf>
    <xf numFmtId="168" fontId="37" fillId="5" borderId="34" xfId="0" applyNumberFormat="1" applyFont="1" applyFill="1" applyBorder="1" applyAlignment="1">
      <alignment horizontal="right" vertical="center"/>
    </xf>
    <xf numFmtId="176" fontId="0" fillId="0" borderId="0" xfId="0" applyNumberFormat="1"/>
    <xf numFmtId="0" fontId="112" fillId="71" borderId="0" xfId="7" applyFont="1" applyFill="1" applyAlignment="1" applyProtection="1"/>
    <xf numFmtId="0" fontId="112" fillId="71" borderId="0" xfId="7" applyFont="1" applyFill="1" applyAlignment="1" applyProtection="1">
      <alignment horizontal="left" indent="2"/>
    </xf>
    <xf numFmtId="0" fontId="113" fillId="0" borderId="0" xfId="0" applyFont="1"/>
    <xf numFmtId="0" fontId="22" fillId="47" borderId="0" xfId="14" applyFont="1" applyFill="1" applyAlignment="1">
      <alignment wrapText="1"/>
    </xf>
    <xf numFmtId="0" fontId="22" fillId="47" borderId="0" xfId="14" applyFont="1" applyFill="1" applyAlignment="1">
      <alignment horizontal="right" wrapText="1"/>
    </xf>
    <xf numFmtId="0" fontId="113" fillId="0" borderId="0" xfId="0" applyFont="1" applyAlignment="1">
      <alignment horizontal="center" vertical="center"/>
    </xf>
    <xf numFmtId="0" fontId="114" fillId="0" borderId="0" xfId="0" applyFont="1" applyBorder="1"/>
    <xf numFmtId="168" fontId="114" fillId="0" borderId="0" xfId="0" applyNumberFormat="1" applyFont="1" applyBorder="1"/>
    <xf numFmtId="0" fontId="26" fillId="5" borderId="0" xfId="8" applyFont="1" applyFill="1" applyBorder="1" applyAlignment="1">
      <alignment wrapText="1"/>
    </xf>
    <xf numFmtId="0" fontId="22" fillId="73" borderId="0" xfId="14" applyFont="1" applyFill="1" applyAlignment="1">
      <alignment wrapText="1"/>
    </xf>
    <xf numFmtId="0" fontId="22" fillId="73" borderId="0" xfId="14" applyFont="1" applyFill="1" applyAlignment="1">
      <alignment horizontal="right" wrapText="1"/>
    </xf>
    <xf numFmtId="0" fontId="22" fillId="47" borderId="0" xfId="13" applyFont="1" applyFill="1" applyAlignment="1">
      <alignment horizontal="center" vertical="center" wrapText="1"/>
    </xf>
    <xf numFmtId="9" fontId="32" fillId="0" borderId="0" xfId="6" applyNumberFormat="1" applyFont="1" applyFill="1" applyBorder="1" applyAlignment="1">
      <alignment horizontal="right" vertical="center" wrapText="1"/>
    </xf>
    <xf numFmtId="9" fontId="32" fillId="0" borderId="0" xfId="6" applyNumberFormat="1" applyFont="1" applyAlignment="1">
      <alignment horizontal="right"/>
    </xf>
    <xf numFmtId="170" fontId="28" fillId="5" borderId="0" xfId="10" applyNumberFormat="1" applyFont="1" applyFill="1" applyBorder="1" applyAlignment="1">
      <alignment horizontal="right" vertical="center" wrapText="1"/>
    </xf>
    <xf numFmtId="0" fontId="22" fillId="74" borderId="0" xfId="14" applyFont="1" applyFill="1" applyAlignment="1">
      <alignment wrapText="1"/>
    </xf>
    <xf numFmtId="170" fontId="0" fillId="0" borderId="0" xfId="0" applyNumberFormat="1"/>
    <xf numFmtId="0" fontId="22" fillId="47" borderId="0" xfId="13" applyFont="1" applyFill="1" applyAlignment="1">
      <alignment horizontal="center" vertical="center" wrapText="1"/>
    </xf>
    <xf numFmtId="0" fontId="22" fillId="47" borderId="0" xfId="13" applyFont="1" applyFill="1" applyAlignment="1">
      <alignment horizontal="center" vertical="center" wrapText="1"/>
    </xf>
    <xf numFmtId="43" fontId="0" fillId="0" borderId="0" xfId="4" applyFont="1"/>
    <xf numFmtId="43" fontId="0" fillId="0" borderId="0" xfId="0" applyNumberFormat="1"/>
    <xf numFmtId="168" fontId="24" fillId="0" borderId="0" xfId="0" applyNumberFormat="1" applyFont="1" applyFill="1" applyAlignment="1">
      <alignment horizontal="right" vertical="center" wrapText="1"/>
    </xf>
    <xf numFmtId="168" fontId="24" fillId="71" borderId="0" xfId="0" applyNumberFormat="1" applyFont="1" applyFill="1" applyBorder="1" applyAlignment="1">
      <alignment horizontal="right" vertical="center"/>
    </xf>
    <xf numFmtId="168" fontId="16" fillId="71" borderId="0" xfId="0" applyNumberFormat="1" applyFont="1" applyFill="1" applyBorder="1" applyAlignment="1">
      <alignment horizontal="right" vertical="center"/>
    </xf>
    <xf numFmtId="168" fontId="28" fillId="0" borderId="0" xfId="0" applyNumberFormat="1" applyFont="1" applyFill="1" applyBorder="1" applyAlignment="1">
      <alignment horizontal="right" vertical="center" wrapText="1"/>
    </xf>
    <xf numFmtId="168" fontId="28" fillId="0" borderId="0" xfId="0" applyNumberFormat="1" applyFont="1" applyFill="1" applyAlignment="1">
      <alignment horizontal="right" vertical="center" wrapText="1"/>
    </xf>
    <xf numFmtId="168" fontId="29" fillId="0" borderId="0" xfId="0" applyNumberFormat="1" applyFont="1" applyFill="1" applyBorder="1" applyAlignment="1">
      <alignment horizontal="right"/>
    </xf>
    <xf numFmtId="168" fontId="16" fillId="71" borderId="0" xfId="0" applyNumberFormat="1" applyFont="1" applyFill="1" applyBorder="1" applyAlignment="1">
      <alignment horizontal="right"/>
    </xf>
    <xf numFmtId="168" fontId="16" fillId="0" borderId="0" xfId="0" applyNumberFormat="1" applyFont="1" applyFill="1" applyBorder="1" applyAlignment="1">
      <alignment horizontal="right"/>
    </xf>
    <xf numFmtId="168" fontId="24" fillId="0" borderId="0" xfId="0" applyNumberFormat="1" applyFont="1" applyFill="1" applyBorder="1" applyAlignment="1">
      <alignment horizontal="right"/>
    </xf>
    <xf numFmtId="170" fontId="29" fillId="0" borderId="0" xfId="8" applyNumberFormat="1" applyFont="1" applyFill="1" applyBorder="1"/>
    <xf numFmtId="0" fontId="22" fillId="47" borderId="0" xfId="13" applyFont="1" applyFill="1" applyAlignment="1">
      <alignment horizontal="center" vertical="center" wrapText="1"/>
    </xf>
    <xf numFmtId="174" fontId="29" fillId="0" borderId="0" xfId="10" applyNumberFormat="1" applyFont="1" applyFill="1" applyBorder="1" applyAlignment="1">
      <alignment horizontal="right"/>
    </xf>
    <xf numFmtId="170" fontId="26" fillId="0" borderId="0" xfId="0" applyNumberFormat="1" applyFont="1" applyFill="1" applyBorder="1" applyAlignment="1">
      <alignment horizontal="right" vertical="center" wrapText="1"/>
    </xf>
    <xf numFmtId="170" fontId="12" fillId="74" borderId="0" xfId="0" applyNumberFormat="1" applyFont="1" applyFill="1" applyBorder="1" applyAlignment="1">
      <alignment horizontal="right" vertical="center" wrapText="1"/>
    </xf>
    <xf numFmtId="170" fontId="12" fillId="73" borderId="0" xfId="0" applyNumberFormat="1" applyFont="1" applyFill="1" applyBorder="1" applyAlignment="1">
      <alignment horizontal="right" vertical="center" wrapText="1"/>
    </xf>
    <xf numFmtId="168" fontId="29" fillId="0" borderId="0" xfId="8" applyNumberFormat="1" applyFont="1" applyFill="1" applyBorder="1"/>
    <xf numFmtId="168" fontId="19" fillId="0" borderId="0" xfId="9" applyNumberFormat="1" applyFont="1"/>
    <xf numFmtId="168" fontId="0" fillId="0" borderId="0" xfId="0" applyNumberFormat="1"/>
    <xf numFmtId="170" fontId="19" fillId="0" borderId="0" xfId="0" applyNumberFormat="1" applyFont="1" applyFill="1" applyBorder="1" applyAlignment="1">
      <alignment horizontal="right" vertical="center" wrapText="1"/>
    </xf>
    <xf numFmtId="0" fontId="26" fillId="0" borderId="0" xfId="8" applyFont="1" applyFill="1" applyAlignment="1">
      <alignment horizontal="left" wrapText="1" indent="1"/>
    </xf>
    <xf numFmtId="168" fontId="19" fillId="0" borderId="0" xfId="0" applyNumberFormat="1" applyFont="1" applyFill="1" applyBorder="1" applyAlignment="1">
      <alignment horizontal="right" vertical="center" wrapText="1"/>
    </xf>
    <xf numFmtId="168" fontId="26" fillId="0" borderId="0" xfId="0" applyNumberFormat="1" applyFont="1" applyFill="1" applyBorder="1" applyAlignment="1">
      <alignment horizontal="right" vertical="center" wrapText="1"/>
    </xf>
    <xf numFmtId="0" fontId="26" fillId="25" borderId="0" xfId="8" applyFont="1" applyFill="1" applyBorder="1" applyAlignment="1">
      <alignment wrapText="1"/>
    </xf>
    <xf numFmtId="170" fontId="28" fillId="25" borderId="0" xfId="10" applyNumberFormat="1" applyFont="1" applyFill="1" applyBorder="1" applyAlignment="1">
      <alignment horizontal="right" vertical="center" wrapText="1"/>
    </xf>
    <xf numFmtId="168" fontId="26" fillId="71" borderId="0" xfId="0" applyNumberFormat="1" applyFont="1" applyFill="1" applyBorder="1" applyAlignment="1">
      <alignment horizontal="right" vertical="center" wrapText="1"/>
    </xf>
    <xf numFmtId="170" fontId="32" fillId="0" borderId="0" xfId="0" applyNumberFormat="1" applyFont="1" applyFill="1" applyBorder="1" applyAlignment="1">
      <alignment horizontal="right" vertical="center" wrapText="1"/>
    </xf>
    <xf numFmtId="0" fontId="22" fillId="47" borderId="0" xfId="8" applyFont="1" applyFill="1" applyBorder="1" applyAlignment="1">
      <alignment horizontal="right" vertical="center" wrapText="1"/>
    </xf>
    <xf numFmtId="172" fontId="26" fillId="0" borderId="0" xfId="8" applyNumberFormat="1" applyFont="1" applyFill="1"/>
    <xf numFmtId="168" fontId="29" fillId="0" borderId="0" xfId="10" applyNumberFormat="1" applyFont="1" applyFill="1" applyAlignment="1">
      <alignment horizontal="right" vertical="center" wrapText="1"/>
    </xf>
    <xf numFmtId="168" fontId="29" fillId="0" borderId="0" xfId="8" applyNumberFormat="1" applyFont="1" applyFill="1" applyAlignment="1">
      <alignment horizontal="right"/>
    </xf>
    <xf numFmtId="170" fontId="28" fillId="0" borderId="0" xfId="8" applyNumberFormat="1" applyFont="1" applyFill="1" applyAlignment="1">
      <alignment horizontal="right" wrapText="1"/>
    </xf>
    <xf numFmtId="170" fontId="29" fillId="0" borderId="0" xfId="8" applyNumberFormat="1" applyFont="1" applyFill="1" applyAlignment="1">
      <alignment horizontal="right" wrapText="1"/>
    </xf>
    <xf numFmtId="170" fontId="29" fillId="0" borderId="0" xfId="10" applyNumberFormat="1" applyFont="1" applyFill="1" applyAlignment="1">
      <alignment horizontal="right" wrapText="1"/>
    </xf>
    <xf numFmtId="0" fontId="29" fillId="0" borderId="0" xfId="8" applyFont="1" applyFill="1" applyAlignment="1">
      <alignment horizontal="right" wrapText="1"/>
    </xf>
    <xf numFmtId="0" fontId="28" fillId="0" borderId="0" xfId="8" applyFont="1" applyFill="1" applyAlignment="1">
      <alignment horizontal="right" vertical="center" wrapText="1"/>
    </xf>
    <xf numFmtId="170" fontId="28" fillId="0" borderId="0" xfId="10" applyNumberFormat="1" applyFont="1" applyFill="1" applyAlignment="1">
      <alignment horizontal="right" wrapText="1"/>
    </xf>
    <xf numFmtId="0" fontId="28" fillId="0" borderId="0" xfId="8" applyFont="1" applyFill="1" applyAlignment="1">
      <alignment horizontal="right" wrapText="1"/>
    </xf>
    <xf numFmtId="198" fontId="26" fillId="0" borderId="0" xfId="8" applyNumberFormat="1" applyFont="1" applyFill="1"/>
    <xf numFmtId="9" fontId="19" fillId="0" borderId="0" xfId="8" applyNumberFormat="1" applyFont="1" applyFill="1"/>
    <xf numFmtId="170" fontId="0" fillId="0" borderId="0" xfId="10" applyNumberFormat="1" applyFont="1" applyFill="1" applyAlignment="1">
      <alignment horizontal="right" vertical="center" wrapText="1"/>
    </xf>
    <xf numFmtId="170" fontId="19" fillId="0" borderId="0" xfId="8" applyNumberFormat="1" applyFont="1" applyAlignment="1">
      <alignment horizontal="right"/>
    </xf>
    <xf numFmtId="170" fontId="16" fillId="0" borderId="0" xfId="10" applyNumberFormat="1" applyFont="1" applyFill="1" applyAlignment="1">
      <alignment horizontal="right" vertical="center" wrapText="1"/>
    </xf>
    <xf numFmtId="170" fontId="24" fillId="0" borderId="0" xfId="10" applyNumberFormat="1" applyFont="1" applyFill="1" applyAlignment="1">
      <alignment horizontal="right" wrapText="1"/>
    </xf>
    <xf numFmtId="170" fontId="26" fillId="0" borderId="0" xfId="8" applyNumberFormat="1" applyFont="1" applyFill="1" applyAlignment="1">
      <alignment horizontal="right" vertical="center" wrapText="1"/>
    </xf>
    <xf numFmtId="170" fontId="26" fillId="0" borderId="0" xfId="9" applyNumberFormat="1" applyFont="1" applyAlignment="1">
      <alignment horizontal="right" vertical="center" wrapText="1"/>
    </xf>
    <xf numFmtId="170" fontId="16" fillId="0" borderId="0" xfId="10" applyNumberFormat="1" applyFont="1" applyFill="1" applyAlignment="1">
      <alignment horizontal="right" wrapText="1"/>
    </xf>
    <xf numFmtId="170" fontId="19" fillId="0" borderId="0" xfId="9" applyNumberFormat="1" applyFont="1" applyAlignment="1">
      <alignment horizontal="right" vertical="center" wrapText="1"/>
    </xf>
    <xf numFmtId="170" fontId="0" fillId="0" borderId="0" xfId="10" applyNumberFormat="1" applyFont="1" applyFill="1" applyAlignment="1">
      <alignment horizontal="right" wrapText="1"/>
    </xf>
    <xf numFmtId="170" fontId="19" fillId="0" borderId="0" xfId="8" applyNumberFormat="1" applyFont="1" applyAlignment="1">
      <alignment horizontal="right" wrapText="1" indent="1"/>
    </xf>
    <xf numFmtId="170" fontId="16" fillId="0" borderId="0" xfId="10" applyNumberFormat="1" applyFont="1" applyFill="1" applyBorder="1" applyAlignment="1">
      <alignment horizontal="right" wrapText="1"/>
    </xf>
    <xf numFmtId="170" fontId="0" fillId="0" borderId="0" xfId="10" applyNumberFormat="1" applyFont="1" applyFill="1" applyBorder="1" applyAlignment="1">
      <alignment horizontal="right" vertical="center" wrapText="1"/>
    </xf>
    <xf numFmtId="170" fontId="0" fillId="0" borderId="0" xfId="10" applyNumberFormat="1" applyFont="1" applyFill="1" applyBorder="1" applyAlignment="1">
      <alignment horizontal="right" wrapText="1"/>
    </xf>
    <xf numFmtId="170" fontId="19" fillId="0" borderId="0" xfId="9" applyNumberFormat="1" applyFont="1" applyFill="1" applyAlignment="1">
      <alignment horizontal="right" vertical="center" wrapText="1"/>
    </xf>
    <xf numFmtId="0" fontId="22" fillId="72" borderId="35" xfId="8" applyFont="1" applyFill="1" applyBorder="1" applyAlignment="1">
      <alignment horizontal="right" wrapText="1"/>
    </xf>
    <xf numFmtId="0" fontId="22" fillId="72" borderId="35" xfId="8" applyFont="1" applyFill="1" applyBorder="1" applyAlignment="1">
      <alignment horizontal="right" vertical="center" wrapText="1"/>
    </xf>
    <xf numFmtId="173" fontId="26" fillId="0" borderId="0" xfId="8" applyNumberFormat="1" applyFont="1" applyFill="1" applyBorder="1" applyAlignment="1">
      <alignment horizontal="right" vertical="center" wrapText="1"/>
    </xf>
    <xf numFmtId="173" fontId="26" fillId="0" borderId="35" xfId="4" applyNumberFormat="1" applyFont="1" applyFill="1" applyBorder="1" applyAlignment="1">
      <alignment horizontal="right" vertical="center" wrapText="1"/>
    </xf>
    <xf numFmtId="173" fontId="26" fillId="0" borderId="0" xfId="0" applyNumberFormat="1" applyFont="1" applyFill="1" applyBorder="1" applyAlignment="1">
      <alignment horizontal="right" vertical="center" wrapText="1"/>
    </xf>
    <xf numFmtId="173" fontId="19" fillId="0" borderId="0" xfId="8" applyNumberFormat="1" applyFont="1" applyFill="1" applyBorder="1" applyAlignment="1">
      <alignment horizontal="right" vertical="center" wrapText="1"/>
    </xf>
    <xf numFmtId="173" fontId="19" fillId="0" borderId="35" xfId="4" applyNumberFormat="1" applyFont="1" applyFill="1" applyBorder="1" applyAlignment="1">
      <alignment horizontal="right" vertical="center" wrapText="1"/>
    </xf>
    <xf numFmtId="173" fontId="19" fillId="0" borderId="0" xfId="0" applyNumberFormat="1" applyFont="1" applyFill="1" applyBorder="1" applyAlignment="1">
      <alignment horizontal="right" vertical="center" wrapText="1"/>
    </xf>
    <xf numFmtId="173" fontId="19" fillId="71" borderId="0" xfId="0" applyNumberFormat="1" applyFont="1" applyFill="1" applyBorder="1" applyAlignment="1">
      <alignment horizontal="right" vertical="center" wrapText="1"/>
    </xf>
    <xf numFmtId="175" fontId="26" fillId="0" borderId="0" xfId="0" applyNumberFormat="1" applyFont="1" applyFill="1" applyBorder="1" applyAlignment="1">
      <alignment horizontal="right" vertical="center" wrapText="1"/>
    </xf>
    <xf numFmtId="175" fontId="26" fillId="0" borderId="35" xfId="8" applyNumberFormat="1" applyFont="1" applyFill="1" applyBorder="1" applyAlignment="1">
      <alignment horizontal="right" vertical="center" wrapText="1"/>
    </xf>
    <xf numFmtId="175" fontId="19" fillId="0" borderId="0" xfId="0" applyNumberFormat="1" applyFont="1" applyFill="1" applyBorder="1" applyAlignment="1">
      <alignment horizontal="right" vertical="center" wrapText="1"/>
    </xf>
    <xf numFmtId="175" fontId="19" fillId="0" borderId="35" xfId="0" applyNumberFormat="1" applyFont="1" applyFill="1" applyBorder="1" applyAlignment="1">
      <alignment horizontal="right" vertical="center" wrapText="1"/>
    </xf>
    <xf numFmtId="168" fontId="26" fillId="0" borderId="35" xfId="0" applyNumberFormat="1" applyFont="1" applyFill="1" applyBorder="1" applyAlignment="1">
      <alignment horizontal="right" vertical="center" wrapText="1"/>
    </xf>
    <xf numFmtId="175" fontId="26" fillId="0" borderId="35" xfId="0" applyNumberFormat="1" applyFont="1" applyFill="1" applyBorder="1" applyAlignment="1">
      <alignment horizontal="right" vertical="center" wrapText="1"/>
    </xf>
    <xf numFmtId="169" fontId="32" fillId="0" borderId="35" xfId="6" applyNumberFormat="1" applyFont="1" applyBorder="1" applyAlignment="1">
      <alignment horizontal="right"/>
    </xf>
    <xf numFmtId="168" fontId="26" fillId="0" borderId="36" xfId="0" applyNumberFormat="1" applyFont="1" applyFill="1" applyBorder="1" applyAlignment="1">
      <alignment horizontal="right" vertical="center" wrapText="1"/>
    </xf>
    <xf numFmtId="169" fontId="32" fillId="0" borderId="0" xfId="6" applyNumberFormat="1" applyFont="1" applyFill="1" applyBorder="1" applyAlignment="1">
      <alignment horizontal="right"/>
    </xf>
    <xf numFmtId="169" fontId="32" fillId="0" borderId="36" xfId="6" applyNumberFormat="1" applyFont="1" applyFill="1" applyBorder="1" applyAlignment="1">
      <alignment horizontal="right"/>
    </xf>
    <xf numFmtId="169" fontId="32" fillId="0" borderId="35" xfId="6" applyNumberFormat="1" applyFont="1" applyFill="1" applyBorder="1" applyAlignment="1">
      <alignment horizontal="right"/>
    </xf>
    <xf numFmtId="174" fontId="19" fillId="0" borderId="0" xfId="0" applyNumberFormat="1" applyFont="1" applyFill="1" applyBorder="1" applyAlignment="1">
      <alignment horizontal="right" vertical="center" wrapText="1"/>
    </xf>
    <xf numFmtId="174" fontId="19" fillId="0" borderId="36" xfId="0" applyNumberFormat="1" applyFont="1" applyFill="1" applyBorder="1" applyAlignment="1">
      <alignment horizontal="right" vertical="center" wrapText="1"/>
    </xf>
    <xf numFmtId="174" fontId="19" fillId="0" borderId="35" xfId="0" applyNumberFormat="1" applyFont="1" applyFill="1" applyBorder="1" applyAlignment="1">
      <alignment horizontal="right" vertical="center" wrapText="1"/>
    </xf>
    <xf numFmtId="168" fontId="19" fillId="0" borderId="36" xfId="0" applyNumberFormat="1" applyFont="1" applyFill="1" applyBorder="1" applyAlignment="1">
      <alignment horizontal="right" vertical="center" wrapText="1"/>
    </xf>
    <xf numFmtId="168" fontId="19" fillId="0" borderId="35" xfId="0" applyNumberFormat="1" applyFont="1" applyFill="1" applyBorder="1" applyAlignment="1">
      <alignment horizontal="right" vertical="center" wrapText="1"/>
    </xf>
    <xf numFmtId="169" fontId="32" fillId="0" borderId="0" xfId="6" applyNumberFormat="1" applyFont="1" applyBorder="1" applyAlignment="1">
      <alignment horizontal="right"/>
    </xf>
    <xf numFmtId="169" fontId="32" fillId="0" borderId="36" xfId="6" applyNumberFormat="1" applyFont="1" applyBorder="1" applyAlignment="1">
      <alignment horizontal="right"/>
    </xf>
    <xf numFmtId="168" fontId="19" fillId="0" borderId="35" xfId="4" applyNumberFormat="1" applyFont="1" applyFill="1" applyBorder="1" applyAlignment="1">
      <alignment horizontal="right" vertical="center" wrapText="1"/>
    </xf>
    <xf numFmtId="174" fontId="26" fillId="71" borderId="0" xfId="0" applyNumberFormat="1" applyFont="1" applyFill="1" applyBorder="1" applyAlignment="1">
      <alignment horizontal="right" vertical="center" wrapText="1"/>
    </xf>
    <xf numFmtId="174" fontId="26" fillId="71" borderId="0" xfId="8" applyNumberFormat="1" applyFont="1" applyFill="1" applyBorder="1" applyAlignment="1">
      <alignment horizontal="right" vertical="center" wrapText="1"/>
    </xf>
    <xf numFmtId="174" fontId="26" fillId="71" borderId="35" xfId="0" applyNumberFormat="1" applyFont="1" applyFill="1" applyBorder="1" applyAlignment="1">
      <alignment horizontal="right" vertical="center" wrapText="1"/>
    </xf>
    <xf numFmtId="17" fontId="22" fillId="72" borderId="0" xfId="8" applyNumberFormat="1" applyFont="1" applyFill="1" applyAlignment="1">
      <alignment horizontal="right" vertical="center" wrapText="1"/>
    </xf>
    <xf numFmtId="170" fontId="28" fillId="0" borderId="35" xfId="10" applyNumberFormat="1" applyFont="1" applyFill="1" applyBorder="1" applyAlignment="1">
      <alignment horizontal="right" vertical="center" wrapText="1"/>
    </xf>
    <xf numFmtId="170" fontId="29" fillId="0" borderId="35" xfId="10" applyNumberFormat="1" applyFont="1" applyFill="1" applyBorder="1" applyAlignment="1">
      <alignment horizontal="right"/>
    </xf>
    <xf numFmtId="3" fontId="26" fillId="0" borderId="0" xfId="8" applyNumberFormat="1" applyFont="1" applyFill="1" applyBorder="1" applyAlignment="1">
      <alignment horizontal="right" vertical="center" wrapText="1"/>
    </xf>
    <xf numFmtId="3" fontId="19" fillId="0" borderId="0" xfId="8" applyNumberFormat="1" applyFont="1" applyFill="1" applyBorder="1" applyAlignment="1">
      <alignment horizontal="right" vertical="center" wrapText="1"/>
    </xf>
    <xf numFmtId="170" fontId="19" fillId="0" borderId="0" xfId="8" applyNumberFormat="1" applyFont="1" applyFill="1" applyBorder="1" applyAlignment="1">
      <alignment horizontal="right" vertical="center" wrapText="1"/>
    </xf>
    <xf numFmtId="170" fontId="26" fillId="0" borderId="0" xfId="8" applyNumberFormat="1" applyFont="1" applyFill="1" applyBorder="1" applyAlignment="1">
      <alignment horizontal="right" vertical="center" wrapText="1"/>
    </xf>
    <xf numFmtId="170" fontId="26" fillId="71" borderId="0" xfId="0" applyNumberFormat="1" applyFont="1" applyFill="1" applyBorder="1" applyAlignment="1">
      <alignment horizontal="right" vertical="center" wrapText="1"/>
    </xf>
    <xf numFmtId="170" fontId="26" fillId="71" borderId="0" xfId="8" applyNumberFormat="1" applyFont="1" applyFill="1" applyBorder="1" applyAlignment="1">
      <alignment horizontal="right" vertical="center" wrapText="1"/>
    </xf>
    <xf numFmtId="168" fontId="26" fillId="0" borderId="0" xfId="8" applyNumberFormat="1" applyFont="1" applyFill="1" applyBorder="1" applyAlignment="1">
      <alignment horizontal="right" vertical="center" wrapText="1"/>
    </xf>
    <xf numFmtId="168" fontId="19" fillId="0" borderId="0" xfId="8" applyNumberFormat="1" applyFont="1" applyFill="1" applyBorder="1" applyAlignment="1">
      <alignment horizontal="right" vertical="center" wrapText="1"/>
    </xf>
    <xf numFmtId="168" fontId="19" fillId="71" borderId="0" xfId="0" applyNumberFormat="1" applyFont="1" applyFill="1" applyBorder="1" applyAlignment="1">
      <alignment horizontal="right" vertical="center" wrapText="1"/>
    </xf>
    <xf numFmtId="168" fontId="32" fillId="71" borderId="0" xfId="0" applyNumberFormat="1" applyFont="1" applyFill="1" applyBorder="1" applyAlignment="1">
      <alignment horizontal="right" vertical="center" wrapText="1"/>
    </xf>
    <xf numFmtId="174" fontId="26" fillId="0" borderId="0" xfId="0" applyNumberFormat="1" applyFont="1" applyFill="1" applyBorder="1" applyAlignment="1">
      <alignment horizontal="right" vertical="center" wrapText="1"/>
    </xf>
    <xf numFmtId="174" fontId="19" fillId="71" borderId="0" xfId="0" applyNumberFormat="1" applyFont="1" applyFill="1" applyBorder="1" applyAlignment="1">
      <alignment horizontal="right" vertical="center" wrapText="1"/>
    </xf>
    <xf numFmtId="174" fontId="19" fillId="71" borderId="0" xfId="8" applyNumberFormat="1" applyFont="1" applyFill="1" applyBorder="1" applyAlignment="1">
      <alignment horizontal="right" vertical="center" wrapText="1"/>
    </xf>
    <xf numFmtId="174" fontId="26" fillId="0" borderId="0" xfId="8" applyNumberFormat="1" applyFont="1" applyFill="1" applyBorder="1" applyAlignment="1">
      <alignment horizontal="right" vertical="center" wrapText="1"/>
    </xf>
    <xf numFmtId="174" fontId="19" fillId="0" borderId="0" xfId="8" applyNumberFormat="1" applyFont="1" applyFill="1" applyBorder="1" applyAlignment="1">
      <alignment horizontal="right" vertical="center" wrapText="1"/>
    </xf>
    <xf numFmtId="1" fontId="29" fillId="0" borderId="0" xfId="8" applyNumberFormat="1" applyFont="1" applyFill="1" applyBorder="1" applyAlignment="1">
      <alignment horizontal="right"/>
    </xf>
    <xf numFmtId="169" fontId="32" fillId="0" borderId="0" xfId="6" applyNumberFormat="1" applyFont="1" applyAlignment="1">
      <alignment horizontal="right" vertical="center"/>
    </xf>
    <xf numFmtId="170" fontId="29" fillId="0" borderId="0" xfId="8" applyNumberFormat="1" applyFont="1" applyFill="1"/>
    <xf numFmtId="0" fontId="22" fillId="47" borderId="0" xfId="13" applyFont="1" applyFill="1" applyAlignment="1">
      <alignment horizontal="center" vertical="center" wrapText="1"/>
    </xf>
    <xf numFmtId="171" fontId="19" fillId="0" borderId="0" xfId="8" applyNumberFormat="1" applyFont="1" applyAlignment="1">
      <alignment horizontal="center"/>
    </xf>
    <xf numFmtId="168" fontId="28" fillId="25" borderId="0" xfId="10" applyNumberFormat="1" applyFont="1" applyFill="1" applyBorder="1" applyAlignment="1">
      <alignment horizontal="right" vertical="center" wrapText="1"/>
    </xf>
    <xf numFmtId="198" fontId="19" fillId="0" borderId="0" xfId="8" applyNumberFormat="1" applyFont="1"/>
    <xf numFmtId="175" fontId="0" fillId="0" borderId="0" xfId="0" applyNumberFormat="1"/>
    <xf numFmtId="3" fontId="0" fillId="0" borderId="0" xfId="0" applyNumberFormat="1"/>
    <xf numFmtId="170" fontId="114" fillId="0" borderId="0" xfId="0" applyNumberFormat="1" applyFont="1" applyBorder="1"/>
    <xf numFmtId="172" fontId="0" fillId="0" borderId="0" xfId="0" applyNumberFormat="1"/>
    <xf numFmtId="199" fontId="0" fillId="0" borderId="0" xfId="0" applyNumberFormat="1"/>
    <xf numFmtId="3" fontId="116" fillId="75" borderId="0" xfId="0" applyNumberFormat="1" applyFont="1" applyFill="1" applyAlignment="1">
      <alignment horizontal="right" vertical="center"/>
    </xf>
    <xf numFmtId="3" fontId="117" fillId="0" borderId="0" xfId="0" applyNumberFormat="1" applyFont="1"/>
    <xf numFmtId="0" fontId="116" fillId="75" borderId="0" xfId="0" applyFont="1" applyFill="1" applyAlignment="1">
      <alignment horizontal="right" vertical="center"/>
    </xf>
    <xf numFmtId="175" fontId="117" fillId="0" borderId="0" xfId="0" applyNumberFormat="1" applyFont="1"/>
    <xf numFmtId="0" fontId="22" fillId="47" borderId="0" xfId="13" applyFont="1" applyFill="1" applyAlignment="1">
      <alignment horizontal="center" vertical="center" wrapText="1"/>
    </xf>
    <xf numFmtId="0" fontId="22" fillId="47" borderId="0" xfId="13" applyFont="1" applyFill="1" applyAlignment="1">
      <alignment horizontal="center" vertical="center" wrapText="1"/>
    </xf>
    <xf numFmtId="168" fontId="12" fillId="73" borderId="0" xfId="0" applyNumberFormat="1" applyFont="1" applyFill="1" applyBorder="1" applyAlignment="1">
      <alignment horizontal="right" vertical="center" wrapText="1"/>
    </xf>
    <xf numFmtId="0" fontId="26" fillId="0" borderId="0" xfId="8" applyFont="1" applyAlignment="1"/>
    <xf numFmtId="0" fontId="22" fillId="47" borderId="0" xfId="13" applyFont="1" applyFill="1" applyAlignment="1">
      <alignment horizontal="center" vertical="center" wrapText="1"/>
    </xf>
    <xf numFmtId="170" fontId="113" fillId="0" borderId="0" xfId="0" applyNumberFormat="1" applyFont="1"/>
    <xf numFmtId="0" fontId="22" fillId="47" borderId="0" xfId="13" applyFont="1" applyFill="1" applyAlignment="1">
      <alignment horizontal="center" vertical="center" wrapText="1"/>
    </xf>
    <xf numFmtId="168" fontId="24" fillId="0" borderId="0" xfId="10" applyNumberFormat="1" applyFont="1" applyFill="1" applyBorder="1" applyAlignment="1">
      <alignment horizontal="right" wrapText="1"/>
    </xf>
    <xf numFmtId="171" fontId="19" fillId="71" borderId="0" xfId="8" applyNumberFormat="1" applyFont="1" applyFill="1"/>
    <xf numFmtId="0" fontId="22" fillId="47" borderId="0" xfId="13" applyFont="1" applyFill="1" applyAlignment="1">
      <alignment horizontal="center" vertical="center" wrapText="1"/>
    </xf>
    <xf numFmtId="0" fontId="22" fillId="47" borderId="0" xfId="13" applyFont="1" applyFill="1" applyAlignment="1">
      <alignment horizontal="center" vertical="center" wrapText="1"/>
    </xf>
    <xf numFmtId="174" fontId="28" fillId="0" borderId="0" xfId="0" applyNumberFormat="1" applyFont="1" applyFill="1" applyBorder="1" applyAlignment="1">
      <alignment horizontal="right" vertical="center" wrapText="1"/>
    </xf>
    <xf numFmtId="174" fontId="29" fillId="0" borderId="0" xfId="0" applyNumberFormat="1" applyFont="1" applyFill="1" applyBorder="1" applyAlignment="1">
      <alignment horizontal="right"/>
    </xf>
    <xf numFmtId="170" fontId="28" fillId="0" borderId="0" xfId="0" applyNumberFormat="1" applyFont="1" applyFill="1" applyBorder="1" applyAlignment="1">
      <alignment horizontal="right" vertical="center" wrapText="1"/>
    </xf>
    <xf numFmtId="170" fontId="29" fillId="0" borderId="0" xfId="0" applyNumberFormat="1" applyFont="1" applyFill="1" applyBorder="1" applyAlignment="1">
      <alignment horizontal="right"/>
    </xf>
    <xf numFmtId="170" fontId="28" fillId="0" borderId="0" xfId="0" applyNumberFormat="1" applyFont="1" applyFill="1" applyAlignment="1">
      <alignment horizontal="right" vertical="center" wrapText="1"/>
    </xf>
    <xf numFmtId="43" fontId="26" fillId="0" borderId="0" xfId="4" applyNumberFormat="1" applyFont="1" applyFill="1" applyBorder="1" applyAlignment="1">
      <alignment horizontal="right" vertical="center" wrapText="1"/>
    </xf>
    <xf numFmtId="170" fontId="28" fillId="5" borderId="0" xfId="0" applyNumberFormat="1" applyFont="1" applyFill="1" applyBorder="1" applyAlignment="1">
      <alignment horizontal="right" vertical="center" wrapText="1"/>
    </xf>
    <xf numFmtId="170" fontId="28" fillId="25" borderId="0" xfId="0" applyNumberFormat="1" applyFont="1" applyFill="1" applyBorder="1" applyAlignment="1">
      <alignment horizontal="right" vertical="center" wrapText="1"/>
    </xf>
    <xf numFmtId="170" fontId="12" fillId="73" borderId="0" xfId="4" applyNumberFormat="1" applyFont="1" applyFill="1" applyBorder="1" applyAlignment="1">
      <alignment horizontal="right" vertical="center" wrapText="1"/>
    </xf>
    <xf numFmtId="168" fontId="19" fillId="0" borderId="0" xfId="8" applyNumberFormat="1" applyFont="1" applyAlignment="1">
      <alignment horizontal="right" vertical="center" wrapText="1"/>
    </xf>
    <xf numFmtId="9" fontId="0" fillId="0" borderId="0" xfId="6" applyFont="1"/>
    <xf numFmtId="0" fontId="22" fillId="47" borderId="0" xfId="13" applyFont="1" applyFill="1" applyAlignment="1">
      <alignment horizontal="center" vertical="center" wrapText="1"/>
    </xf>
    <xf numFmtId="43" fontId="26" fillId="0" borderId="0" xfId="0" applyNumberFormat="1" applyFont="1" applyFill="1" applyBorder="1" applyAlignment="1">
      <alignment horizontal="right" vertical="center" wrapText="1"/>
    </xf>
    <xf numFmtId="199" fontId="19" fillId="0" borderId="0" xfId="8" applyNumberFormat="1" applyFont="1" applyFill="1"/>
    <xf numFmtId="169" fontId="113" fillId="0" borderId="0" xfId="6" applyNumberFormat="1" applyFont="1"/>
    <xf numFmtId="0" fontId="19" fillId="0" borderId="0" xfId="8" applyFont="1" applyFill="1" applyBorder="1" applyAlignment="1">
      <alignment wrapText="1"/>
    </xf>
    <xf numFmtId="0" fontId="0" fillId="0" borderId="0" xfId="0" applyFont="1" applyFill="1"/>
    <xf numFmtId="0" fontId="118" fillId="0" borderId="37" xfId="0" applyFont="1" applyBorder="1"/>
    <xf numFmtId="0" fontId="118" fillId="0" borderId="14" xfId="0" applyFont="1" applyBorder="1"/>
    <xf numFmtId="0" fontId="118" fillId="0" borderId="38" xfId="0" applyFont="1" applyBorder="1"/>
    <xf numFmtId="0" fontId="118" fillId="0" borderId="30" xfId="0" applyFont="1" applyBorder="1"/>
    <xf numFmtId="0" fontId="118" fillId="0" borderId="39" xfId="0" applyFont="1" applyBorder="1"/>
    <xf numFmtId="0" fontId="118" fillId="76" borderId="6" xfId="0" applyFont="1" applyFill="1" applyBorder="1" applyAlignment="1">
      <alignment horizontal="center"/>
    </xf>
    <xf numFmtId="0" fontId="118" fillId="76" borderId="30" xfId="0" applyFont="1" applyFill="1" applyBorder="1"/>
    <xf numFmtId="49" fontId="20" fillId="0" borderId="0" xfId="8" applyNumberFormat="1" applyFont="1" applyFill="1"/>
    <xf numFmtId="0" fontId="0" fillId="0" borderId="0" xfId="0" applyBorder="1"/>
    <xf numFmtId="168" fontId="26" fillId="76" borderId="0" xfId="4" applyNumberFormat="1" applyFont="1" applyFill="1" applyBorder="1" applyAlignment="1">
      <alignment horizontal="right" vertical="center" wrapText="1"/>
    </xf>
    <xf numFmtId="170" fontId="26" fillId="76" borderId="0" xfId="0" applyNumberFormat="1" applyFont="1" applyFill="1" applyBorder="1" applyAlignment="1">
      <alignment horizontal="right" vertical="center" wrapText="1"/>
    </xf>
    <xf numFmtId="0" fontId="22" fillId="47" borderId="0" xfId="13" applyFont="1" applyFill="1" applyAlignment="1">
      <alignment horizontal="center" vertical="center" wrapText="1"/>
    </xf>
    <xf numFmtId="0" fontId="22" fillId="47" borderId="0" xfId="13" applyFont="1" applyFill="1" applyAlignment="1">
      <alignment horizontal="center" vertical="center" wrapText="1"/>
    </xf>
    <xf numFmtId="0" fontId="22" fillId="47" borderId="0" xfId="8" applyFont="1" applyFill="1" applyAlignment="1">
      <alignment horizontal="right" vertical="center" wrapText="1"/>
    </xf>
    <xf numFmtId="0" fontId="22" fillId="47" borderId="0" xfId="9" applyFont="1" applyFill="1" applyAlignment="1">
      <alignment horizontal="right" vertical="center" wrapText="1"/>
    </xf>
    <xf numFmtId="0" fontId="22" fillId="47" borderId="0" xfId="8" applyFont="1" applyFill="1" applyAlignment="1">
      <alignment horizontal="right" wrapText="1"/>
    </xf>
    <xf numFmtId="0" fontId="22" fillId="72" borderId="0" xfId="8" applyFont="1" applyFill="1" applyAlignment="1">
      <alignment horizontal="right" vertical="center" wrapText="1"/>
    </xf>
    <xf numFmtId="0" fontId="22" fillId="72" borderId="0" xfId="8" applyFont="1" applyFill="1" applyAlignment="1">
      <alignment horizontal="right" wrapText="1"/>
    </xf>
    <xf numFmtId="0" fontId="22" fillId="72" borderId="40" xfId="8" applyFont="1" applyFill="1" applyBorder="1" applyAlignment="1">
      <alignment horizontal="right" wrapText="1"/>
    </xf>
    <xf numFmtId="0" fontId="22" fillId="72" borderId="40" xfId="8" applyFont="1" applyFill="1" applyBorder="1" applyAlignment="1">
      <alignment horizontal="right" vertical="center" wrapText="1"/>
    </xf>
    <xf numFmtId="0" fontId="22" fillId="47" borderId="0" xfId="13" applyFont="1" applyFill="1" applyAlignment="1">
      <alignment horizontal="center" vertical="center" wrapText="1"/>
    </xf>
    <xf numFmtId="168" fontId="28" fillId="5" borderId="0" xfId="10" applyNumberFormat="1" applyFont="1" applyFill="1" applyBorder="1" applyAlignment="1">
      <alignment horizontal="right" vertical="center" wrapText="1"/>
    </xf>
    <xf numFmtId="168" fontId="24" fillId="76" borderId="0" xfId="10" applyNumberFormat="1" applyFont="1" applyFill="1" applyAlignment="1">
      <alignment horizontal="right" vertical="center" wrapText="1"/>
    </xf>
    <xf numFmtId="173" fontId="26" fillId="76" borderId="0" xfId="4" applyNumberFormat="1" applyFont="1" applyFill="1" applyBorder="1" applyAlignment="1">
      <alignment horizontal="right" vertical="center" wrapText="1"/>
    </xf>
    <xf numFmtId="173" fontId="19" fillId="76" borderId="0" xfId="4" applyNumberFormat="1" applyFont="1" applyFill="1" applyBorder="1" applyAlignment="1">
      <alignment horizontal="right" vertical="center" wrapText="1"/>
    </xf>
    <xf numFmtId="174" fontId="19" fillId="76" borderId="0" xfId="0" applyNumberFormat="1" applyFont="1" applyFill="1" applyBorder="1" applyAlignment="1">
      <alignment horizontal="right" vertical="center" wrapText="1"/>
    </xf>
    <xf numFmtId="175" fontId="19" fillId="0" borderId="0" xfId="8" applyNumberFormat="1" applyFont="1"/>
    <xf numFmtId="200" fontId="19" fillId="0" borderId="0" xfId="8" applyNumberFormat="1" applyFont="1"/>
    <xf numFmtId="0" fontId="35" fillId="71" borderId="0" xfId="8" applyFont="1" applyFill="1" applyAlignment="1">
      <alignment horizontal="left" indent="2"/>
    </xf>
    <xf numFmtId="0" fontId="118" fillId="0" borderId="0" xfId="0" applyFont="1" applyBorder="1"/>
    <xf numFmtId="0" fontId="118" fillId="0" borderId="0" xfId="0" applyFont="1" applyFill="1" applyBorder="1"/>
    <xf numFmtId="0" fontId="24" fillId="0" borderId="0" xfId="8" applyFont="1" applyBorder="1" applyAlignment="1">
      <alignment wrapText="1"/>
    </xf>
    <xf numFmtId="0" fontId="19" fillId="0" borderId="0" xfId="8" applyFont="1" applyFill="1" applyBorder="1" applyAlignment="1">
      <alignment horizontal="left" wrapText="1" indent="1"/>
    </xf>
    <xf numFmtId="0" fontId="19" fillId="0" borderId="0" xfId="8" applyFont="1" applyBorder="1" applyAlignment="1">
      <alignment horizontal="left" wrapText="1" indent="4"/>
    </xf>
    <xf numFmtId="0" fontId="34" fillId="0" borderId="0" xfId="8" applyFont="1" applyBorder="1" applyAlignment="1">
      <alignment horizontal="left" wrapText="1"/>
    </xf>
    <xf numFmtId="0" fontId="119" fillId="0" borderId="0" xfId="8" applyFont="1" applyBorder="1"/>
    <xf numFmtId="168" fontId="24" fillId="0" borderId="0" xfId="10" applyNumberFormat="1" applyFont="1" applyFill="1" applyBorder="1" applyAlignment="1">
      <alignment horizontal="right" vertical="center" wrapText="1"/>
    </xf>
    <xf numFmtId="171" fontId="0" fillId="0" borderId="0" xfId="0" applyNumberFormat="1" applyFont="1"/>
    <xf numFmtId="168" fontId="19" fillId="0" borderId="0" xfId="8" applyNumberFormat="1" applyFont="1"/>
    <xf numFmtId="0" fontId="26" fillId="0" borderId="0" xfId="8" applyFont="1" applyFill="1" applyBorder="1" applyAlignment="1">
      <alignment horizontal="left"/>
    </xf>
    <xf numFmtId="43" fontId="0" fillId="0" borderId="0" xfId="0" applyNumberFormat="1"/>
    <xf numFmtId="171" fontId="26" fillId="0" borderId="0" xfId="8" applyNumberFormat="1" applyFont="1"/>
    <xf numFmtId="171" fontId="29" fillId="0" borderId="0" xfId="8" applyNumberFormat="1" applyFont="1" applyFill="1" applyBorder="1"/>
    <xf numFmtId="171" fontId="26" fillId="0" borderId="0" xfId="8" applyNumberFormat="1" applyFont="1" applyFill="1"/>
    <xf numFmtId="171" fontId="19" fillId="0" borderId="0" xfId="8" applyNumberFormat="1" applyFont="1" applyFill="1"/>
    <xf numFmtId="169" fontId="27" fillId="0" borderId="0" xfId="6" applyNumberFormat="1" applyFont="1" applyFill="1" applyAlignment="1">
      <alignment horizontal="right"/>
    </xf>
    <xf numFmtId="43" fontId="27" fillId="0" borderId="0" xfId="4" applyFont="1" applyFill="1" applyAlignment="1">
      <alignment horizontal="right"/>
    </xf>
    <xf numFmtId="9" fontId="27" fillId="0" borderId="0" xfId="1" applyFont="1" applyFill="1" applyAlignment="1">
      <alignment horizontal="right" vertical="center" wrapText="1"/>
    </xf>
    <xf numFmtId="43" fontId="27" fillId="0" borderId="0" xfId="4" applyFont="1" applyFill="1" applyAlignment="1">
      <alignment horizontal="right" vertical="center" wrapText="1"/>
    </xf>
    <xf numFmtId="43" fontId="29" fillId="0" borderId="0" xfId="0" applyNumberFormat="1" applyFont="1" applyFill="1" applyBorder="1"/>
    <xf numFmtId="43" fontId="29" fillId="0" borderId="0" xfId="8" applyNumberFormat="1" applyFont="1" applyFill="1" applyBorder="1"/>
    <xf numFmtId="174" fontId="24" fillId="0" borderId="0" xfId="10" applyNumberFormat="1" applyFont="1" applyFill="1" applyAlignment="1">
      <alignment horizontal="right" vertical="center" wrapText="1"/>
    </xf>
    <xf numFmtId="169" fontId="19" fillId="0" borderId="0" xfId="6" applyNumberFormat="1" applyFont="1"/>
    <xf numFmtId="173" fontId="19" fillId="0" borderId="0" xfId="8" applyNumberFormat="1" applyFont="1"/>
    <xf numFmtId="9" fontId="19" fillId="0" borderId="0" xfId="6" applyFont="1" applyFill="1" applyBorder="1" applyAlignment="1">
      <alignment horizontal="right" vertical="center" wrapText="1"/>
    </xf>
    <xf numFmtId="43" fontId="0" fillId="0" borderId="0" xfId="0" applyNumberFormat="1" applyFont="1"/>
    <xf numFmtId="202" fontId="19" fillId="0" borderId="0" xfId="8" applyNumberFormat="1" applyFont="1" applyFill="1"/>
    <xf numFmtId="168" fontId="32" fillId="0" borderId="0" xfId="0" applyNumberFormat="1" applyFont="1" applyFill="1" applyBorder="1" applyAlignment="1">
      <alignment horizontal="right" vertical="center" wrapText="1"/>
    </xf>
    <xf numFmtId="0" fontId="22" fillId="47" borderId="0" xfId="13" applyFont="1" applyFill="1" applyAlignment="1">
      <alignment horizontal="center" vertical="center" wrapText="1"/>
    </xf>
    <xf numFmtId="43" fontId="19" fillId="0" borderId="0" xfId="0" applyNumberFormat="1" applyFont="1"/>
    <xf numFmtId="198" fontId="113" fillId="0" borderId="0" xfId="0" applyNumberFormat="1" applyFont="1"/>
    <xf numFmtId="0" fontId="1" fillId="0" borderId="0" xfId="0" applyFont="1" applyFill="1"/>
    <xf numFmtId="0" fontId="33" fillId="0" borderId="33" xfId="0" applyNumberFormat="1" applyFont="1" applyFill="1" applyBorder="1" applyAlignment="1">
      <alignment horizontal="left" vertical="center"/>
    </xf>
    <xf numFmtId="168" fontId="33" fillId="0" borderId="33" xfId="0" applyNumberFormat="1" applyFont="1" applyFill="1" applyBorder="1" applyAlignment="1">
      <alignment horizontal="right" vertical="center"/>
    </xf>
    <xf numFmtId="168" fontId="33" fillId="0" borderId="0" xfId="0" applyNumberFormat="1" applyFont="1" applyFill="1" applyBorder="1" applyAlignment="1">
      <alignment horizontal="right" vertical="center"/>
    </xf>
    <xf numFmtId="168" fontId="33" fillId="0" borderId="33" xfId="0" quotePrefix="1" applyNumberFormat="1" applyFont="1" applyFill="1" applyBorder="1" applyAlignment="1">
      <alignment horizontal="right" vertical="center"/>
    </xf>
    <xf numFmtId="203" fontId="26" fillId="0" borderId="0" xfId="8" applyNumberFormat="1" applyFont="1" applyFill="1"/>
    <xf numFmtId="199" fontId="19" fillId="0" borderId="0" xfId="8" applyNumberFormat="1" applyFont="1"/>
    <xf numFmtId="201" fontId="19" fillId="0" borderId="0" xfId="8" applyNumberFormat="1" applyFont="1" applyFill="1"/>
    <xf numFmtId="4" fontId="19" fillId="0" borderId="0" xfId="8" applyNumberFormat="1" applyFont="1"/>
    <xf numFmtId="4" fontId="29" fillId="0" borderId="0" xfId="8" applyNumberFormat="1" applyFont="1" applyFill="1"/>
    <xf numFmtId="169" fontId="26" fillId="0" borderId="0" xfId="6" applyNumberFormat="1" applyFont="1"/>
    <xf numFmtId="9" fontId="19" fillId="0" borderId="0" xfId="6" applyFont="1"/>
    <xf numFmtId="170" fontId="26" fillId="0" borderId="0" xfId="8" applyNumberFormat="1" applyFont="1"/>
    <xf numFmtId="169" fontId="19" fillId="71" borderId="0" xfId="6" applyNumberFormat="1" applyFont="1" applyFill="1"/>
    <xf numFmtId="4" fontId="113" fillId="0" borderId="0" xfId="0" applyNumberFormat="1" applyFont="1"/>
    <xf numFmtId="43" fontId="113" fillId="0" borderId="0" xfId="0" applyNumberFormat="1" applyFont="1"/>
    <xf numFmtId="173" fontId="26" fillId="0" borderId="0" xfId="8" applyNumberFormat="1" applyFont="1" applyFill="1"/>
    <xf numFmtId="4" fontId="26" fillId="0" borderId="0" xfId="8" applyNumberFormat="1" applyFont="1"/>
    <xf numFmtId="0" fontId="22" fillId="47" borderId="0" xfId="13" applyFont="1" applyFill="1" applyAlignment="1">
      <alignment horizontal="center" vertical="center" wrapText="1"/>
    </xf>
    <xf numFmtId="174" fontId="19" fillId="71" borderId="0" xfId="8" applyNumberFormat="1" applyFont="1" applyFill="1"/>
    <xf numFmtId="170" fontId="28" fillId="0" borderId="0" xfId="9" applyNumberFormat="1" applyFont="1" applyFill="1" applyAlignment="1">
      <alignment horizontal="right" vertical="center" wrapText="1"/>
    </xf>
    <xf numFmtId="198" fontId="0" fillId="0" borderId="0" xfId="0" applyNumberFormat="1"/>
    <xf numFmtId="203" fontId="0" fillId="0" borderId="0" xfId="0" applyNumberFormat="1"/>
    <xf numFmtId="43" fontId="19" fillId="0" borderId="0" xfId="8" applyNumberFormat="1" applyFont="1" applyFill="1"/>
    <xf numFmtId="168" fontId="37" fillId="71" borderId="31" xfId="0" applyNumberFormat="1" applyFont="1" applyFill="1" applyBorder="1" applyAlignment="1">
      <alignment horizontal="right" vertical="center" wrapText="1"/>
    </xf>
    <xf numFmtId="198" fontId="19" fillId="0" borderId="0" xfId="8" applyNumberFormat="1" applyFont="1" applyFill="1"/>
    <xf numFmtId="203" fontId="19" fillId="0" borderId="0" xfId="8" applyNumberFormat="1" applyFont="1" applyFill="1"/>
    <xf numFmtId="204" fontId="24" fillId="0" borderId="0" xfId="10" applyNumberFormat="1" applyFont="1" applyFill="1" applyAlignment="1">
      <alignment horizontal="right" vertical="center" wrapText="1"/>
    </xf>
    <xf numFmtId="204" fontId="19" fillId="0" borderId="0" xfId="4" applyNumberFormat="1" applyFont="1" applyFill="1" applyBorder="1" applyAlignment="1">
      <alignment horizontal="right" vertical="center" wrapText="1"/>
    </xf>
    <xf numFmtId="204" fontId="26" fillId="0" borderId="0" xfId="4" applyNumberFormat="1" applyFont="1" applyFill="1" applyBorder="1" applyAlignment="1">
      <alignment horizontal="right" vertical="center" wrapText="1"/>
    </xf>
    <xf numFmtId="205" fontId="0" fillId="0" borderId="0" xfId="0" applyNumberFormat="1"/>
    <xf numFmtId="10" fontId="19" fillId="0" borderId="0" xfId="6" applyNumberFormat="1" applyFont="1" applyFill="1" applyBorder="1" applyAlignment="1">
      <alignment horizontal="right" vertical="center" wrapText="1"/>
    </xf>
    <xf numFmtId="169" fontId="19" fillId="0" borderId="0" xfId="6" applyNumberFormat="1" applyFont="1" applyFill="1"/>
    <xf numFmtId="10" fontId="19" fillId="0" borderId="0" xfId="6" applyNumberFormat="1" applyFont="1" applyFill="1"/>
    <xf numFmtId="10" fontId="19" fillId="0" borderId="0" xfId="6" applyNumberFormat="1" applyFont="1"/>
    <xf numFmtId="168" fontId="26" fillId="0" borderId="0" xfId="8" applyNumberFormat="1" applyFont="1" applyAlignment="1"/>
    <xf numFmtId="169" fontId="26" fillId="0" borderId="0" xfId="6" applyNumberFormat="1" applyFont="1" applyFill="1" applyBorder="1" applyAlignment="1">
      <alignment horizontal="right" vertical="center" wrapText="1"/>
    </xf>
    <xf numFmtId="198" fontId="26" fillId="0" borderId="0" xfId="8" applyNumberFormat="1" applyFont="1"/>
    <xf numFmtId="43" fontId="29" fillId="0" borderId="0" xfId="9" applyNumberFormat="1" applyFont="1" applyFill="1" applyAlignment="1">
      <alignment horizontal="right" wrapText="1"/>
    </xf>
    <xf numFmtId="43" fontId="28" fillId="0" borderId="0" xfId="9" applyNumberFormat="1" applyFont="1" applyFill="1" applyAlignment="1">
      <alignment horizontal="right" wrapText="1"/>
    </xf>
    <xf numFmtId="168" fontId="28" fillId="0" borderId="0" xfId="10" applyNumberFormat="1" applyFont="1" applyFill="1" applyBorder="1" applyAlignment="1">
      <alignment horizontal="right" wrapText="1"/>
    </xf>
    <xf numFmtId="164" fontId="0" fillId="0" borderId="0" xfId="0" applyNumberFormat="1"/>
    <xf numFmtId="43" fontId="19" fillId="0" borderId="0" xfId="8" applyNumberFormat="1" applyFont="1" applyBorder="1"/>
    <xf numFmtId="43" fontId="19" fillId="0" borderId="0" xfId="32152" applyFont="1" applyFill="1"/>
    <xf numFmtId="204" fontId="113" fillId="0" borderId="0" xfId="0" applyNumberFormat="1" applyFont="1"/>
    <xf numFmtId="0" fontId="22" fillId="47" borderId="0" xfId="13" applyFont="1" applyFill="1" applyAlignment="1">
      <alignment horizontal="center" vertical="center" wrapText="1"/>
    </xf>
  </cellXfs>
  <cellStyles count="32153">
    <cellStyle name="_x0002_" xfId="16"/>
    <cellStyle name="_x0004_" xfId="17"/>
    <cellStyle name="_x0006_" xfId="18"/>
    <cellStyle name=" 1" xfId="19"/>
    <cellStyle name=" 1 2" xfId="20"/>
    <cellStyle name=" 1 3" xfId="21"/>
    <cellStyle name=" 1 4" xfId="22"/>
    <cellStyle name=" 1 5" xfId="23"/>
    <cellStyle name=" 1_13-Endividamento" xfId="24"/>
    <cellStyle name="_x0002_ 10" xfId="25"/>
    <cellStyle name="_x0002_ 11" xfId="26"/>
    <cellStyle name="_x0002_ 12" xfId="27"/>
    <cellStyle name="_x0002_ 13" xfId="28"/>
    <cellStyle name="_x0002_ 14" xfId="29"/>
    <cellStyle name="_x0002_ 15" xfId="30"/>
    <cellStyle name="_x0002_ 16" xfId="31"/>
    <cellStyle name="_x0002_ 17" xfId="32"/>
    <cellStyle name="_x0002_ 18" xfId="33"/>
    <cellStyle name="_x0002_ 19" xfId="34"/>
    <cellStyle name="_x0002_ 2" xfId="35"/>
    <cellStyle name="_x0002_ 2 2" xfId="36"/>
    <cellStyle name="_x0002_ 2 2 2" xfId="37"/>
    <cellStyle name="_x0002_ 2 3" xfId="38"/>
    <cellStyle name="_x0002_ 2 3 2" xfId="39"/>
    <cellStyle name="_x0002_ 2 4" xfId="40"/>
    <cellStyle name="_x0002_ 2 5" xfId="41"/>
    <cellStyle name="_x0002_ 2_Plan1" xfId="42"/>
    <cellStyle name="_x0002_ 20" xfId="43"/>
    <cellStyle name="_x0002_ 21" xfId="44"/>
    <cellStyle name="_x0002_ 22" xfId="45"/>
    <cellStyle name="_x0002_ 23" xfId="46"/>
    <cellStyle name="_x0002_ 24" xfId="47"/>
    <cellStyle name="_x0002_ 25" xfId="48"/>
    <cellStyle name="_x0002_ 26" xfId="49"/>
    <cellStyle name="_x0002_ 27" xfId="50"/>
    <cellStyle name="_x0002_ 3" xfId="51"/>
    <cellStyle name="_x0002_ 3 2" xfId="52"/>
    <cellStyle name="_x0002_ 3_BP - Raízen Combustíveis" xfId="53"/>
    <cellStyle name="_x0002_ 4" xfId="54"/>
    <cellStyle name="_x0002_ 4 2" xfId="55"/>
    <cellStyle name="_x0002_ 5" xfId="56"/>
    <cellStyle name="_x0002_ 5 2" xfId="57"/>
    <cellStyle name="_x0002_ 6" xfId="58"/>
    <cellStyle name="_x0002_ 6 2" xfId="59"/>
    <cellStyle name="_x0002_ 7" xfId="60"/>
    <cellStyle name="_x0002_ 7 2" xfId="61"/>
    <cellStyle name="_x0002_ 8" xfId="62"/>
    <cellStyle name="_x0002_ 8 2" xfId="63"/>
    <cellStyle name="_x0002_ 9" xfId="64"/>
    <cellStyle name="_x0002_ 9 2" xfId="65"/>
    <cellStyle name="_x000d__x000a_JournalTemplate=C:\COMFO\CTALK\JOURSTD.TPL_x000d__x000a_LbStateAddress=3 3 0 251 1 89 2 311_x000d__x000a_LbStateJou" xfId="66"/>
    <cellStyle name="_x000d__x000a_JournalTemplate=C:\COMFO\CTALK\JOURSTD.TPL_x000d__x000a_LbStateAddress=3 3 0 251 1 89 2 311_x000d__x000a_LbStateJou 2" xfId="67"/>
    <cellStyle name="_x000d__x000a_JournalTemplate=C:\COMFO\CTALK\JOURSTD.TPL_x000d__x000a_LbStateAddress=3 3 0 251 1 89 2 311_x000d__x000a_LbStateJou_BP - Raízen Combustíveis" xfId="68"/>
    <cellStyle name="?? [0]_laroux" xfId="69"/>
    <cellStyle name="?_x001d_?w _x001a_??_x000c_??U_x0001_%_x0013_|)_x0007__x0001__x0001_" xfId="70"/>
    <cellStyle name="?_x001d_?w _x001a_??_x000c_??U_x0001_%_x0013_|)_x0007__x0001__x0001_ 2" xfId="75"/>
    <cellStyle name="?_x001d_?w _x001a_??_x000c_??U_x0001_%_x0013_|)_x0007__x0001__x0001_ 2 2" xfId="71"/>
    <cellStyle name="?_x001d_?w _x001a_??_x000c_??U_x0001_%_x0013_|)_x0007__x0001__x0001_ 2 2 2" xfId="72"/>
    <cellStyle name="?_x001d_?w _x001a_??_x000c_??U_x0001_%_x0013_|)_x0007__x0001__x0001_ 3" xfId="73"/>
    <cellStyle name="?_x001d_?w _x001a_??_x000c_??U_x0001_%_x0013_|)_x0007__x0001__x0001__Apuração IRPJ_CSLL - Des6" xfId="74"/>
    <cellStyle name="?Q\?1@" xfId="76"/>
    <cellStyle name="?Q\?1@ 2" xfId="77"/>
    <cellStyle name="?Q\?1@ 3" xfId="78"/>
    <cellStyle name="?Q\?1@ 4" xfId="79"/>
    <cellStyle name="?Q\?1@ 5" xfId="80"/>
    <cellStyle name="?Q\?1@_13-Endividamento" xfId="81"/>
    <cellStyle name="_100125-Templates Lubes Operações v3_Otavio" xfId="82"/>
    <cellStyle name="_100125-Templates Lubes Operações v3_Otavio 2" xfId="83"/>
    <cellStyle name="_100125-Templates Lubes Operações v3_Otavio_3-Balanço" xfId="84"/>
    <cellStyle name="_100125-Templates Lubes Operações v3_Otavio_Balanço" xfId="85"/>
    <cellStyle name="_100125-Templates Lubes Operações v3_Otavio_BP - Raízen Combustíveis" xfId="86"/>
    <cellStyle name="_100125-Templates Lubes Operações v3_Otavio_BP - Raízen Energia" xfId="87"/>
    <cellStyle name="_100125-Templates Lubes Operações v3_Otavio_DFC por Negócio" xfId="88"/>
    <cellStyle name="_100125-Templates Lubes Operações v3_Otavio_DRE Resumo" xfId="89"/>
    <cellStyle name="_100125-Templates Lubes Operações v3_Otavio_IR Diferido" xfId="90"/>
    <cellStyle name="_100125-Templates Lubes Operações v3_Otavio_Métricas Op. e Finan. (PT)" xfId="91"/>
    <cellStyle name="_100125-Templates Lubes Operações v3_Otavio_Other CLE" xfId="92"/>
    <cellStyle name="_100125-Templates Lubes Operações v3_Otavio_P&amp;L Raízen Combs" xfId="93"/>
    <cellStyle name="_100125-Templates Lubes Operações v3_Otavio_Plan1" xfId="94"/>
    <cellStyle name="_100125-Templates Lubes Operações v3_Otavio_Plan1 2" xfId="95"/>
    <cellStyle name="_100125-Templates Lubes Operações v3_Otavio_Plan1_3-Balanço" xfId="96"/>
    <cellStyle name="_100125-Templates Lubes Operações v3_Otavio_Plan1_Balanço" xfId="97"/>
    <cellStyle name="_100125-Templates Lubes Operações v3_Otavio_Plan1_BP - Raízen Combustíveis" xfId="98"/>
    <cellStyle name="_100125-Templates Lubes Operações v3_Otavio_Plan1_BP - Raízen Energia" xfId="99"/>
    <cellStyle name="_100125-Templates Lubes Operações v3_Otavio_Plan1_DFC por Negócio" xfId="100"/>
    <cellStyle name="_100125-Templates Lubes Operações v3_Otavio_Plan1_DRE Resumo" xfId="101"/>
    <cellStyle name="_100125-Templates Lubes Operações v3_Otavio_Plan1_IR Diferido" xfId="102"/>
    <cellStyle name="_100125-Templates Lubes Operações v3_Otavio_Plan1_Métricas Op. e Finan. (PT)" xfId="103"/>
    <cellStyle name="_100125-Templates Lubes Operações v3_Otavio_Plan1_Other CLE" xfId="104"/>
    <cellStyle name="_100125-Templates Lubes Operações v3_Otavio_Plan1_P&amp;L Raízen Combs" xfId="105"/>
    <cellStyle name="_100125-Templates Lubes Operações v3_Otavio_Plan1_Raízen Comb (PT)" xfId="106"/>
    <cellStyle name="_100125-Templates Lubes Operações v3_Otavio_Plan1_Sheet1" xfId="107"/>
    <cellStyle name="_100125-Templates Lubes Operações v3_Otavio_Raízen Comb (PT)" xfId="108"/>
    <cellStyle name="_100125-Templates Lubes Operações v3_Otavio_Sheet1" xfId="109"/>
    <cellStyle name="_100202-DBV-Templates_Lubes_v17" xfId="110"/>
    <cellStyle name="_100202-DBV-Templates_Lubes_v17 2" xfId="111"/>
    <cellStyle name="_100202-DBV-Templates_Lubes_v17_3-Balanço" xfId="112"/>
    <cellStyle name="_100202-DBV-Templates_Lubes_v17_Balanço" xfId="113"/>
    <cellStyle name="_100202-DBV-Templates_Lubes_v17_BP - Raízen Combustíveis" xfId="114"/>
    <cellStyle name="_100202-DBV-Templates_Lubes_v17_BP - Raízen Energia" xfId="115"/>
    <cellStyle name="_100202-DBV-Templates_Lubes_v17_DFC por Negócio" xfId="116"/>
    <cellStyle name="_100202-DBV-Templates_Lubes_v17_DRE Resumo" xfId="117"/>
    <cellStyle name="_100202-DBV-Templates_Lubes_v17_IR Diferido" xfId="118"/>
    <cellStyle name="_100202-DBV-Templates_Lubes_v17_Métricas Op. e Finan. (PT)" xfId="119"/>
    <cellStyle name="_100202-DBV-Templates_Lubes_v17_Other CLE" xfId="120"/>
    <cellStyle name="_100202-DBV-Templates_Lubes_v17_P&amp;L Raízen Combs" xfId="121"/>
    <cellStyle name="_100202-DBV-Templates_Lubes_v17_Plan1" xfId="122"/>
    <cellStyle name="_100202-DBV-Templates_Lubes_v17_Plan1 2" xfId="123"/>
    <cellStyle name="_100202-DBV-Templates_Lubes_v17_Plan1_3-Balanço" xfId="124"/>
    <cellStyle name="_100202-DBV-Templates_Lubes_v17_Plan1_Balanço" xfId="125"/>
    <cellStyle name="_100202-DBV-Templates_Lubes_v17_Plan1_BP - Raízen Combustíveis" xfId="126"/>
    <cellStyle name="_100202-DBV-Templates_Lubes_v17_Plan1_BP - Raízen Energia" xfId="127"/>
    <cellStyle name="_100202-DBV-Templates_Lubes_v17_Plan1_DFC por Negócio" xfId="128"/>
    <cellStyle name="_100202-DBV-Templates_Lubes_v17_Plan1_DRE Resumo" xfId="129"/>
    <cellStyle name="_100202-DBV-Templates_Lubes_v17_Plan1_IR Diferido" xfId="130"/>
    <cellStyle name="_100202-DBV-Templates_Lubes_v17_Plan1_Métricas Op. e Finan. (PT)" xfId="131"/>
    <cellStyle name="_100202-DBV-Templates_Lubes_v17_Plan1_Other CLE" xfId="132"/>
    <cellStyle name="_100202-DBV-Templates_Lubes_v17_Plan1_P&amp;L Raízen Combs" xfId="133"/>
    <cellStyle name="_100202-DBV-Templates_Lubes_v17_Plan1_Raízen Comb (PT)" xfId="134"/>
    <cellStyle name="_100202-DBV-Templates_Lubes_v17_Plan1_Sheet1" xfId="135"/>
    <cellStyle name="_100202-DBV-Templates_Lubes_v17_Raízen Comb (PT)" xfId="136"/>
    <cellStyle name="_100202-DBV-Templates_Lubes_v17_Sheet1" xfId="137"/>
    <cellStyle name="_100203-DBV-Template Outras Receitas v2" xfId="138"/>
    <cellStyle name="_100203-DBV-Template Outras Receitas v2 2" xfId="139"/>
    <cellStyle name="_100203-DBV-Template Outras Receitas v2_3-Balanço" xfId="140"/>
    <cellStyle name="_100203-DBV-Template Outras Receitas v2_Balanço" xfId="141"/>
    <cellStyle name="_100203-DBV-Template Outras Receitas v2_BP - Raízen Combustíveis" xfId="142"/>
    <cellStyle name="_100203-DBV-Template Outras Receitas v2_BP - Raízen Energia" xfId="143"/>
    <cellStyle name="_100203-DBV-Template Outras Receitas v2_DFC por Negócio" xfId="144"/>
    <cellStyle name="_100203-DBV-Template Outras Receitas v2_DRE Resumo" xfId="145"/>
    <cellStyle name="_100203-DBV-Template Outras Receitas v2_IR Diferido" xfId="146"/>
    <cellStyle name="_100203-DBV-Template Outras Receitas v2_Métricas Op. e Finan. (PT)" xfId="147"/>
    <cellStyle name="_100203-DBV-Template Outras Receitas v2_Other CLE" xfId="148"/>
    <cellStyle name="_100203-DBV-Template Outras Receitas v2_P&amp;L Raízen Combs" xfId="149"/>
    <cellStyle name="_100203-DBV-Template Outras Receitas v2_Plan1" xfId="150"/>
    <cellStyle name="_100203-DBV-Template Outras Receitas v2_Plan1 2" xfId="151"/>
    <cellStyle name="_100203-DBV-Template Outras Receitas v2_Plan1_3-Balanço" xfId="152"/>
    <cellStyle name="_100203-DBV-Template Outras Receitas v2_Plan1_Balanço" xfId="153"/>
    <cellStyle name="_100203-DBV-Template Outras Receitas v2_Plan1_BP - Raízen Combustíveis" xfId="154"/>
    <cellStyle name="_100203-DBV-Template Outras Receitas v2_Plan1_BP - Raízen Energia" xfId="155"/>
    <cellStyle name="_100203-DBV-Template Outras Receitas v2_Plan1_DFC por Negócio" xfId="156"/>
    <cellStyle name="_100203-DBV-Template Outras Receitas v2_Plan1_DRE Resumo" xfId="157"/>
    <cellStyle name="_100203-DBV-Template Outras Receitas v2_Plan1_IR Diferido" xfId="158"/>
    <cellStyle name="_100203-DBV-Template Outras Receitas v2_Plan1_Métricas Op. e Finan. (PT)" xfId="159"/>
    <cellStyle name="_100203-DBV-Template Outras Receitas v2_Plan1_Other CLE" xfId="160"/>
    <cellStyle name="_100203-DBV-Template Outras Receitas v2_Plan1_P&amp;L Raízen Combs" xfId="161"/>
    <cellStyle name="_100203-DBV-Template Outras Receitas v2_Plan1_Raízen Comb (PT)" xfId="162"/>
    <cellStyle name="_100203-DBV-Template Outras Receitas v2_Plan1_Sheet1" xfId="163"/>
    <cellStyle name="_100203-DBV-Template Outras Receitas v2_Raízen Comb (PT)" xfId="164"/>
    <cellStyle name="_100203-DBV-Template Outras Receitas v2_Sheet1" xfId="165"/>
    <cellStyle name="_Book11" xfId="166"/>
    <cellStyle name="_Book11 2" xfId="167"/>
    <cellStyle name="_Book11_3-Balanço" xfId="168"/>
    <cellStyle name="_Book11_Balanço" xfId="169"/>
    <cellStyle name="_Book11_BP - Raízen Combustíveis" xfId="170"/>
    <cellStyle name="_Book11_BP - Raízen Energia" xfId="171"/>
    <cellStyle name="_Book11_DFC por Negócio" xfId="172"/>
    <cellStyle name="_Book11_DRE Resumo" xfId="173"/>
    <cellStyle name="_Book11_IR Diferido" xfId="174"/>
    <cellStyle name="_Book11_Métricas Op. e Finan. (PT)" xfId="175"/>
    <cellStyle name="_Book11_Other CLE" xfId="176"/>
    <cellStyle name="_Book11_P&amp;L Raízen Combs" xfId="177"/>
    <cellStyle name="_Book11_Plan1" xfId="178"/>
    <cellStyle name="_Book11_Plan1 2" xfId="179"/>
    <cellStyle name="_Book11_Plan1_3-Balanço" xfId="180"/>
    <cellStyle name="_Book11_Plan1_Balanço" xfId="181"/>
    <cellStyle name="_Book11_Plan1_BP - Raízen Combustíveis" xfId="182"/>
    <cellStyle name="_Book11_Plan1_BP - Raízen Energia" xfId="183"/>
    <cellStyle name="_Book11_Plan1_DFC por Negócio" xfId="184"/>
    <cellStyle name="_Book11_Plan1_DRE Resumo" xfId="185"/>
    <cellStyle name="_Book11_Plan1_IR Diferido" xfId="186"/>
    <cellStyle name="_Book11_Plan1_Métricas Op. e Finan. (PT)" xfId="187"/>
    <cellStyle name="_Book11_Plan1_Other CLE" xfId="188"/>
    <cellStyle name="_Book11_Plan1_P&amp;L Raízen Combs" xfId="189"/>
    <cellStyle name="_Book11_Plan1_Raízen Comb (PT)" xfId="190"/>
    <cellStyle name="_Book11_Plan1_Sheet1" xfId="191"/>
    <cellStyle name="_Book11_Raízen Comb (PT)" xfId="192"/>
    <cellStyle name="_Book11_Sheet1" xfId="193"/>
    <cellStyle name="_Book12" xfId="194"/>
    <cellStyle name="_Book12 2" xfId="195"/>
    <cellStyle name="_Book12_3-Balanço" xfId="196"/>
    <cellStyle name="_Book12_Balanço" xfId="197"/>
    <cellStyle name="_Book12_BP - Raízen Combustíveis" xfId="198"/>
    <cellStyle name="_Book12_BP - Raízen Energia" xfId="199"/>
    <cellStyle name="_Book12_DFC por Negócio" xfId="200"/>
    <cellStyle name="_Book12_DRE Resumo" xfId="201"/>
    <cellStyle name="_Book12_IR Diferido" xfId="202"/>
    <cellStyle name="_Book12_Métricas Op. e Finan. (PT)" xfId="203"/>
    <cellStyle name="_Book12_Other CLE" xfId="204"/>
    <cellStyle name="_Book12_P&amp;L Raízen Combs" xfId="205"/>
    <cellStyle name="_Book12_Plan1" xfId="206"/>
    <cellStyle name="_Book12_Plan1 2" xfId="207"/>
    <cellStyle name="_Book12_Plan1_3-Balanço" xfId="208"/>
    <cellStyle name="_Book12_Plan1_Balanço" xfId="209"/>
    <cellStyle name="_Book12_Plan1_BP - Raízen Combustíveis" xfId="210"/>
    <cellStyle name="_Book12_Plan1_BP - Raízen Energia" xfId="211"/>
    <cellStyle name="_Book12_Plan1_DFC por Negócio" xfId="212"/>
    <cellStyle name="_Book12_Plan1_DRE Resumo" xfId="213"/>
    <cellStyle name="_Book12_Plan1_IR Diferido" xfId="214"/>
    <cellStyle name="_Book12_Plan1_Métricas Op. e Finan. (PT)" xfId="215"/>
    <cellStyle name="_Book12_Plan1_Other CLE" xfId="216"/>
    <cellStyle name="_Book12_Plan1_P&amp;L Raízen Combs" xfId="217"/>
    <cellStyle name="_Book12_Plan1_Raízen Comb (PT)" xfId="218"/>
    <cellStyle name="_Book12_Plan1_Sheet1" xfId="219"/>
    <cellStyle name="_Book12_Raízen Comb (PT)" xfId="220"/>
    <cellStyle name="_Book12_Sheet1" xfId="221"/>
    <cellStyle name="_Carga Fiscal Mensal 2006 TAC" xfId="222"/>
    <cellStyle name="_Carga Fiscal Mensal 2006 TAC_Mapa variáveis" xfId="223"/>
    <cellStyle name="_Carga Fiscal Mensal 2006 TAC_Mapa variáveis_1" xfId="224"/>
    <cellStyle name="_Carga Fiscal Mensal 2006 TAC_Variavel" xfId="225"/>
    <cellStyle name="_Conciliações TAC 12_2007 KPMG" xfId="226"/>
    <cellStyle name="_Conciliações TAC 12_2007 KPMG_Mapa variáveis" xfId="227"/>
    <cellStyle name="_Conciliações TAC 12_2007 KPMG_Mapa variáveis_1" xfId="228"/>
    <cellStyle name="_Conciliações TAC 12_2007 KPMG_Variavel" xfId="229"/>
    <cellStyle name="_Cosan S.AxCCl" xfId="230"/>
    <cellStyle name="_Cosan S.AxCCl_Extratos " xfId="231"/>
    <cellStyle name="_Cosan S.AxCCl_Resumo" xfId="232"/>
    <cellStyle name="_Cosan S.AxStandard " xfId="233"/>
    <cellStyle name="_Dados" xfId="234"/>
    <cellStyle name="_Dados 2" xfId="235"/>
    <cellStyle name="_Dados 2_Resumo" xfId="236"/>
    <cellStyle name="_Dados 2_Safra 10-11 Derivativo" xfId="237"/>
    <cellStyle name="_Dados 3" xfId="238"/>
    <cellStyle name="_Dados 3_Resumo" xfId="239"/>
    <cellStyle name="_Dados 3_Safra 10-11 Derivativo" xfId="240"/>
    <cellStyle name="_Dados 4" xfId="241"/>
    <cellStyle name="_Dados 4_Resumo" xfId="242"/>
    <cellStyle name="_Dados 4_Safra 10-11 Derivativo" xfId="243"/>
    <cellStyle name="_Dados 5" xfId="244"/>
    <cellStyle name="_Dados 5_Resumo" xfId="245"/>
    <cellStyle name="_Dados 5_Safra 10-11 Derivativo" xfId="246"/>
    <cellStyle name="_Dados 6" xfId="247"/>
    <cellStyle name="_Dados 6_Resumo" xfId="248"/>
    <cellStyle name="_Dados 6_Safra 10-11 Derivativo" xfId="249"/>
    <cellStyle name="_Dados 7" xfId="250"/>
    <cellStyle name="_Dados 7_Resumo" xfId="251"/>
    <cellStyle name="_Dados 7_Safra 10-11 Derivativo" xfId="252"/>
    <cellStyle name="_DRE ORC Fuel 2010" xfId="253"/>
    <cellStyle name="_DRE ORC Fuel 2010 2" xfId="254"/>
    <cellStyle name="_DRE ORC Fuel 2010 v46" xfId="255"/>
    <cellStyle name="_DRE ORC Fuel 2010 v46 2" xfId="256"/>
    <cellStyle name="_DRE ORC Fuel 2010 v46_3-Balanço" xfId="257"/>
    <cellStyle name="_DRE ORC Fuel 2010 v46_Balanço" xfId="258"/>
    <cellStyle name="_DRE ORC Fuel 2010 v46_BP - Raízen Combustíveis" xfId="259"/>
    <cellStyle name="_DRE ORC Fuel 2010 v46_BP - Raízen Energia" xfId="260"/>
    <cellStyle name="_DRE ORC Fuel 2010 v46_DFC por Negócio" xfId="261"/>
    <cellStyle name="_DRE ORC Fuel 2010 v46_IR Diferido" xfId="262"/>
    <cellStyle name="_DRE ORC Fuel 2010 v46_Métricas Op. e Finan. (PT)" xfId="263"/>
    <cellStyle name="_DRE ORC Fuel 2010 v46_Other CLE" xfId="264"/>
    <cellStyle name="_DRE ORC Fuel 2010 v46_P&amp;L Raízen Combs" xfId="265"/>
    <cellStyle name="_DRE ORC Fuel 2010 v46_Plan1" xfId="266"/>
    <cellStyle name="_DRE ORC Fuel 2010 v46_Plan1 2" xfId="267"/>
    <cellStyle name="_DRE ORC Fuel 2010 v46_Plan1_3-Balanço" xfId="268"/>
    <cellStyle name="_DRE ORC Fuel 2010 v46_Plan1_Balanço" xfId="269"/>
    <cellStyle name="_DRE ORC Fuel 2010 v46_Plan1_BP - Raízen Combustíveis" xfId="270"/>
    <cellStyle name="_DRE ORC Fuel 2010 v46_Plan1_BP - Raízen Energia" xfId="271"/>
    <cellStyle name="_DRE ORC Fuel 2010 v46_Plan1_DFC por Negócio" xfId="272"/>
    <cellStyle name="_DRE ORC Fuel 2010 v46_Plan1_IR Diferido" xfId="273"/>
    <cellStyle name="_DRE ORC Fuel 2010 v46_Plan1_Métricas Op. e Finan. (PT)" xfId="274"/>
    <cellStyle name="_DRE ORC Fuel 2010 v46_Plan1_Other CLE" xfId="275"/>
    <cellStyle name="_DRE ORC Fuel 2010 v46_Plan1_P&amp;L Raízen Combs" xfId="276"/>
    <cellStyle name="_DRE ORC Fuel 2010 v46_Plan1_Raízen Comb (PT)" xfId="277"/>
    <cellStyle name="_DRE ORC Fuel 2010 v46_Plan1_Sheet1" xfId="278"/>
    <cellStyle name="_DRE ORC Fuel 2010 v46_Raízen Comb (PT)" xfId="279"/>
    <cellStyle name="_DRE ORC Fuel 2010 v46_Sheet1" xfId="280"/>
    <cellStyle name="_DRE ORC Fuel 2010_3-Balanço" xfId="281"/>
    <cellStyle name="_DRE ORC Fuel 2010_Balanço" xfId="282"/>
    <cellStyle name="_DRE ORC Fuel 2010_BP - Raízen Combustíveis" xfId="283"/>
    <cellStyle name="_DRE ORC Fuel 2010_BP - Raízen Energia" xfId="284"/>
    <cellStyle name="_DRE ORC Fuel 2010_DFC por Negócio" xfId="285"/>
    <cellStyle name="_DRE ORC Fuel 2010_IR Diferido" xfId="286"/>
    <cellStyle name="_DRE ORC Fuel 2010_Métricas Op. e Finan. (PT)" xfId="287"/>
    <cellStyle name="_DRE ORC Fuel 2010_Other CLE" xfId="288"/>
    <cellStyle name="_DRE ORC Fuel 2010_P&amp;L Raízen Combs" xfId="289"/>
    <cellStyle name="_DRE ORC Fuel 2010_Plan1" xfId="290"/>
    <cellStyle name="_DRE ORC Fuel 2010_Plan1 2" xfId="291"/>
    <cellStyle name="_DRE ORC Fuel 2010_Plan1_3-Balanço" xfId="292"/>
    <cellStyle name="_DRE ORC Fuel 2010_Plan1_Balanço" xfId="293"/>
    <cellStyle name="_DRE ORC Fuel 2010_Plan1_BP - Raízen Combustíveis" xfId="294"/>
    <cellStyle name="_DRE ORC Fuel 2010_Plan1_BP - Raízen Energia" xfId="295"/>
    <cellStyle name="_DRE ORC Fuel 2010_Plan1_DFC por Negócio" xfId="296"/>
    <cellStyle name="_DRE ORC Fuel 2010_Plan1_IR Diferido" xfId="297"/>
    <cellStyle name="_DRE ORC Fuel 2010_Plan1_Métricas Op. e Finan. (PT)" xfId="298"/>
    <cellStyle name="_DRE ORC Fuel 2010_Plan1_Other CLE" xfId="299"/>
    <cellStyle name="_DRE ORC Fuel 2010_Plan1_P&amp;L Raízen Combs" xfId="300"/>
    <cellStyle name="_DRE ORC Fuel 2010_Plan1_Raízen Comb (PT)" xfId="301"/>
    <cellStyle name="_DRE ORC Fuel 2010_Plan1_Sheet1" xfId="302"/>
    <cellStyle name="_DRE ORC Fuel 2010_Raízen Comb (PT)" xfId="303"/>
    <cellStyle name="_DRE ORC Fuel 2010_Sheet1" xfId="304"/>
    <cellStyle name="_DRE ORC S&amp;D 2010 V7" xfId="305"/>
    <cellStyle name="_DRE ORC S&amp;D 2010 V7 2" xfId="306"/>
    <cellStyle name="_DRE ORC S&amp;D 2010 V7_3-Balanço" xfId="307"/>
    <cellStyle name="_DRE ORC S&amp;D 2010 V7_Balanço" xfId="308"/>
    <cellStyle name="_DRE ORC S&amp;D 2010 V7_BP - Raízen Combustíveis" xfId="309"/>
    <cellStyle name="_DRE ORC S&amp;D 2010 V7_BP - Raízen Energia" xfId="310"/>
    <cellStyle name="_DRE ORC S&amp;D 2010 V7_DFC por Negócio" xfId="311"/>
    <cellStyle name="_DRE ORC S&amp;D 2010 V7_IR Diferido" xfId="312"/>
    <cellStyle name="_DRE ORC S&amp;D 2010 V7_Métricas Op. e Finan. (PT)" xfId="313"/>
    <cellStyle name="_DRE ORC S&amp;D 2010 V7_Other CLE" xfId="314"/>
    <cellStyle name="_DRE ORC S&amp;D 2010 V7_P&amp;L Raízen Combs" xfId="315"/>
    <cellStyle name="_DRE ORC S&amp;D 2010 V7_Plan1" xfId="316"/>
    <cellStyle name="_DRE ORC S&amp;D 2010 V7_Plan1 2" xfId="317"/>
    <cellStyle name="_DRE ORC S&amp;D 2010 V7_Plan1_3-Balanço" xfId="318"/>
    <cellStyle name="_DRE ORC S&amp;D 2010 V7_Plan1_Balanço" xfId="319"/>
    <cellStyle name="_DRE ORC S&amp;D 2010 V7_Plan1_BP - Raízen Combustíveis" xfId="320"/>
    <cellStyle name="_DRE ORC S&amp;D 2010 V7_Plan1_BP - Raízen Energia" xfId="321"/>
    <cellStyle name="_DRE ORC S&amp;D 2010 V7_Plan1_DFC por Negócio" xfId="322"/>
    <cellStyle name="_DRE ORC S&amp;D 2010 V7_Plan1_IR Diferido" xfId="323"/>
    <cellStyle name="_DRE ORC S&amp;D 2010 V7_Plan1_Métricas Op. e Finan. (PT)" xfId="324"/>
    <cellStyle name="_DRE ORC S&amp;D 2010 V7_Plan1_Other CLE" xfId="325"/>
    <cellStyle name="_DRE ORC S&amp;D 2010 V7_Plan1_P&amp;L Raízen Combs" xfId="326"/>
    <cellStyle name="_DRE ORC S&amp;D 2010 V7_Plan1_Raízen Comb (PT)" xfId="327"/>
    <cellStyle name="_DRE ORC S&amp;D 2010 V7_Plan1_Sheet1" xfId="328"/>
    <cellStyle name="_DRE ORC S&amp;D 2010 V7_Raízen Comb (PT)" xfId="329"/>
    <cellStyle name="_DRE ORC S&amp;D 2010 V7_Sheet1" xfId="330"/>
    <cellStyle name="_Lojas Conveniência" xfId="331"/>
    <cellStyle name="_Lojas Conveniência 2" xfId="332"/>
    <cellStyle name="_Lojas Conveniência_3-Balanço" xfId="333"/>
    <cellStyle name="_Lojas Conveniência_Balanço" xfId="334"/>
    <cellStyle name="_Lojas Conveniência_BP - Raízen Combustíveis" xfId="335"/>
    <cellStyle name="_Lojas Conveniência_BP - Raízen Energia" xfId="336"/>
    <cellStyle name="_Lojas Conveniência_DFC por Negócio" xfId="337"/>
    <cellStyle name="_Lojas Conveniência_DRE Resumo" xfId="338"/>
    <cellStyle name="_Lojas Conveniência_IR Diferido" xfId="339"/>
    <cellStyle name="_Lojas Conveniência_Métricas Op. e Finan. (PT)" xfId="340"/>
    <cellStyle name="_Lojas Conveniência_Other CLE" xfId="341"/>
    <cellStyle name="_Lojas Conveniência_P&amp;L Raízen Combs" xfId="342"/>
    <cellStyle name="_Lojas Conveniência_Plan1" xfId="343"/>
    <cellStyle name="_Lojas Conveniência_Plan1 2" xfId="344"/>
    <cellStyle name="_Lojas Conveniência_Plan1_3-Balanço" xfId="345"/>
    <cellStyle name="_Lojas Conveniência_Plan1_Balanço" xfId="346"/>
    <cellStyle name="_Lojas Conveniência_Plan1_BP - Raízen Combustíveis" xfId="347"/>
    <cellStyle name="_Lojas Conveniência_Plan1_BP - Raízen Energia" xfId="348"/>
    <cellStyle name="_Lojas Conveniência_Plan1_DFC por Negócio" xfId="349"/>
    <cellStyle name="_Lojas Conveniência_Plan1_DRE Resumo" xfId="350"/>
    <cellStyle name="_Lojas Conveniência_Plan1_IR Diferido" xfId="351"/>
    <cellStyle name="_Lojas Conveniência_Plan1_Métricas Op. e Finan. (PT)" xfId="352"/>
    <cellStyle name="_Lojas Conveniência_Plan1_Other CLE" xfId="353"/>
    <cellStyle name="_Lojas Conveniência_Plan1_P&amp;L Raízen Combs" xfId="354"/>
    <cellStyle name="_Lojas Conveniência_Plan1_Raízen Comb (PT)" xfId="355"/>
    <cellStyle name="_Lojas Conveniência_Plan1_Sheet1" xfId="356"/>
    <cellStyle name="_Lojas Conveniência_Raízen Comb (PT)" xfId="357"/>
    <cellStyle name="_Lojas Conveniência_Sheet1" xfId="358"/>
    <cellStyle name="_Multiterminais - recolhimentos IRPJ - CSLL" xfId="359"/>
    <cellStyle name="_Multiterminais - recolhimentos IRPJ - CSLL_IR_CS Recolhimentos" xfId="360"/>
    <cellStyle name="_Multiterminais - recolhimentos IRPJ - CSLL_Lead" xfId="361"/>
    <cellStyle name="_NOVEMBRO 09" xfId="362"/>
    <cellStyle name="_Randon Consórcio - PIR 30.06.07" xfId="363"/>
    <cellStyle name="_Randon Consórcio - PIR 30.06.07_IR_CS Recolhimentos" xfId="364"/>
    <cellStyle name="_Randon Consórcio - PIR 30.06.07_Lead" xfId="365"/>
    <cellStyle name="_Sheet2" xfId="366"/>
    <cellStyle name="_Sheet2 2" xfId="367"/>
    <cellStyle name="_Sheet2 2_Resumo" xfId="368"/>
    <cellStyle name="_Sheet2 2_Safra 10-11 Derivativo" xfId="369"/>
    <cellStyle name="_Sheet2 3" xfId="370"/>
    <cellStyle name="_Sheet2 3_Resumo" xfId="371"/>
    <cellStyle name="_Sheet2 3_Safra 10-11 Derivativo" xfId="372"/>
    <cellStyle name="_Sheet2 4" xfId="373"/>
    <cellStyle name="_Sheet2 4_Resumo" xfId="374"/>
    <cellStyle name="_Sheet2 4_Safra 10-11 Derivativo" xfId="375"/>
    <cellStyle name="_Sheet2 5" xfId="376"/>
    <cellStyle name="_Sheet2 5_Resumo" xfId="377"/>
    <cellStyle name="_Sheet2 5_Safra 10-11 Derivativo" xfId="378"/>
    <cellStyle name="_Sheet2 6" xfId="379"/>
    <cellStyle name="_Sheet2 6_Resumo" xfId="380"/>
    <cellStyle name="_Sheet2 6_Safra 10-11 Derivativo" xfId="381"/>
    <cellStyle name="_Sheet2 7" xfId="382"/>
    <cellStyle name="_Sheet2 7_Resumo" xfId="383"/>
    <cellStyle name="_Sheet2 7_Safra 10-11 Derivativo" xfId="384"/>
    <cellStyle name="_Sheet2_Extratos " xfId="385"/>
    <cellStyle name="_Sheet2_Resumo" xfId="386"/>
    <cellStyle name="_Swap - CCL 01 - Dezembro-09" xfId="387"/>
    <cellStyle name="_Swap - CCL 01 - Dezembro-09 2" xfId="388"/>
    <cellStyle name="_Swap - CCL 01 - Dezembro-09 2_Resumo" xfId="389"/>
    <cellStyle name="_Swap - CCL 01 - Dezembro-09 2_Safra 10-11 Derivativo" xfId="390"/>
    <cellStyle name="_Swap - CCL 01 - Dezembro-09 3" xfId="391"/>
    <cellStyle name="_Swap - CCL 01 - Dezembro-09 3_Resumo" xfId="392"/>
    <cellStyle name="_Swap - CCL 01 - Dezembro-09 3_Safra 10-11 Derivativo" xfId="393"/>
    <cellStyle name="_Swap - CCL 01 - Dezembro-09 4" xfId="394"/>
    <cellStyle name="_Swap - CCL 01 - Dezembro-09 4_Resumo" xfId="395"/>
    <cellStyle name="_Swap - CCL 01 - Dezembro-09 4_Safra 10-11 Derivativo" xfId="396"/>
    <cellStyle name="_Swap - CCL 01 - Dezembro-09 5" xfId="397"/>
    <cellStyle name="_Swap - CCL 01 - Dezembro-09 5_Resumo" xfId="398"/>
    <cellStyle name="_Swap - CCL 01 - Dezembro-09 5_Safra 10-11 Derivativo" xfId="399"/>
    <cellStyle name="_Swap - CCL 01 - Dezembro-09 6" xfId="400"/>
    <cellStyle name="_Swap - CCL 01 - Dezembro-09 6_Resumo" xfId="401"/>
    <cellStyle name="_Swap - CCL 01 - Dezembro-09 6_Safra 10-11 Derivativo" xfId="402"/>
    <cellStyle name="_Swap - CCL 01 - Dezembro-09 7" xfId="403"/>
    <cellStyle name="_Swap - CCL 01 - Dezembro-09 7_Resumo" xfId="404"/>
    <cellStyle name="_Swap - CCL 01 - Dezembro-09 7_Safra 10-11 Derivativo" xfId="405"/>
    <cellStyle name="_Swap - CCL 01 - Dezembro-09_Extratos " xfId="406"/>
    <cellStyle name="_Swap - CCL 01 - Dezembro-09_Resumo" xfId="407"/>
    <cellStyle name="_Swap - CCL 02 - Dezembro-09" xfId="408"/>
    <cellStyle name="_Swap - CCL 02 - Dezembro-09 2" xfId="409"/>
    <cellStyle name="_Swap - CCL 02 - Dezembro-09 2_Resumo" xfId="410"/>
    <cellStyle name="_Swap - CCL 02 - Dezembro-09 2_Safra 10-11 Derivativo" xfId="411"/>
    <cellStyle name="_Swap - CCL 02 - Dezembro-09 3" xfId="412"/>
    <cellStyle name="_Swap - CCL 02 - Dezembro-09 3_Resumo" xfId="413"/>
    <cellStyle name="_Swap - CCL 02 - Dezembro-09 3_Safra 10-11 Derivativo" xfId="414"/>
    <cellStyle name="_Swap - CCL 02 - Dezembro-09 4" xfId="415"/>
    <cellStyle name="_Swap - CCL 02 - Dezembro-09 4_Resumo" xfId="416"/>
    <cellStyle name="_Swap - CCL 02 - Dezembro-09 4_Safra 10-11 Derivativo" xfId="417"/>
    <cellStyle name="_Swap - CCL 02 - Dezembro-09 5" xfId="418"/>
    <cellStyle name="_Swap - CCL 02 - Dezembro-09 5_Resumo" xfId="419"/>
    <cellStyle name="_Swap - CCL 02 - Dezembro-09 5_Safra 10-11 Derivativo" xfId="420"/>
    <cellStyle name="_Swap - CCL 02 - Dezembro-09 6" xfId="421"/>
    <cellStyle name="_Swap - CCL 02 - Dezembro-09 6_Resumo" xfId="422"/>
    <cellStyle name="_Swap - CCL 02 - Dezembro-09 6_Safra 10-11 Derivativo" xfId="423"/>
    <cellStyle name="_Swap - CCL 02 - Dezembro-09 7" xfId="424"/>
    <cellStyle name="_Swap - CCL 02 - Dezembro-09 7_Resumo" xfId="425"/>
    <cellStyle name="_Swap - CCL 02 - Dezembro-09 7_Safra 10-11 Derivativo" xfId="426"/>
    <cellStyle name="_Swap - CCL 02 - Dezembro-09_Extratos " xfId="427"/>
    <cellStyle name="_Swap - CCL 02 - Dezembro-09_Resumo" xfId="428"/>
    <cellStyle name="_Swap - CCL 03 - Dezembro-09" xfId="429"/>
    <cellStyle name="_Swap - CCL 03 - Dezembro-09 2" xfId="430"/>
    <cellStyle name="_Swap - CCL 03 - Dezembro-09 2_Resumo" xfId="431"/>
    <cellStyle name="_Swap - CCL 03 - Dezembro-09 2_Safra 10-11 Derivativo" xfId="432"/>
    <cellStyle name="_Swap - CCL 03 - Dezembro-09 3" xfId="433"/>
    <cellStyle name="_Swap - CCL 03 - Dezembro-09 3_Resumo" xfId="434"/>
    <cellStyle name="_Swap - CCL 03 - Dezembro-09 3_Safra 10-11 Derivativo" xfId="435"/>
    <cellStyle name="_Swap - CCL 03 - Dezembro-09 4" xfId="436"/>
    <cellStyle name="_Swap - CCL 03 - Dezembro-09 4_Resumo" xfId="437"/>
    <cellStyle name="_Swap - CCL 03 - Dezembro-09 4_Safra 10-11 Derivativo" xfId="438"/>
    <cellStyle name="_Swap - CCL 03 - Dezembro-09 5" xfId="439"/>
    <cellStyle name="_Swap - CCL 03 - Dezembro-09 5_Resumo" xfId="440"/>
    <cellStyle name="_Swap - CCL 03 - Dezembro-09 5_Safra 10-11 Derivativo" xfId="441"/>
    <cellStyle name="_Swap - CCL 03 - Dezembro-09 6" xfId="442"/>
    <cellStyle name="_Swap - CCL 03 - Dezembro-09 6_Resumo" xfId="443"/>
    <cellStyle name="_Swap - CCL 03 - Dezembro-09 6_Safra 10-11 Derivativo" xfId="444"/>
    <cellStyle name="_Swap - CCL 03 - Dezembro-09 7" xfId="445"/>
    <cellStyle name="_Swap - CCL 03 - Dezembro-09 7_Resumo" xfId="446"/>
    <cellStyle name="_Swap - CCL 03 - Dezembro-09 7_Safra 10-11 Derivativo" xfId="447"/>
    <cellStyle name="_Swap - CCL 03 - Dezembro-09_Extratos " xfId="448"/>
    <cellStyle name="_Swap - CCL 03 - Dezembro-09_Resumo" xfId="449"/>
    <cellStyle name="_Swap - CCL 04 - Dezembro-09" xfId="450"/>
    <cellStyle name="_Swap - CCL 04 - Dezembro-09 2" xfId="451"/>
    <cellStyle name="_Swap - CCL 04 - Dezembro-09 2_Resumo" xfId="452"/>
    <cellStyle name="_Swap - CCL 04 - Dezembro-09 2_Safra 10-11 Derivativo" xfId="453"/>
    <cellStyle name="_Swap - CCL 04 - Dezembro-09 3" xfId="454"/>
    <cellStyle name="_Swap - CCL 04 - Dezembro-09 3_Resumo" xfId="455"/>
    <cellStyle name="_Swap - CCL 04 - Dezembro-09 3_Safra 10-11 Derivativo" xfId="456"/>
    <cellStyle name="_Swap - CCL 04 - Dezembro-09 4" xfId="457"/>
    <cellStyle name="_Swap - CCL 04 - Dezembro-09 4_Resumo" xfId="458"/>
    <cellStyle name="_Swap - CCL 04 - Dezembro-09 4_Safra 10-11 Derivativo" xfId="459"/>
    <cellStyle name="_Swap - CCL 04 - Dezembro-09 5" xfId="460"/>
    <cellStyle name="_Swap - CCL 04 - Dezembro-09 5_Resumo" xfId="461"/>
    <cellStyle name="_Swap - CCL 04 - Dezembro-09 5_Safra 10-11 Derivativo" xfId="462"/>
    <cellStyle name="_Swap - CCL 04 - Dezembro-09 6" xfId="463"/>
    <cellStyle name="_Swap - CCL 04 - Dezembro-09 6_Resumo" xfId="464"/>
    <cellStyle name="_Swap - CCL 04 - Dezembro-09 6_Safra 10-11 Derivativo" xfId="465"/>
    <cellStyle name="_Swap - CCL 04 - Dezembro-09 7" xfId="466"/>
    <cellStyle name="_Swap - CCL 04 - Dezembro-09 7_Resumo" xfId="467"/>
    <cellStyle name="_Swap - CCL 04 - Dezembro-09 7_Safra 10-11 Derivativo" xfId="468"/>
    <cellStyle name="_Swap - CCL 04 - Dezembro-09_Extratos " xfId="469"/>
    <cellStyle name="_Swap - CCL 04 - Dezembro-09_Resumo" xfId="470"/>
    <cellStyle name="_Swap - CCL 04 - Janeiro-10" xfId="471"/>
    <cellStyle name="_Swap - CCL 04 - Janeiro-10 2" xfId="472"/>
    <cellStyle name="_Swap - CCL 04 - Janeiro-10 2_Resumo" xfId="473"/>
    <cellStyle name="_Swap - CCL 04 - Janeiro-10 2_Safra 10-11 Derivativo" xfId="474"/>
    <cellStyle name="_Swap - CCL 04 - Janeiro-10 3" xfId="475"/>
    <cellStyle name="_Swap - CCL 04 - Janeiro-10 3_Resumo" xfId="476"/>
    <cellStyle name="_Swap - CCL 04 - Janeiro-10 3_Safra 10-11 Derivativo" xfId="477"/>
    <cellStyle name="_Swap - CCL 04 - Janeiro-10 4" xfId="478"/>
    <cellStyle name="_Swap - CCL 04 - Janeiro-10 4_Resumo" xfId="479"/>
    <cellStyle name="_Swap - CCL 04 - Janeiro-10 4_Safra 10-11 Derivativo" xfId="480"/>
    <cellStyle name="_Swap - CCL 04 - Janeiro-10 5" xfId="481"/>
    <cellStyle name="_Swap - CCL 04 - Janeiro-10 5_Resumo" xfId="482"/>
    <cellStyle name="_Swap - CCL 04 - Janeiro-10 5_Safra 10-11 Derivativo" xfId="483"/>
    <cellStyle name="_Swap - CCL 04 - Janeiro-10 6" xfId="484"/>
    <cellStyle name="_Swap - CCL 04 - Janeiro-10 6_Resumo" xfId="485"/>
    <cellStyle name="_Swap - CCL 04 - Janeiro-10 6_Safra 10-11 Derivativo" xfId="486"/>
    <cellStyle name="_Swap - CCL 04 - Janeiro-10 7" xfId="487"/>
    <cellStyle name="_Swap - CCL 04 - Janeiro-10 7_Resumo" xfId="488"/>
    <cellStyle name="_Swap - CCL 04 - Janeiro-10 7_Safra 10-11 Derivativo" xfId="489"/>
    <cellStyle name="_Swap - CCL 04 - Janeiro-10_Extratos " xfId="490"/>
    <cellStyle name="_Swap - CCL 04 - Janeiro-10_Resumo" xfId="491"/>
    <cellStyle name="_Swap - CCL 05 - Janeiro-10" xfId="492"/>
    <cellStyle name="_Swap - CCL 05 - Janeiro-10 2" xfId="493"/>
    <cellStyle name="_Swap - CCL 05 - Janeiro-10 2_Resumo" xfId="494"/>
    <cellStyle name="_Swap - CCL 05 - Janeiro-10 2_Safra 10-11 Derivativo" xfId="495"/>
    <cellStyle name="_Swap - CCL 05 - Janeiro-10 3" xfId="496"/>
    <cellStyle name="_Swap - CCL 05 - Janeiro-10 3_Resumo" xfId="497"/>
    <cellStyle name="_Swap - CCL 05 - Janeiro-10 3_Safra 10-11 Derivativo" xfId="498"/>
    <cellStyle name="_Swap - CCL 05 - Janeiro-10 4" xfId="499"/>
    <cellStyle name="_Swap - CCL 05 - Janeiro-10 4_Resumo" xfId="500"/>
    <cellStyle name="_Swap - CCL 05 - Janeiro-10 4_Safra 10-11 Derivativo" xfId="501"/>
    <cellStyle name="_Swap - CCL 05 - Janeiro-10 5" xfId="502"/>
    <cellStyle name="_Swap - CCL 05 - Janeiro-10 5_Resumo" xfId="503"/>
    <cellStyle name="_Swap - CCL 05 - Janeiro-10 5_Safra 10-11 Derivativo" xfId="504"/>
    <cellStyle name="_Swap - CCL 05 - Janeiro-10 6" xfId="505"/>
    <cellStyle name="_Swap - CCL 05 - Janeiro-10 6_Resumo" xfId="506"/>
    <cellStyle name="_Swap - CCL 05 - Janeiro-10 6_Safra 10-11 Derivativo" xfId="507"/>
    <cellStyle name="_Swap - CCL 05 - Janeiro-10 7" xfId="508"/>
    <cellStyle name="_Swap - CCL 05 - Janeiro-10 7_Resumo" xfId="509"/>
    <cellStyle name="_Swap - CCL 05 - Janeiro-10 7_Safra 10-11 Derivativo" xfId="510"/>
    <cellStyle name="_Swap - CCL 05 - Janeiro-10_Extratos " xfId="511"/>
    <cellStyle name="_Swap - CCL 05 - Janeiro-10_Resumo" xfId="512"/>
    <cellStyle name="_Swap - CCL 05 - Novembro-09" xfId="513"/>
    <cellStyle name="_Swap - CCL 05 - Novembro-09 2" xfId="514"/>
    <cellStyle name="_Swap - CCL 05 - Novembro-09_Extratos " xfId="515"/>
    <cellStyle name="_Swap - CCL 05 - Novembro-09_Resumo" xfId="516"/>
    <cellStyle name="_Swap - CCL 06 - Janeiro-10" xfId="517"/>
    <cellStyle name="_Swap - CCL 06 - Janeiro-10_Extratos " xfId="518"/>
    <cellStyle name="_Swap - CCL 06 - Janeiro-10_Resumo" xfId="519"/>
    <cellStyle name="_Swap - CCL 06 - Novembro-09" xfId="520"/>
    <cellStyle name="_Swap - CCL 06 - Novembro-09_Extratos " xfId="521"/>
    <cellStyle name="_Swap - CCL 06 - Novembro-09_Resumo" xfId="522"/>
    <cellStyle name="_Swap - CCL 07 - Dezembro-09" xfId="523"/>
    <cellStyle name="_Swap - CCL 07 - Dezembro-09 (2)" xfId="524"/>
    <cellStyle name="_Swap - CCL 07 - Dezembro-09 (2)_Extratos " xfId="525"/>
    <cellStyle name="_Swap - CCL 07 - Dezembro-09 (2)_Resumo" xfId="526"/>
    <cellStyle name="_Swap - CCL 07 - Dezembro-09_Extratos " xfId="527"/>
    <cellStyle name="_Swap - CCL 07 - Dezembro-09_Resumo" xfId="528"/>
    <cellStyle name="_Swap - CCL 07 - Janeiro-10" xfId="529"/>
    <cellStyle name="_Swap - CCL 07 - Janeiro-10 (2)" xfId="530"/>
    <cellStyle name="_Swap - CCL 07 - Janeiro-10 (2)_Extratos " xfId="531"/>
    <cellStyle name="_Swap - CCL 07 - Janeiro-10 (2)_Resumo" xfId="532"/>
    <cellStyle name="_Swap - CCL 07 - Janeiro-10_Extratos " xfId="533"/>
    <cellStyle name="_Swap - CCL 07 - Janeiro-10_Resumo" xfId="534"/>
    <cellStyle name="_Swap - CCL 08 - Dezembro-09 (2)" xfId="535"/>
    <cellStyle name="_Swap - CCL 08 - Dezembro-09 (2)_Extratos " xfId="536"/>
    <cellStyle name="_Swap - CCL 08 - Dezembro-09 (2)_Resumo" xfId="537"/>
    <cellStyle name="_Swap - CCL 09 - Novembro-09" xfId="538"/>
    <cellStyle name="_Swap - CCL 09 - Novembro-09 (2)" xfId="539"/>
    <cellStyle name="_Swap - CCL 09 - Novembro-09 (2)_Extratos " xfId="540"/>
    <cellStyle name="_Swap - CCL 09 - Novembro-09 (2)_Resumo" xfId="541"/>
    <cellStyle name="_Swap - CCL 09 - Novembro-09_Extratos " xfId="542"/>
    <cellStyle name="_Swap - CCL 09 - Novembro-09_Resumo" xfId="543"/>
    <cellStyle name="_Swap - CCL 10 - Dezembro-09" xfId="544"/>
    <cellStyle name="_Swap - CCL 10 - Dezembro-09_Extratos " xfId="545"/>
    <cellStyle name="_Swap - CCL 10 - Dezembro-09_Resumo" xfId="546"/>
    <cellStyle name="_Swap - CCL 11 - Dezembro-09" xfId="547"/>
    <cellStyle name="_Swap - CCL 11 - Dezembro-09_Extratos " xfId="548"/>
    <cellStyle name="_Swap - CCL 11 - Dezembro-09_Resumo" xfId="549"/>
    <cellStyle name="_Swap - CCL 11 - Janeiro-10" xfId="550"/>
    <cellStyle name="_Swap - CCL 11 - Janeiro-10 (2)" xfId="551"/>
    <cellStyle name="_Swap - CCL 11 - Janeiro-10 (2)_Extratos " xfId="552"/>
    <cellStyle name="_Swap - CCL 11 - Janeiro-10 (2)_Resumo" xfId="553"/>
    <cellStyle name="_Swap - CCL 11 - Janeiro-10_Extratos " xfId="554"/>
    <cellStyle name="_Swap - CCL 11 - Janeiro-10_Resumo" xfId="555"/>
    <cellStyle name="_Swap - CCL 12 - Novembro-09" xfId="556"/>
    <cellStyle name="_Swap - CCL 12 - Novembro-09_Extratos " xfId="557"/>
    <cellStyle name="_Swap - CCL 12 - Novembro-09_Resumo" xfId="558"/>
    <cellStyle name="_Swap - CCL 13 - Janeiro-10" xfId="559"/>
    <cellStyle name="_Swap - CCL 13 - Janeiro-10_Extratos " xfId="560"/>
    <cellStyle name="_Swap - CCL 13 - Janeiro-10_Resumo" xfId="561"/>
    <cellStyle name="_Swap - CCL 13 - Novembro-09" xfId="562"/>
    <cellStyle name="_Swap - CCL 13 - Novembro-09_Extratos " xfId="563"/>
    <cellStyle name="_Swap - CCL 13 - Novembro-09_Resumo" xfId="564"/>
    <cellStyle name="_Swap - CCL 14 - Dezembro-09" xfId="565"/>
    <cellStyle name="_Swap - CCL 14 - Dezembro-09_Extratos " xfId="566"/>
    <cellStyle name="_Swap - CCL 14 - Dezembro-09_Resumo" xfId="567"/>
    <cellStyle name="_Swap - CCL 15 - Dezembro-09" xfId="568"/>
    <cellStyle name="_Swap - CCL 15 - Dezembro-09_Extratos " xfId="569"/>
    <cellStyle name="_Swap - CCL 15 - Dezembro-09_Resumo" xfId="570"/>
    <cellStyle name="_Swap - CCL 15 - Janeiro-10" xfId="571"/>
    <cellStyle name="_Swap - CCL 15 - Janeiro-10_Extratos " xfId="572"/>
    <cellStyle name="_Swap - CCL 15 - Janeiro-10_Resumo" xfId="573"/>
    <cellStyle name="_Swap - CCL 16 - Dezembro-09" xfId="574"/>
    <cellStyle name="_Swap - CCL 16 - Dezembro-09_Extratos " xfId="575"/>
    <cellStyle name="_Swap - CCL 16 - Dezembro-09_Resumo" xfId="576"/>
    <cellStyle name="_Swap - CCL 16 - Novembro-09" xfId="577"/>
    <cellStyle name="_Swap - CCL 16 - Novembro-09_Extratos " xfId="578"/>
    <cellStyle name="_Swap - CCL 16 - Novembro-09_Resumo" xfId="579"/>
    <cellStyle name="_Swap - CCL 17 - Dezembro-09" xfId="580"/>
    <cellStyle name="_Swap - CCL 17 - Dezembro-09_Extratos " xfId="581"/>
    <cellStyle name="_Swap - CCL 17 - Dezembro-09_Resumo" xfId="582"/>
    <cellStyle name="_Swap - CCL 17 - Novembro-09" xfId="583"/>
    <cellStyle name="_Swap - CCL 17 - Novembro-09_Extratos " xfId="584"/>
    <cellStyle name="_Swap - CCL 17 - Novembro-09_Resumo" xfId="585"/>
    <cellStyle name="_Swap - CCL 18 - Dezembro-09" xfId="586"/>
    <cellStyle name="_Swap - CCL 18 - Dezembro-09_Extratos " xfId="587"/>
    <cellStyle name="_Swap - CCL 18 - Dezembro-09_Resumo" xfId="588"/>
    <cellStyle name="_Swap - CCL 18 - Janeiro-10" xfId="589"/>
    <cellStyle name="_Swap - CCL 18 - Janeiro-10_Extratos " xfId="590"/>
    <cellStyle name="_Swap - CCL 18 - Janeiro-10_Resumo" xfId="591"/>
    <cellStyle name="_Swap - CCL 18 - Novembro-09" xfId="592"/>
    <cellStyle name="_Swap - CCL 18 - Novembro-09_Extratos " xfId="593"/>
    <cellStyle name="_Swap - CCL 18 - Novembro-09_Resumo" xfId="594"/>
    <cellStyle name="_Swap - CCL 20 - Janeiro-10" xfId="595"/>
    <cellStyle name="_Swap - CCL 20 - Janeiro-10_Extratos " xfId="596"/>
    <cellStyle name="_Swap - CCL 20 - Janeiro-10_Resumo" xfId="597"/>
    <cellStyle name="_Swap - CCL 21 - Dezembro-09" xfId="598"/>
    <cellStyle name="_Swap - CCL 21 - Dezembro-09_Extratos " xfId="599"/>
    <cellStyle name="_Swap - CCL 21 - Dezembro-09_Resumo" xfId="600"/>
    <cellStyle name="_Swap - CCL 21 - Janeiro-10" xfId="601"/>
    <cellStyle name="_Swap - CCL 21 - Janeiro-10_Extratos " xfId="602"/>
    <cellStyle name="_Swap - CCL 21 - Janeiro-10_Resumo" xfId="603"/>
    <cellStyle name="_Swap - CCL 22 - Dezembro-09" xfId="604"/>
    <cellStyle name="_Swap - CCL 22 - Dezembro-09_Extratos " xfId="605"/>
    <cellStyle name="_Swap - CCL 22 - Dezembro-09_Resumo" xfId="606"/>
    <cellStyle name="_Swap - CCL 23 - Dezembro-09" xfId="607"/>
    <cellStyle name="_Swap - CCL 23 - Dezembro-09_Extratos " xfId="608"/>
    <cellStyle name="_Swap - CCL 23 - Dezembro-09_Resumo" xfId="609"/>
    <cellStyle name="_Swap - CCL 24 - Dezembro-09" xfId="610"/>
    <cellStyle name="_Swap - CCL 24 - Dezembro-09_Extratos " xfId="611"/>
    <cellStyle name="_Swap - CCL 24 - Dezembro-09_Resumo" xfId="612"/>
    <cellStyle name="_Swap - CCL 28 - Dezembro-09" xfId="613"/>
    <cellStyle name="_Swap - CCL 28 - Dezembro-09_Extratos " xfId="614"/>
    <cellStyle name="_Swap - CCL 28 - Dezembro-09_Resumo" xfId="615"/>
    <cellStyle name="_Swap - CCL 29 - Dezembro-09" xfId="616"/>
    <cellStyle name="_Swap - CCL 29 - Dezembro-09_Extratos " xfId="617"/>
    <cellStyle name="_Swap - CCL 29 - Dezembro-09_Resumo" xfId="618"/>
    <cellStyle name="_Swap - CCL 30 - Novembro-09" xfId="619"/>
    <cellStyle name="_Swap - CCL 30 - Novembro-09_Extratos " xfId="620"/>
    <cellStyle name="_Swap - CCL 30 - Novembro-09_Resumo" xfId="621"/>
    <cellStyle name="_Swap-Standard 14-Janeiro-10" xfId="622"/>
    <cellStyle name="_Swap-Standard 14-Janeiro-10_Extratos " xfId="623"/>
    <cellStyle name="_Swap-Standard 14-Janeiro-10_Resumo" xfId="624"/>
    <cellStyle name="_Tabela Consolidação v9" xfId="625"/>
    <cellStyle name="_Tabela Consolidação v9 2" xfId="626"/>
    <cellStyle name="_Tabela Consolidação v9_3-Balanço" xfId="627"/>
    <cellStyle name="_Tabela Consolidação v9_Balanço" xfId="628"/>
    <cellStyle name="_Tabela Consolidação v9_BP - Raízen Combustíveis" xfId="629"/>
    <cellStyle name="_Tabela Consolidação v9_BP - Raízen Energia" xfId="630"/>
    <cellStyle name="_Tabela Consolidação v9_DFC por Negócio" xfId="631"/>
    <cellStyle name="_Tabela Consolidação v9_DRE Resumo" xfId="632"/>
    <cellStyle name="_Tabela Consolidação v9_IR Diferido" xfId="633"/>
    <cellStyle name="_Tabela Consolidação v9_Métricas Op. e Finan. (PT)" xfId="634"/>
    <cellStyle name="_Tabela Consolidação v9_Other CLE" xfId="635"/>
    <cellStyle name="_Tabela Consolidação v9_P&amp;L Raízen Combs" xfId="636"/>
    <cellStyle name="_Tabela Consolidação v9_Plan1" xfId="637"/>
    <cellStyle name="_Tabela Consolidação v9_Plan1 2" xfId="638"/>
    <cellStyle name="_Tabela Consolidação v9_Plan1_3-Balanço" xfId="639"/>
    <cellStyle name="_Tabela Consolidação v9_Plan1_Balanço" xfId="640"/>
    <cellStyle name="_Tabela Consolidação v9_Plan1_BP - Raízen Combustíveis" xfId="641"/>
    <cellStyle name="_Tabela Consolidação v9_Plan1_BP - Raízen Energia" xfId="642"/>
    <cellStyle name="_Tabela Consolidação v9_Plan1_DFC por Negócio" xfId="643"/>
    <cellStyle name="_Tabela Consolidação v9_Plan1_DRE Resumo" xfId="644"/>
    <cellStyle name="_Tabela Consolidação v9_Plan1_IR Diferido" xfId="645"/>
    <cellStyle name="_Tabela Consolidação v9_Plan1_Métricas Op. e Finan. (PT)" xfId="646"/>
    <cellStyle name="_Tabela Consolidação v9_Plan1_Other CLE" xfId="647"/>
    <cellStyle name="_Tabela Consolidação v9_Plan1_P&amp;L Raízen Combs" xfId="648"/>
    <cellStyle name="_Tabela Consolidação v9_Plan1_Raízen Comb (PT)" xfId="649"/>
    <cellStyle name="_Tabela Consolidação v9_Plan1_Sheet1" xfId="650"/>
    <cellStyle name="_Tabela Consolidação v9_Raízen Comb (PT)" xfId="651"/>
    <cellStyle name="_Tabela Consolidação v9_Sheet1" xfId="652"/>
    <cellStyle name="_Tanques 25102007s" xfId="653"/>
    <cellStyle name="_Template - Tax Timing Shell 2010 2" xfId="654"/>
    <cellStyle name="_Template - Tax Timing Shell 2010 2_Template - Tax Timing Shell 2010" xfId="655"/>
    <cellStyle name="_Template - Tax Timing Shell 2010 2_Template - Tax Timing Shell 20104" xfId="656"/>
    <cellStyle name="_x005f_x0002_" xfId="657"/>
    <cellStyle name="_x005f_x0002_ 2" xfId="658"/>
    <cellStyle name="_x005f_x005f_x005f_x005f_x005f_x005f_x005f_x0002_" xfId="659"/>
    <cellStyle name="_x005f_x005f_x005f_x005f_x005f_x005f_x005f_x0002_ 2" xfId="660"/>
    <cellStyle name="_x005f_x005f_x005f_x005f_x005f_x005f_x005f_x0002_ 2 2" xfId="661"/>
    <cellStyle name="_x005f_x005f_x005f_x005f_x005f_x005f_x005f_x0002_ 3" xfId="662"/>
    <cellStyle name="_x005f_x005f_x005f_x005f_x005f_x005f_x005f_x005f_x005f_x005f_x005f_x005f_x005f_x005f_x005f_x005f_x005f_x005f_x005f_x005f_x005f_x005f_x005f_x005f_x005f_x005f_x005f_x005f_x005f_x005f_x005f_x0002_" xfId="663"/>
    <cellStyle name="_x005f_x005f_x005f_x005f_x005f_x005f_x005f_x005f_x005f_x005f_x005f_x005f_x005f_x005f_x005f_x005f_x005f_x005f_x005f_x005f_x005f_x005f_x005f_x005f_x005f_x005f_x005f_x005f_x005f_x005f_x005f_x0002_ 2" xfId="664"/>
    <cellStyle name="£ BP" xfId="665"/>
    <cellStyle name="£ BP 2" xfId="666"/>
    <cellStyle name="£ BP 2 2" xfId="667"/>
    <cellStyle name="£ BP 2 2 2" xfId="668"/>
    <cellStyle name="£ BP 2 2 2 2" xfId="669"/>
    <cellStyle name="£ BP 2 2 2 3" xfId="670"/>
    <cellStyle name="£ BP 2 2 2 4" xfId="671"/>
    <cellStyle name="£ BP 2 2 3" xfId="672"/>
    <cellStyle name="£ BP 2 2 4" xfId="673"/>
    <cellStyle name="£ BP 2 2 5" xfId="674"/>
    <cellStyle name="£ BP 2 3" xfId="675"/>
    <cellStyle name="£ BP 2 4" xfId="676"/>
    <cellStyle name="£ BP 2 5" xfId="677"/>
    <cellStyle name="£ BP 2_BP - Raízen Combustíveis" xfId="678"/>
    <cellStyle name="£ BP 3" xfId="679"/>
    <cellStyle name="£ BP 4" xfId="680"/>
    <cellStyle name="£ BP 5" xfId="681"/>
    <cellStyle name="£ BP 6" xfId="682"/>
    <cellStyle name="£ BP_13-Endividamento" xfId="683"/>
    <cellStyle name="¥ JY" xfId="684"/>
    <cellStyle name="¥ JY 2" xfId="685"/>
    <cellStyle name="¥ JY 2 2" xfId="686"/>
    <cellStyle name="¥ JY 2 2 2" xfId="687"/>
    <cellStyle name="¥ JY 2 2 2 2" xfId="688"/>
    <cellStyle name="¥ JY 2 2 2 3" xfId="689"/>
    <cellStyle name="¥ JY 2 2 2 4" xfId="690"/>
    <cellStyle name="¥ JY 2 2 3" xfId="691"/>
    <cellStyle name="¥ JY 2 2 4" xfId="692"/>
    <cellStyle name="¥ JY 2 2 5" xfId="693"/>
    <cellStyle name="¥ JY 2 3" xfId="694"/>
    <cellStyle name="¥ JY 2 4" xfId="695"/>
    <cellStyle name="¥ JY 2 5" xfId="696"/>
    <cellStyle name="¥ JY 2_BP - Raízen Combustíveis" xfId="697"/>
    <cellStyle name="¥ JY 3" xfId="698"/>
    <cellStyle name="¥ JY 4" xfId="699"/>
    <cellStyle name="¥ JY 5" xfId="700"/>
    <cellStyle name="¥ JY 6" xfId="701"/>
    <cellStyle name="¥ JY_13-Endividamento" xfId="702"/>
    <cellStyle name="+/-" xfId="703"/>
    <cellStyle name="1o.nível" xfId="704"/>
    <cellStyle name="20% - Accent1 10" xfId="705"/>
    <cellStyle name="20% - Accent1 11" xfId="706"/>
    <cellStyle name="20% - Accent1 12" xfId="707"/>
    <cellStyle name="20% - Accent1 13" xfId="708"/>
    <cellStyle name="20% - Accent1 14" xfId="709"/>
    <cellStyle name="20% - Accent1 15" xfId="710"/>
    <cellStyle name="20% - Accent1 16" xfId="711"/>
    <cellStyle name="20% - Accent1 17" xfId="712"/>
    <cellStyle name="20% - Accent1 18" xfId="713"/>
    <cellStyle name="20% - Accent1 19" xfId="714"/>
    <cellStyle name="20% - Accent1 2" xfId="715"/>
    <cellStyle name="20% - Accent1 2 10" xfId="716"/>
    <cellStyle name="20% - Accent1 2 11" xfId="717"/>
    <cellStyle name="20% - Accent1 2 11 2" xfId="718"/>
    <cellStyle name="20% - Accent1 2 12" xfId="719"/>
    <cellStyle name="20% - Accent1 2 12 2" xfId="720"/>
    <cellStyle name="20% - Accent1 2 12_COSAN SA - IFRS" xfId="31969"/>
    <cellStyle name="20% - Accent1 2 13" xfId="721"/>
    <cellStyle name="20% - Accent1 2 14" xfId="722"/>
    <cellStyle name="20% - Accent1 2 15" xfId="723"/>
    <cellStyle name="20% - Accent1 2 2" xfId="724"/>
    <cellStyle name="20% - Accent1 2 2 2" xfId="725"/>
    <cellStyle name="20% - Accent1 2 2 3" xfId="726"/>
    <cellStyle name="20% - Accent1 2 2 4" xfId="727"/>
    <cellStyle name="20% - Accent1 2 2 5" xfId="728"/>
    <cellStyle name="20% - Accent1 2 2 5 2" xfId="729"/>
    <cellStyle name="20% - Accent1 2 2 6" xfId="730"/>
    <cellStyle name="20% - Accent1 2 2_IR Diferido" xfId="731"/>
    <cellStyle name="20% - Accent1 2 3" xfId="732"/>
    <cellStyle name="20% - Accent1 2 3 2" xfId="733"/>
    <cellStyle name="20% - Accent1 2 3 3" xfId="734"/>
    <cellStyle name="20% - Accent1 2 3 4" xfId="735"/>
    <cellStyle name="20% - Accent1 2 3_IR Diferido" xfId="736"/>
    <cellStyle name="20% - Accent1 2 4" xfId="737"/>
    <cellStyle name="20% - Accent1 2 4 2" xfId="738"/>
    <cellStyle name="20% - Accent1 2 4 3" xfId="739"/>
    <cellStyle name="20% - Accent1 2 4 4" xfId="740"/>
    <cellStyle name="20% - Accent1 2 5" xfId="741"/>
    <cellStyle name="20% - Accent1 2 5 2" xfId="742"/>
    <cellStyle name="20% - Accent1 2 5 3" xfId="743"/>
    <cellStyle name="20% - Accent1 2 5 4" xfId="744"/>
    <cellStyle name="20% - Accent1 2 6" xfId="745"/>
    <cellStyle name="20% - Accent1 2 7" xfId="746"/>
    <cellStyle name="20% - Accent1 2 8" xfId="747"/>
    <cellStyle name="20% - Accent1 2 9" xfId="748"/>
    <cellStyle name="20% - Accent1 2_13-Endividamento" xfId="749"/>
    <cellStyle name="20% - Accent1 20" xfId="750"/>
    <cellStyle name="20% - Accent1 20 2" xfId="751"/>
    <cellStyle name="20% - Accent1 21" xfId="752"/>
    <cellStyle name="20% - Accent1 21 2" xfId="753"/>
    <cellStyle name="20% - Accent1 21_COSAN SA - IFRS" xfId="31970"/>
    <cellStyle name="20% - Accent1 22" xfId="754"/>
    <cellStyle name="20% - Accent1 23" xfId="755"/>
    <cellStyle name="20% - Accent1 24" xfId="756"/>
    <cellStyle name="20% - Accent1 25" xfId="757"/>
    <cellStyle name="20% - Accent1 3" xfId="758"/>
    <cellStyle name="20% - Accent1 3 10" xfId="759"/>
    <cellStyle name="20% - Accent1 3 10 2" xfId="760"/>
    <cellStyle name="20% - Accent1 3 11" xfId="761"/>
    <cellStyle name="20% - Accent1 3 12" xfId="762"/>
    <cellStyle name="20% - Accent1 3 13" xfId="763"/>
    <cellStyle name="20% - Accent1 3 14" xfId="764"/>
    <cellStyle name="20% - Accent1 3 2" xfId="765"/>
    <cellStyle name="20% - Accent1 3 2 2" xfId="766"/>
    <cellStyle name="20% - Accent1 3 2 3" xfId="767"/>
    <cellStyle name="20% - Accent1 3 2 4" xfId="768"/>
    <cellStyle name="20% - Accent1 3 2 5" xfId="769"/>
    <cellStyle name="20% - Accent1 3 2 6" xfId="770"/>
    <cellStyle name="20% - Accent1 3 2 7" xfId="771"/>
    <cellStyle name="20% - Accent1 3 2_Display" xfId="772"/>
    <cellStyle name="20% - Accent1 3 3" xfId="773"/>
    <cellStyle name="20% - Accent1 3 3 2" xfId="774"/>
    <cellStyle name="20% - Accent1 3 3 3" xfId="775"/>
    <cellStyle name="20% - Accent1 3 3 4" xfId="776"/>
    <cellStyle name="20% - Accent1 3 4" xfId="777"/>
    <cellStyle name="20% - Accent1 3 4 2" xfId="778"/>
    <cellStyle name="20% - Accent1 3 4 3" xfId="779"/>
    <cellStyle name="20% - Accent1 3 4 4" xfId="780"/>
    <cellStyle name="20% - Accent1 3 5" xfId="781"/>
    <cellStyle name="20% - Accent1 3 5 2" xfId="782"/>
    <cellStyle name="20% - Accent1 3 5 3" xfId="783"/>
    <cellStyle name="20% - Accent1 3 5 4" xfId="784"/>
    <cellStyle name="20% - Accent1 3 6" xfId="785"/>
    <cellStyle name="20% - Accent1 3 7" xfId="786"/>
    <cellStyle name="20% - Accent1 3 8" xfId="787"/>
    <cellStyle name="20% - Accent1 3 9" xfId="788"/>
    <cellStyle name="20% - Accent1 4" xfId="789"/>
    <cellStyle name="20% - Accent1 4 2" xfId="790"/>
    <cellStyle name="20% - Accent1 4_IR Diferido" xfId="791"/>
    <cellStyle name="20% - Accent1 5" xfId="792"/>
    <cellStyle name="20% - Accent1 5 2" xfId="793"/>
    <cellStyle name="20% - Accent1 5_IR Diferido" xfId="794"/>
    <cellStyle name="20% - Accent1 6" xfId="795"/>
    <cellStyle name="20% - Accent1 7" xfId="796"/>
    <cellStyle name="20% - Accent1 8" xfId="797"/>
    <cellStyle name="20% - Accent1 9" xfId="798"/>
    <cellStyle name="20% - Accent2 10" xfId="799"/>
    <cellStyle name="20% - Accent2 11" xfId="800"/>
    <cellStyle name="20% - Accent2 12" xfId="801"/>
    <cellStyle name="20% - Accent2 13" xfId="802"/>
    <cellStyle name="20% - Accent2 14" xfId="803"/>
    <cellStyle name="20% - Accent2 15" xfId="804"/>
    <cellStyle name="20% - Accent2 16" xfId="805"/>
    <cellStyle name="20% - Accent2 17" xfId="806"/>
    <cellStyle name="20% - Accent2 18" xfId="807"/>
    <cellStyle name="20% - Accent2 19" xfId="808"/>
    <cellStyle name="20% - Accent2 2" xfId="809"/>
    <cellStyle name="20% - Accent2 2 10" xfId="810"/>
    <cellStyle name="20% - Accent2 2 11" xfId="811"/>
    <cellStyle name="20% - Accent2 2 11 2" xfId="812"/>
    <cellStyle name="20% - Accent2 2 12" xfId="813"/>
    <cellStyle name="20% - Accent2 2 12 2" xfId="814"/>
    <cellStyle name="20% - Accent2 2 12_COSAN SA - IFRS" xfId="31971"/>
    <cellStyle name="20% - Accent2 2 13" xfId="815"/>
    <cellStyle name="20% - Accent2 2 14" xfId="816"/>
    <cellStyle name="20% - Accent2 2 15" xfId="817"/>
    <cellStyle name="20% - Accent2 2 2" xfId="818"/>
    <cellStyle name="20% - Accent2 2 2 2" xfId="819"/>
    <cellStyle name="20% - Accent2 2 2 3" xfId="820"/>
    <cellStyle name="20% - Accent2 2 2 4" xfId="821"/>
    <cellStyle name="20% - Accent2 2 2 5" xfId="822"/>
    <cellStyle name="20% - Accent2 2 2 5 2" xfId="823"/>
    <cellStyle name="20% - Accent2 2 2 6" xfId="824"/>
    <cellStyle name="20% - Accent2 2 2_IR Diferido" xfId="825"/>
    <cellStyle name="20% - Accent2 2 3" xfId="826"/>
    <cellStyle name="20% - Accent2 2 3 2" xfId="827"/>
    <cellStyle name="20% - Accent2 2 3 3" xfId="828"/>
    <cellStyle name="20% - Accent2 2 3 4" xfId="829"/>
    <cellStyle name="20% - Accent2 2 3_IR Diferido" xfId="830"/>
    <cellStyle name="20% - Accent2 2 4" xfId="831"/>
    <cellStyle name="20% - Accent2 2 4 2" xfId="832"/>
    <cellStyle name="20% - Accent2 2 4 3" xfId="833"/>
    <cellStyle name="20% - Accent2 2 4 4" xfId="834"/>
    <cellStyle name="20% - Accent2 2 5" xfId="835"/>
    <cellStyle name="20% - Accent2 2 5 2" xfId="836"/>
    <cellStyle name="20% - Accent2 2 5 3" xfId="837"/>
    <cellStyle name="20% - Accent2 2 5 4" xfId="838"/>
    <cellStyle name="20% - Accent2 2 6" xfId="839"/>
    <cellStyle name="20% - Accent2 2 7" xfId="840"/>
    <cellStyle name="20% - Accent2 2 8" xfId="841"/>
    <cellStyle name="20% - Accent2 2 9" xfId="842"/>
    <cellStyle name="20% - Accent2 2_13-Endividamento" xfId="843"/>
    <cellStyle name="20% - Accent2 20" xfId="844"/>
    <cellStyle name="20% - Accent2 20 2" xfId="845"/>
    <cellStyle name="20% - Accent2 21" xfId="846"/>
    <cellStyle name="20% - Accent2 21 2" xfId="847"/>
    <cellStyle name="20% - Accent2 21_COSAN SA - IFRS" xfId="31972"/>
    <cellStyle name="20% - Accent2 22" xfId="848"/>
    <cellStyle name="20% - Accent2 23" xfId="849"/>
    <cellStyle name="20% - Accent2 24" xfId="850"/>
    <cellStyle name="20% - Accent2 25" xfId="851"/>
    <cellStyle name="20% - Accent2 3" xfId="852"/>
    <cellStyle name="20% - Accent2 3 10" xfId="853"/>
    <cellStyle name="20% - Accent2 3 10 2" xfId="854"/>
    <cellStyle name="20% - Accent2 3 11" xfId="855"/>
    <cellStyle name="20% - Accent2 3 12" xfId="856"/>
    <cellStyle name="20% - Accent2 3 13" xfId="857"/>
    <cellStyle name="20% - Accent2 3 14" xfId="858"/>
    <cellStyle name="20% - Accent2 3 2" xfId="859"/>
    <cellStyle name="20% - Accent2 3 2 2" xfId="860"/>
    <cellStyle name="20% - Accent2 3 2 3" xfId="861"/>
    <cellStyle name="20% - Accent2 3 2 4" xfId="862"/>
    <cellStyle name="20% - Accent2 3 2 5" xfId="863"/>
    <cellStyle name="20% - Accent2 3 2 6" xfId="864"/>
    <cellStyle name="20% - Accent2 3 2 7" xfId="865"/>
    <cellStyle name="20% - Accent2 3 2_Display" xfId="866"/>
    <cellStyle name="20% - Accent2 3 3" xfId="867"/>
    <cellStyle name="20% - Accent2 3 3 2" xfId="868"/>
    <cellStyle name="20% - Accent2 3 3 3" xfId="869"/>
    <cellStyle name="20% - Accent2 3 3 4" xfId="870"/>
    <cellStyle name="20% - Accent2 3 4" xfId="871"/>
    <cellStyle name="20% - Accent2 3 4 2" xfId="872"/>
    <cellStyle name="20% - Accent2 3 4 3" xfId="873"/>
    <cellStyle name="20% - Accent2 3 4 4" xfId="874"/>
    <cellStyle name="20% - Accent2 3 5" xfId="875"/>
    <cellStyle name="20% - Accent2 3 5 2" xfId="876"/>
    <cellStyle name="20% - Accent2 3 5 3" xfId="877"/>
    <cellStyle name="20% - Accent2 3 5 4" xfId="878"/>
    <cellStyle name="20% - Accent2 3 6" xfId="879"/>
    <cellStyle name="20% - Accent2 3 7" xfId="880"/>
    <cellStyle name="20% - Accent2 3 8" xfId="881"/>
    <cellStyle name="20% - Accent2 3 9" xfId="882"/>
    <cellStyle name="20% - Accent2 4" xfId="883"/>
    <cellStyle name="20% - Accent2 4 2" xfId="884"/>
    <cellStyle name="20% - Accent2 4_IR Diferido" xfId="885"/>
    <cellStyle name="20% - Accent2 5" xfId="886"/>
    <cellStyle name="20% - Accent2 5 2" xfId="887"/>
    <cellStyle name="20% - Accent2 5_IR Diferido" xfId="888"/>
    <cellStyle name="20% - Accent2 6" xfId="889"/>
    <cellStyle name="20% - Accent2 7" xfId="890"/>
    <cellStyle name="20% - Accent2 8" xfId="891"/>
    <cellStyle name="20% - Accent2 9" xfId="892"/>
    <cellStyle name="20% - Accent3 10" xfId="893"/>
    <cellStyle name="20% - Accent3 11" xfId="894"/>
    <cellStyle name="20% - Accent3 12" xfId="895"/>
    <cellStyle name="20% - Accent3 13" xfId="896"/>
    <cellStyle name="20% - Accent3 14" xfId="897"/>
    <cellStyle name="20% - Accent3 15" xfId="898"/>
    <cellStyle name="20% - Accent3 16" xfId="899"/>
    <cellStyle name="20% - Accent3 17" xfId="900"/>
    <cellStyle name="20% - Accent3 18" xfId="901"/>
    <cellStyle name="20% - Accent3 19" xfId="902"/>
    <cellStyle name="20% - Accent3 2" xfId="903"/>
    <cellStyle name="20% - Accent3 2 10" xfId="904"/>
    <cellStyle name="20% - Accent3 2 11" xfId="905"/>
    <cellStyle name="20% - Accent3 2 11 2" xfId="906"/>
    <cellStyle name="20% - Accent3 2 12" xfId="907"/>
    <cellStyle name="20% - Accent3 2 12 2" xfId="908"/>
    <cellStyle name="20% - Accent3 2 12_COSAN SA - IFRS" xfId="31973"/>
    <cellStyle name="20% - Accent3 2 13" xfId="909"/>
    <cellStyle name="20% - Accent3 2 14" xfId="910"/>
    <cellStyle name="20% - Accent3 2 15" xfId="911"/>
    <cellStyle name="20% - Accent3 2 2" xfId="912"/>
    <cellStyle name="20% - Accent3 2 2 2" xfId="913"/>
    <cellStyle name="20% - Accent3 2 2 3" xfId="914"/>
    <cellStyle name="20% - Accent3 2 2 4" xfId="915"/>
    <cellStyle name="20% - Accent3 2 2 5" xfId="916"/>
    <cellStyle name="20% - Accent3 2 2 5 2" xfId="917"/>
    <cellStyle name="20% - Accent3 2 2 6" xfId="918"/>
    <cellStyle name="20% - Accent3 2 2_IR Diferido" xfId="919"/>
    <cellStyle name="20% - Accent3 2 3" xfId="920"/>
    <cellStyle name="20% - Accent3 2 3 2" xfId="921"/>
    <cellStyle name="20% - Accent3 2 3 3" xfId="922"/>
    <cellStyle name="20% - Accent3 2 3 4" xfId="923"/>
    <cellStyle name="20% - Accent3 2 3_IR Diferido" xfId="924"/>
    <cellStyle name="20% - Accent3 2 4" xfId="925"/>
    <cellStyle name="20% - Accent3 2 4 2" xfId="926"/>
    <cellStyle name="20% - Accent3 2 4 3" xfId="927"/>
    <cellStyle name="20% - Accent3 2 4 4" xfId="928"/>
    <cellStyle name="20% - Accent3 2 5" xfId="929"/>
    <cellStyle name="20% - Accent3 2 5 2" xfId="930"/>
    <cellStyle name="20% - Accent3 2 5 3" xfId="931"/>
    <cellStyle name="20% - Accent3 2 5 4" xfId="932"/>
    <cellStyle name="20% - Accent3 2 6" xfId="933"/>
    <cellStyle name="20% - Accent3 2 7" xfId="934"/>
    <cellStyle name="20% - Accent3 2 8" xfId="935"/>
    <cellStyle name="20% - Accent3 2 9" xfId="936"/>
    <cellStyle name="20% - Accent3 2_13-Endividamento" xfId="937"/>
    <cellStyle name="20% - Accent3 20" xfId="938"/>
    <cellStyle name="20% - Accent3 20 2" xfId="939"/>
    <cellStyle name="20% - Accent3 21" xfId="940"/>
    <cellStyle name="20% - Accent3 21 2" xfId="941"/>
    <cellStyle name="20% - Accent3 21_COSAN SA - IFRS" xfId="31974"/>
    <cellStyle name="20% - Accent3 22" xfId="942"/>
    <cellStyle name="20% - Accent3 23" xfId="943"/>
    <cellStyle name="20% - Accent3 24" xfId="944"/>
    <cellStyle name="20% - Accent3 25" xfId="945"/>
    <cellStyle name="20% - Accent3 3" xfId="946"/>
    <cellStyle name="20% - Accent3 3 10" xfId="947"/>
    <cellStyle name="20% - Accent3 3 10 2" xfId="948"/>
    <cellStyle name="20% - Accent3 3 11" xfId="949"/>
    <cellStyle name="20% - Accent3 3 12" xfId="950"/>
    <cellStyle name="20% - Accent3 3 13" xfId="951"/>
    <cellStyle name="20% - Accent3 3 14" xfId="952"/>
    <cellStyle name="20% - Accent3 3 2" xfId="953"/>
    <cellStyle name="20% - Accent3 3 2 2" xfId="954"/>
    <cellStyle name="20% - Accent3 3 2 3" xfId="955"/>
    <cellStyle name="20% - Accent3 3 2 4" xfId="956"/>
    <cellStyle name="20% - Accent3 3 2 5" xfId="957"/>
    <cellStyle name="20% - Accent3 3 2 6" xfId="958"/>
    <cellStyle name="20% - Accent3 3 2 7" xfId="959"/>
    <cellStyle name="20% - Accent3 3 2_Display" xfId="960"/>
    <cellStyle name="20% - Accent3 3 3" xfId="961"/>
    <cellStyle name="20% - Accent3 3 3 2" xfId="962"/>
    <cellStyle name="20% - Accent3 3 3 3" xfId="963"/>
    <cellStyle name="20% - Accent3 3 3 4" xfId="964"/>
    <cellStyle name="20% - Accent3 3 4" xfId="965"/>
    <cellStyle name="20% - Accent3 3 4 2" xfId="966"/>
    <cellStyle name="20% - Accent3 3 4 3" xfId="967"/>
    <cellStyle name="20% - Accent3 3 4 4" xfId="968"/>
    <cellStyle name="20% - Accent3 3 5" xfId="969"/>
    <cellStyle name="20% - Accent3 3 5 2" xfId="970"/>
    <cellStyle name="20% - Accent3 3 5 3" xfId="971"/>
    <cellStyle name="20% - Accent3 3 5 4" xfId="972"/>
    <cellStyle name="20% - Accent3 3 6" xfId="973"/>
    <cellStyle name="20% - Accent3 3 7" xfId="974"/>
    <cellStyle name="20% - Accent3 3 8" xfId="975"/>
    <cellStyle name="20% - Accent3 3 9" xfId="976"/>
    <cellStyle name="20% - Accent3 4" xfId="977"/>
    <cellStyle name="20% - Accent3 4 2" xfId="978"/>
    <cellStyle name="20% - Accent3 4_IR Diferido" xfId="979"/>
    <cellStyle name="20% - Accent3 5" xfId="980"/>
    <cellStyle name="20% - Accent3 5 2" xfId="981"/>
    <cellStyle name="20% - Accent3 5_IR Diferido" xfId="982"/>
    <cellStyle name="20% - Accent3 6" xfId="983"/>
    <cellStyle name="20% - Accent3 7" xfId="984"/>
    <cellStyle name="20% - Accent3 8" xfId="985"/>
    <cellStyle name="20% - Accent3 9" xfId="986"/>
    <cellStyle name="20% - Accent4 10" xfId="987"/>
    <cellStyle name="20% - Accent4 11" xfId="988"/>
    <cellStyle name="20% - Accent4 12" xfId="989"/>
    <cellStyle name="20% - Accent4 13" xfId="990"/>
    <cellStyle name="20% - Accent4 14" xfId="991"/>
    <cellStyle name="20% - Accent4 15" xfId="992"/>
    <cellStyle name="20% - Accent4 16" xfId="993"/>
    <cellStyle name="20% - Accent4 17" xfId="994"/>
    <cellStyle name="20% - Accent4 18" xfId="995"/>
    <cellStyle name="20% - Accent4 19" xfId="996"/>
    <cellStyle name="20% - Accent4 2" xfId="997"/>
    <cellStyle name="20% - Accent4 2 10" xfId="998"/>
    <cellStyle name="20% - Accent4 2 11" xfId="999"/>
    <cellStyle name="20% - Accent4 2 11 2" xfId="1000"/>
    <cellStyle name="20% - Accent4 2 12" xfId="1001"/>
    <cellStyle name="20% - Accent4 2 12 2" xfId="1002"/>
    <cellStyle name="20% - Accent4 2 12_COSAN SA - IFRS" xfId="31975"/>
    <cellStyle name="20% - Accent4 2 13" xfId="1003"/>
    <cellStyle name="20% - Accent4 2 14" xfId="1004"/>
    <cellStyle name="20% - Accent4 2 15" xfId="1005"/>
    <cellStyle name="20% - Accent4 2 2" xfId="1006"/>
    <cellStyle name="20% - Accent4 2 2 2" xfId="1007"/>
    <cellStyle name="20% - Accent4 2 2 3" xfId="1008"/>
    <cellStyle name="20% - Accent4 2 2 4" xfId="1009"/>
    <cellStyle name="20% - Accent4 2 2 5" xfId="1010"/>
    <cellStyle name="20% - Accent4 2 2 5 2" xfId="1011"/>
    <cellStyle name="20% - Accent4 2 2 6" xfId="1012"/>
    <cellStyle name="20% - Accent4 2 2_IR Diferido" xfId="1013"/>
    <cellStyle name="20% - Accent4 2 3" xfId="1014"/>
    <cellStyle name="20% - Accent4 2 3 2" xfId="1015"/>
    <cellStyle name="20% - Accent4 2 3 3" xfId="1016"/>
    <cellStyle name="20% - Accent4 2 3 4" xfId="1017"/>
    <cellStyle name="20% - Accent4 2 3_IR Diferido" xfId="1018"/>
    <cellStyle name="20% - Accent4 2 4" xfId="1019"/>
    <cellStyle name="20% - Accent4 2 4 2" xfId="1020"/>
    <cellStyle name="20% - Accent4 2 4 3" xfId="1021"/>
    <cellStyle name="20% - Accent4 2 4 4" xfId="1022"/>
    <cellStyle name="20% - Accent4 2 5" xfId="1023"/>
    <cellStyle name="20% - Accent4 2 5 2" xfId="1024"/>
    <cellStyle name="20% - Accent4 2 5 3" xfId="1025"/>
    <cellStyle name="20% - Accent4 2 5 4" xfId="1026"/>
    <cellStyle name="20% - Accent4 2 6" xfId="1027"/>
    <cellStyle name="20% - Accent4 2 7" xfId="1028"/>
    <cellStyle name="20% - Accent4 2 8" xfId="1029"/>
    <cellStyle name="20% - Accent4 2 9" xfId="1030"/>
    <cellStyle name="20% - Accent4 2_13-Endividamento" xfId="1031"/>
    <cellStyle name="20% - Accent4 20" xfId="1032"/>
    <cellStyle name="20% - Accent4 20 2" xfId="1033"/>
    <cellStyle name="20% - Accent4 21" xfId="1034"/>
    <cellStyle name="20% - Accent4 21 2" xfId="1035"/>
    <cellStyle name="20% - Accent4 21_COSAN SA - IFRS" xfId="31976"/>
    <cellStyle name="20% - Accent4 22" xfId="1036"/>
    <cellStyle name="20% - Accent4 23" xfId="1037"/>
    <cellStyle name="20% - Accent4 24" xfId="1038"/>
    <cellStyle name="20% - Accent4 25" xfId="1039"/>
    <cellStyle name="20% - Accent4 3" xfId="1040"/>
    <cellStyle name="20% - Accent4 3 10" xfId="1041"/>
    <cellStyle name="20% - Accent4 3 10 2" xfId="1042"/>
    <cellStyle name="20% - Accent4 3 11" xfId="1043"/>
    <cellStyle name="20% - Accent4 3 12" xfId="1044"/>
    <cellStyle name="20% - Accent4 3 13" xfId="1045"/>
    <cellStyle name="20% - Accent4 3 14" xfId="1046"/>
    <cellStyle name="20% - Accent4 3 2" xfId="1047"/>
    <cellStyle name="20% - Accent4 3 2 2" xfId="1048"/>
    <cellStyle name="20% - Accent4 3 2 3" xfId="1049"/>
    <cellStyle name="20% - Accent4 3 2 4" xfId="1050"/>
    <cellStyle name="20% - Accent4 3 2 5" xfId="1051"/>
    <cellStyle name="20% - Accent4 3 2 6" xfId="1052"/>
    <cellStyle name="20% - Accent4 3 2 7" xfId="1053"/>
    <cellStyle name="20% - Accent4 3 2_Display" xfId="1054"/>
    <cellStyle name="20% - Accent4 3 3" xfId="1055"/>
    <cellStyle name="20% - Accent4 3 3 2" xfId="1056"/>
    <cellStyle name="20% - Accent4 3 3 3" xfId="1057"/>
    <cellStyle name="20% - Accent4 3 3 4" xfId="1058"/>
    <cellStyle name="20% - Accent4 3 4" xfId="1059"/>
    <cellStyle name="20% - Accent4 3 4 2" xfId="1060"/>
    <cellStyle name="20% - Accent4 3 4 3" xfId="1061"/>
    <cellStyle name="20% - Accent4 3 4 4" xfId="1062"/>
    <cellStyle name="20% - Accent4 3 5" xfId="1063"/>
    <cellStyle name="20% - Accent4 3 5 2" xfId="1064"/>
    <cellStyle name="20% - Accent4 3 5 3" xfId="1065"/>
    <cellStyle name="20% - Accent4 3 5 4" xfId="1066"/>
    <cellStyle name="20% - Accent4 3 6" xfId="1067"/>
    <cellStyle name="20% - Accent4 3 7" xfId="1068"/>
    <cellStyle name="20% - Accent4 3 8" xfId="1069"/>
    <cellStyle name="20% - Accent4 3 9" xfId="1070"/>
    <cellStyle name="20% - Accent4 4" xfId="1071"/>
    <cellStyle name="20% - Accent4 4 2" xfId="1072"/>
    <cellStyle name="20% - Accent4 4_IR Diferido" xfId="1073"/>
    <cellStyle name="20% - Accent4 5" xfId="1074"/>
    <cellStyle name="20% - Accent4 5 2" xfId="1075"/>
    <cellStyle name="20% - Accent4 5_IR Diferido" xfId="1076"/>
    <cellStyle name="20% - Accent4 6" xfId="1077"/>
    <cellStyle name="20% - Accent4 7" xfId="1078"/>
    <cellStyle name="20% - Accent4 8" xfId="1079"/>
    <cellStyle name="20% - Accent4 9" xfId="1080"/>
    <cellStyle name="20% - Accent5 10" xfId="1081"/>
    <cellStyle name="20% - Accent5 11" xfId="1082"/>
    <cellStyle name="20% - Accent5 12" xfId="1083"/>
    <cellStyle name="20% - Accent5 13" xfId="1084"/>
    <cellStyle name="20% - Accent5 14" xfId="1085"/>
    <cellStyle name="20% - Accent5 15" xfId="1086"/>
    <cellStyle name="20% - Accent5 16" xfId="1087"/>
    <cellStyle name="20% - Accent5 17" xfId="1088"/>
    <cellStyle name="20% - Accent5 18" xfId="1089"/>
    <cellStyle name="20% - Accent5 19" xfId="1090"/>
    <cellStyle name="20% - Accent5 2" xfId="1091"/>
    <cellStyle name="20% - Accent5 2 10" xfId="1092"/>
    <cellStyle name="20% - Accent5 2 11" xfId="1093"/>
    <cellStyle name="20% - Accent5 2 11 2" xfId="1094"/>
    <cellStyle name="20% - Accent5 2 12" xfId="1095"/>
    <cellStyle name="20% - Accent5 2 12 2" xfId="1096"/>
    <cellStyle name="20% - Accent5 2 12_COSAN SA - IFRS" xfId="31977"/>
    <cellStyle name="20% - Accent5 2 13" xfId="1097"/>
    <cellStyle name="20% - Accent5 2 14" xfId="1098"/>
    <cellStyle name="20% - Accent5 2 15" xfId="1099"/>
    <cellStyle name="20% - Accent5 2 2" xfId="1100"/>
    <cellStyle name="20% - Accent5 2 2 2" xfId="1101"/>
    <cellStyle name="20% - Accent5 2 2 3" xfId="1102"/>
    <cellStyle name="20% - Accent5 2 2 4" xfId="1103"/>
    <cellStyle name="20% - Accent5 2 2 5" xfId="1104"/>
    <cellStyle name="20% - Accent5 2 2 5 2" xfId="1105"/>
    <cellStyle name="20% - Accent5 2 2 6" xfId="1106"/>
    <cellStyle name="20% - Accent5 2 2_IR Diferido" xfId="1107"/>
    <cellStyle name="20% - Accent5 2 3" xfId="1108"/>
    <cellStyle name="20% - Accent5 2 3 2" xfId="1109"/>
    <cellStyle name="20% - Accent5 2 3 3" xfId="1110"/>
    <cellStyle name="20% - Accent5 2 3 4" xfId="1111"/>
    <cellStyle name="20% - Accent5 2 3_IR Diferido" xfId="1112"/>
    <cellStyle name="20% - Accent5 2 4" xfId="1113"/>
    <cellStyle name="20% - Accent5 2 4 2" xfId="1114"/>
    <cellStyle name="20% - Accent5 2 4 3" xfId="1115"/>
    <cellStyle name="20% - Accent5 2 4 4" xfId="1116"/>
    <cellStyle name="20% - Accent5 2 5" xfId="1117"/>
    <cellStyle name="20% - Accent5 2 5 2" xfId="1118"/>
    <cellStyle name="20% - Accent5 2 5 3" xfId="1119"/>
    <cellStyle name="20% - Accent5 2 5 4" xfId="1120"/>
    <cellStyle name="20% - Accent5 2 6" xfId="1121"/>
    <cellStyle name="20% - Accent5 2 7" xfId="1122"/>
    <cellStyle name="20% - Accent5 2 8" xfId="1123"/>
    <cellStyle name="20% - Accent5 2 9" xfId="1124"/>
    <cellStyle name="20% - Accent5 2_13-Endividamento" xfId="1125"/>
    <cellStyle name="20% - Accent5 20" xfId="1126"/>
    <cellStyle name="20% - Accent5 20 2" xfId="1127"/>
    <cellStyle name="20% - Accent5 21" xfId="1128"/>
    <cellStyle name="20% - Accent5 21 2" xfId="1129"/>
    <cellStyle name="20% - Accent5 21_COSAN SA - IFRS" xfId="31978"/>
    <cellStyle name="20% - Accent5 22" xfId="1130"/>
    <cellStyle name="20% - Accent5 23" xfId="1131"/>
    <cellStyle name="20% - Accent5 24" xfId="1132"/>
    <cellStyle name="20% - Accent5 25" xfId="1133"/>
    <cellStyle name="20% - Accent5 3" xfId="1134"/>
    <cellStyle name="20% - Accent5 3 10" xfId="1135"/>
    <cellStyle name="20% - Accent5 3 10 2" xfId="1136"/>
    <cellStyle name="20% - Accent5 3 11" xfId="1137"/>
    <cellStyle name="20% - Accent5 3 12" xfId="1138"/>
    <cellStyle name="20% - Accent5 3 13" xfId="1139"/>
    <cellStyle name="20% - Accent5 3 14" xfId="1140"/>
    <cellStyle name="20% - Accent5 3 2" xfId="1141"/>
    <cellStyle name="20% - Accent5 3 2 2" xfId="1142"/>
    <cellStyle name="20% - Accent5 3 2 3" xfId="1143"/>
    <cellStyle name="20% - Accent5 3 2 4" xfId="1144"/>
    <cellStyle name="20% - Accent5 3 2 5" xfId="1145"/>
    <cellStyle name="20% - Accent5 3 2 6" xfId="1146"/>
    <cellStyle name="20% - Accent5 3 2 7" xfId="1147"/>
    <cellStyle name="20% - Accent5 3 2_Display" xfId="1148"/>
    <cellStyle name="20% - Accent5 3 3" xfId="1149"/>
    <cellStyle name="20% - Accent5 3 3 2" xfId="1150"/>
    <cellStyle name="20% - Accent5 3 3 3" xfId="1151"/>
    <cellStyle name="20% - Accent5 3 3 4" xfId="1152"/>
    <cellStyle name="20% - Accent5 3 4" xfId="1153"/>
    <cellStyle name="20% - Accent5 3 4 2" xfId="1154"/>
    <cellStyle name="20% - Accent5 3 4 3" xfId="1155"/>
    <cellStyle name="20% - Accent5 3 4 4" xfId="1156"/>
    <cellStyle name="20% - Accent5 3 5" xfId="1157"/>
    <cellStyle name="20% - Accent5 3 5 2" xfId="1158"/>
    <cellStyle name="20% - Accent5 3 5 3" xfId="1159"/>
    <cellStyle name="20% - Accent5 3 5 4" xfId="1160"/>
    <cellStyle name="20% - Accent5 3 6" xfId="1161"/>
    <cellStyle name="20% - Accent5 3 7" xfId="1162"/>
    <cellStyle name="20% - Accent5 3 8" xfId="1163"/>
    <cellStyle name="20% - Accent5 3 9" xfId="1164"/>
    <cellStyle name="20% - Accent5 4" xfId="1165"/>
    <cellStyle name="20% - Accent5 4 2" xfId="1166"/>
    <cellStyle name="20% - Accent5 4_IR Diferido" xfId="1167"/>
    <cellStyle name="20% - Accent5 5" xfId="1168"/>
    <cellStyle name="20% - Accent5 5 2" xfId="1169"/>
    <cellStyle name="20% - Accent5 5_IR Diferido" xfId="1170"/>
    <cellStyle name="20% - Accent5 6" xfId="1171"/>
    <cellStyle name="20% - Accent5 7" xfId="1172"/>
    <cellStyle name="20% - Accent5 8" xfId="1173"/>
    <cellStyle name="20% - Accent5 9" xfId="1174"/>
    <cellStyle name="20% - Accent6 10" xfId="1175"/>
    <cellStyle name="20% - Accent6 11" xfId="1176"/>
    <cellStyle name="20% - Accent6 12" xfId="1177"/>
    <cellStyle name="20% - Accent6 13" xfId="1178"/>
    <cellStyle name="20% - Accent6 14" xfId="1179"/>
    <cellStyle name="20% - Accent6 15" xfId="1180"/>
    <cellStyle name="20% - Accent6 16" xfId="1181"/>
    <cellStyle name="20% - Accent6 17" xfId="1182"/>
    <cellStyle name="20% - Accent6 18" xfId="1183"/>
    <cellStyle name="20% - Accent6 19" xfId="1184"/>
    <cellStyle name="20% - Accent6 2" xfId="1185"/>
    <cellStyle name="20% - Accent6 2 10" xfId="1186"/>
    <cellStyle name="20% - Accent6 2 11" xfId="1187"/>
    <cellStyle name="20% - Accent6 2 11 2" xfId="1188"/>
    <cellStyle name="20% - Accent6 2 12" xfId="1189"/>
    <cellStyle name="20% - Accent6 2 12 2" xfId="1190"/>
    <cellStyle name="20% - Accent6 2 12_COSAN SA - IFRS" xfId="31979"/>
    <cellStyle name="20% - Accent6 2 13" xfId="1191"/>
    <cellStyle name="20% - Accent6 2 14" xfId="1192"/>
    <cellStyle name="20% - Accent6 2 15" xfId="1193"/>
    <cellStyle name="20% - Accent6 2 2" xfId="1194"/>
    <cellStyle name="20% - Accent6 2 2 2" xfId="1195"/>
    <cellStyle name="20% - Accent6 2 2 3" xfId="1196"/>
    <cellStyle name="20% - Accent6 2 2 4" xfId="1197"/>
    <cellStyle name="20% - Accent6 2 2 5" xfId="1198"/>
    <cellStyle name="20% - Accent6 2 2 5 2" xfId="1199"/>
    <cellStyle name="20% - Accent6 2 2 6" xfId="1200"/>
    <cellStyle name="20% - Accent6 2 2_IR Diferido" xfId="1201"/>
    <cellStyle name="20% - Accent6 2 3" xfId="1202"/>
    <cellStyle name="20% - Accent6 2 3 2" xfId="1203"/>
    <cellStyle name="20% - Accent6 2 3 3" xfId="1204"/>
    <cellStyle name="20% - Accent6 2 3 4" xfId="1205"/>
    <cellStyle name="20% - Accent6 2 3_IR Diferido" xfId="1206"/>
    <cellStyle name="20% - Accent6 2 4" xfId="1207"/>
    <cellStyle name="20% - Accent6 2 4 2" xfId="1208"/>
    <cellStyle name="20% - Accent6 2 4 3" xfId="1209"/>
    <cellStyle name="20% - Accent6 2 4 4" xfId="1210"/>
    <cellStyle name="20% - Accent6 2 5" xfId="1211"/>
    <cellStyle name="20% - Accent6 2 5 2" xfId="1212"/>
    <cellStyle name="20% - Accent6 2 5 3" xfId="1213"/>
    <cellStyle name="20% - Accent6 2 5 4" xfId="1214"/>
    <cellStyle name="20% - Accent6 2 6" xfId="1215"/>
    <cellStyle name="20% - Accent6 2 7" xfId="1216"/>
    <cellStyle name="20% - Accent6 2 8" xfId="1217"/>
    <cellStyle name="20% - Accent6 2 9" xfId="1218"/>
    <cellStyle name="20% - Accent6 2_13-Endividamento" xfId="1219"/>
    <cellStyle name="20% - Accent6 20" xfId="1220"/>
    <cellStyle name="20% - Accent6 20 2" xfId="1221"/>
    <cellStyle name="20% - Accent6 21" xfId="1222"/>
    <cellStyle name="20% - Accent6 21 2" xfId="1223"/>
    <cellStyle name="20% - Accent6 21_COSAN SA - IFRS" xfId="31980"/>
    <cellStyle name="20% - Accent6 22" xfId="1224"/>
    <cellStyle name="20% - Accent6 23" xfId="1225"/>
    <cellStyle name="20% - Accent6 24" xfId="1226"/>
    <cellStyle name="20% - Accent6 25" xfId="1227"/>
    <cellStyle name="20% - Accent6 3" xfId="1228"/>
    <cellStyle name="20% - Accent6 3 10" xfId="1229"/>
    <cellStyle name="20% - Accent6 3 10 2" xfId="1230"/>
    <cellStyle name="20% - Accent6 3 11" xfId="1231"/>
    <cellStyle name="20% - Accent6 3 12" xfId="1232"/>
    <cellStyle name="20% - Accent6 3 2" xfId="1233"/>
    <cellStyle name="20% - Accent6 3 2 2" xfId="1234"/>
    <cellStyle name="20% - Accent6 3 2 3" xfId="1235"/>
    <cellStyle name="20% - Accent6 3 2 4" xfId="1236"/>
    <cellStyle name="20% - Accent6 3 2_IR Diferido" xfId="1237"/>
    <cellStyle name="20% - Accent6 3 3" xfId="1238"/>
    <cellStyle name="20% - Accent6 3 3 2" xfId="1239"/>
    <cellStyle name="20% - Accent6 3 3 3" xfId="1240"/>
    <cellStyle name="20% - Accent6 3 3 4" xfId="1241"/>
    <cellStyle name="20% - Accent6 3 4" xfId="1242"/>
    <cellStyle name="20% - Accent6 3 4 2" xfId="1243"/>
    <cellStyle name="20% - Accent6 3 4 3" xfId="1244"/>
    <cellStyle name="20% - Accent6 3 4 4" xfId="1245"/>
    <cellStyle name="20% - Accent6 3 5" xfId="1246"/>
    <cellStyle name="20% - Accent6 3 5 2" xfId="1247"/>
    <cellStyle name="20% - Accent6 3 5 3" xfId="1248"/>
    <cellStyle name="20% - Accent6 3 5 4" xfId="1249"/>
    <cellStyle name="20% - Accent6 3 6" xfId="1250"/>
    <cellStyle name="20% - Accent6 3 7" xfId="1251"/>
    <cellStyle name="20% - Accent6 3 8" xfId="1252"/>
    <cellStyle name="20% - Accent6 3 9" xfId="1253"/>
    <cellStyle name="20% - Accent6 3_IR Diferido" xfId="1254"/>
    <cellStyle name="20% - Accent6 4" xfId="1255"/>
    <cellStyle name="20% - Accent6 4 2" xfId="1256"/>
    <cellStyle name="20% - Accent6 4_IR Diferido" xfId="1257"/>
    <cellStyle name="20% - Accent6 5" xfId="1258"/>
    <cellStyle name="20% - Accent6 5 2" xfId="1259"/>
    <cellStyle name="20% - Accent6 5_IR Diferido" xfId="1260"/>
    <cellStyle name="20% - Accent6 6" xfId="1261"/>
    <cellStyle name="20% - Accent6 7" xfId="1262"/>
    <cellStyle name="20% - Accent6 8" xfId="1263"/>
    <cellStyle name="20% - Accent6 9" xfId="1264"/>
    <cellStyle name="20% - Cor1" xfId="1265"/>
    <cellStyle name="20% - Cor2" xfId="1266"/>
    <cellStyle name="20% - Cor3" xfId="1267"/>
    <cellStyle name="20% - Cor4" xfId="1268"/>
    <cellStyle name="20% - Cor5" xfId="1269"/>
    <cellStyle name="20% - Cor6" xfId="1270"/>
    <cellStyle name="20% - Ênfase1" xfId="31981"/>
    <cellStyle name="20% - Ênfase1 10" xfId="1271"/>
    <cellStyle name="20% - Ênfase1 10 2" xfId="1272"/>
    <cellStyle name="20% - Ênfase1 10_BP - Raízen Combustíveis" xfId="1273"/>
    <cellStyle name="20% - Ênfase1 11" xfId="1274"/>
    <cellStyle name="20% - Ênfase1 11 2" xfId="1275"/>
    <cellStyle name="20% - Ênfase1 11_Maio-2012" xfId="1276"/>
    <cellStyle name="20% - Ênfase1 12" xfId="1277"/>
    <cellStyle name="20% - Ênfase1 12 2" xfId="1278"/>
    <cellStyle name="20% - Ênfase1 12_Maio-2012" xfId="1279"/>
    <cellStyle name="20% - Ênfase1 13" xfId="1280"/>
    <cellStyle name="20% - Ênfase1 13 2" xfId="1281"/>
    <cellStyle name="20% - Ênfase1 13_Maio-2012" xfId="1282"/>
    <cellStyle name="20% - Ênfase1 14" xfId="1283"/>
    <cellStyle name="20% - Ênfase1 14 2" xfId="1284"/>
    <cellStyle name="20% - Ênfase1 14_Maio-2012" xfId="1285"/>
    <cellStyle name="20% - Ênfase1 15" xfId="1286"/>
    <cellStyle name="20% - Ênfase1 15 2" xfId="1287"/>
    <cellStyle name="20% - Ênfase1 15_Maio-2012" xfId="1288"/>
    <cellStyle name="20% - Ênfase1 16" xfId="1289"/>
    <cellStyle name="20% - Ênfase1 16 2" xfId="1290"/>
    <cellStyle name="20% - Ênfase1 16_Maio-2012" xfId="1291"/>
    <cellStyle name="20% - Ênfase1 17" xfId="1292"/>
    <cellStyle name="20% - Ênfase1 17 2" xfId="1293"/>
    <cellStyle name="20% - Ênfase1 17_Maio-2012" xfId="1294"/>
    <cellStyle name="20% - Ênfase1 18" xfId="1295"/>
    <cellStyle name="20% - Ênfase1 18 2" xfId="1296"/>
    <cellStyle name="20% - Ênfase1 18_Maio-2012" xfId="1297"/>
    <cellStyle name="20% - Ênfase1 19" xfId="1298"/>
    <cellStyle name="20% - Ênfase1 19 2" xfId="1299"/>
    <cellStyle name="20% - Ênfase1 19_Maio-2012" xfId="1300"/>
    <cellStyle name="20% - Ênfase1 2" xfId="1301"/>
    <cellStyle name="20% - Ênfase1 2 10" xfId="1302"/>
    <cellStyle name="20% - Ênfase1 2 11" xfId="1303"/>
    <cellStyle name="20% - Ênfase1 2 2" xfId="1304"/>
    <cellStyle name="20% - Ênfase1 2 2 2" xfId="1305"/>
    <cellStyle name="20% - Ênfase1 2 2 2 2" xfId="1306"/>
    <cellStyle name="20% - Ênfase1 2 2 2 3" xfId="1307"/>
    <cellStyle name="20% - Ênfase1 2 2 2 4" xfId="1308"/>
    <cellStyle name="20% - Ênfase1 2 2 3" xfId="1309"/>
    <cellStyle name="20% - Ênfase1 2 2 3 2" xfId="1310"/>
    <cellStyle name="20% - Ênfase1 2 2 4" xfId="1311"/>
    <cellStyle name="20% - Ênfase1 2 2 4 2" xfId="1312"/>
    <cellStyle name="20% - Ênfase1 2 2 4_COSAN SA - IFRS" xfId="31982"/>
    <cellStyle name="20% - Ênfase1 2 2 5" xfId="1313"/>
    <cellStyle name="20% - Ênfase1 2 2 6" xfId="1314"/>
    <cellStyle name="20% - Ênfase1 2 2 7" xfId="1315"/>
    <cellStyle name="20% - Ênfase1 2 2_13-Endividamento" xfId="1316"/>
    <cellStyle name="20% - Ênfase1 2 3" xfId="1317"/>
    <cellStyle name="20% - Ênfase1 2 3 2" xfId="1318"/>
    <cellStyle name="20% - Ênfase1 2 3 3" xfId="1319"/>
    <cellStyle name="20% - Ênfase1 2 3 4" xfId="1320"/>
    <cellStyle name="20% - Ênfase1 2 4" xfId="1321"/>
    <cellStyle name="20% - Ênfase1 2 4 2" xfId="1322"/>
    <cellStyle name="20% - Ênfase1 2 4 3" xfId="1323"/>
    <cellStyle name="20% - Ênfase1 2 4 4" xfId="1324"/>
    <cellStyle name="20% - Ênfase1 2 5" xfId="1325"/>
    <cellStyle name="20% - Ênfase1 2 5 2" xfId="1326"/>
    <cellStyle name="20% - Ênfase1 2 5 3" xfId="1327"/>
    <cellStyle name="20% - Ênfase1 2 5 4" xfId="1328"/>
    <cellStyle name="20% - Ênfase1 2 6" xfId="1329"/>
    <cellStyle name="20% - Ênfase1 2 6 2" xfId="1330"/>
    <cellStyle name="20% - Ênfase1 2 6 3" xfId="1331"/>
    <cellStyle name="20% - Ênfase1 2 7" xfId="1332"/>
    <cellStyle name="20% - Ênfase1 2 7 2" xfId="1333"/>
    <cellStyle name="20% - Ênfase1 2 8" xfId="1334"/>
    <cellStyle name="20% - Ênfase1 2 8 2" xfId="1335"/>
    <cellStyle name="20% - Ênfase1 2 8_COSAN SA - IFRS" xfId="31983"/>
    <cellStyle name="20% - Ênfase1 2 9" xfId="1336"/>
    <cellStyle name="20% - Ênfase1 2_1.1 - Apuração IRPJ_CSLL - 2100 - 2012_MAI_V1" xfId="1337"/>
    <cellStyle name="20% - Ênfase1 20" xfId="1338"/>
    <cellStyle name="20% - Ênfase1 20 2" xfId="1339"/>
    <cellStyle name="20% - Ênfase1 20_Maio-2012" xfId="1340"/>
    <cellStyle name="20% - Ênfase1 21" xfId="1341"/>
    <cellStyle name="20% - Ênfase1 21 2" xfId="1342"/>
    <cellStyle name="20% - Ênfase1 21_Maio-2012" xfId="1343"/>
    <cellStyle name="20% - Ênfase1 22" xfId="1344"/>
    <cellStyle name="20% - Ênfase1 22 2" xfId="1345"/>
    <cellStyle name="20% - Ênfase1 22_Maio-2012" xfId="1346"/>
    <cellStyle name="20% - Ênfase1 23" xfId="1347"/>
    <cellStyle name="20% - Ênfase1 23 2" xfId="1348"/>
    <cellStyle name="20% - Ênfase1 23_Maio-2012" xfId="1349"/>
    <cellStyle name="20% - Ênfase1 24" xfId="1350"/>
    <cellStyle name="20% - Ênfase1 24 2" xfId="1351"/>
    <cellStyle name="20% - Ênfase1 24_Maio-2012" xfId="1352"/>
    <cellStyle name="20% - Ênfase1 25" xfId="1353"/>
    <cellStyle name="20% - Ênfase1 25 2" xfId="1354"/>
    <cellStyle name="20% - Ênfase1 25_Maio-2012" xfId="1355"/>
    <cellStyle name="20% - Ênfase1 26" xfId="1356"/>
    <cellStyle name="20% - Ênfase1 26 2" xfId="1357"/>
    <cellStyle name="20% - Ênfase1 26_Maio-2012" xfId="1358"/>
    <cellStyle name="20% - Ênfase1 27" xfId="1359"/>
    <cellStyle name="20% - Ênfase1 27 2" xfId="1360"/>
    <cellStyle name="20% - Ênfase1 27_Maio-2012" xfId="1361"/>
    <cellStyle name="20% - Ênfase1 28" xfId="1362"/>
    <cellStyle name="20% - Ênfase1 28 2" xfId="1363"/>
    <cellStyle name="20% - Ênfase1 28_Maio-2012" xfId="1364"/>
    <cellStyle name="20% - Ênfase1 29" xfId="1365"/>
    <cellStyle name="20% - Ênfase1 29 2" xfId="1366"/>
    <cellStyle name="20% - Ênfase1 29_Maio-2012" xfId="1367"/>
    <cellStyle name="20% - Ênfase1 3" xfId="1368"/>
    <cellStyle name="20% - Ênfase1 3 2" xfId="1369"/>
    <cellStyle name="20% - Ênfase1 3 2 2" xfId="1370"/>
    <cellStyle name="20% - Ênfase1 3 2 2 2" xfId="1371"/>
    <cellStyle name="20% - Ênfase1 3 2 2 3" xfId="1372"/>
    <cellStyle name="20% - Ênfase1 3 2 2 4" xfId="1373"/>
    <cellStyle name="20% - Ênfase1 3 2 3" xfId="1374"/>
    <cellStyle name="20% - Ênfase1 3 2 3 2" xfId="1375"/>
    <cellStyle name="20% - Ênfase1 3 2 4" xfId="1376"/>
    <cellStyle name="20% - Ênfase1 3 2 4 2" xfId="1377"/>
    <cellStyle name="20% - Ênfase1 3 2 4_COSAN SA - IFRS" xfId="31984"/>
    <cellStyle name="20% - Ênfase1 3 2 5" xfId="1378"/>
    <cellStyle name="20% - Ênfase1 3 2 6" xfId="1379"/>
    <cellStyle name="20% - Ênfase1 3 2 7" xfId="1380"/>
    <cellStyle name="20% - Ênfase1 3 2_13-Endividamento" xfId="1381"/>
    <cellStyle name="20% - Ênfase1 3 3" xfId="1382"/>
    <cellStyle name="20% - Ênfase1 3 3 2" xfId="1383"/>
    <cellStyle name="20% - Ênfase1 3 3 3" xfId="1384"/>
    <cellStyle name="20% - Ênfase1 3 3 4" xfId="1385"/>
    <cellStyle name="20% - Ênfase1 3 4" xfId="1386"/>
    <cellStyle name="20% - Ênfase1 3 4 2" xfId="1387"/>
    <cellStyle name="20% - Ênfase1 3 5" xfId="1388"/>
    <cellStyle name="20% - Ênfase1 3 5 2" xfId="1389"/>
    <cellStyle name="20% - Ênfase1 3 5_COSAN SA - IFRS" xfId="31985"/>
    <cellStyle name="20% - Ênfase1 3 6" xfId="1390"/>
    <cellStyle name="20% - Ênfase1 3 7" xfId="1391"/>
    <cellStyle name="20% - Ênfase1 3 8" xfId="1392"/>
    <cellStyle name="20% - Ênfase1 3_1.1 - Apuração IRPJ_CSLL - 2100 - 2012_MAI_V1" xfId="1393"/>
    <cellStyle name="20% - Ênfase1 30" xfId="1394"/>
    <cellStyle name="20% - Ênfase1 30 2" xfId="1395"/>
    <cellStyle name="20% - Ênfase1 30_Maio-2012" xfId="1396"/>
    <cellStyle name="20% - Ênfase1 31" xfId="1397"/>
    <cellStyle name="20% - Ênfase1 31 2" xfId="1398"/>
    <cellStyle name="20% - Ênfase1 32" xfId="1399"/>
    <cellStyle name="20% - Ênfase1 33" xfId="1400"/>
    <cellStyle name="20% - Ênfase1 33 2" xfId="1401"/>
    <cellStyle name="20% - Ênfase1 33 3" xfId="1402"/>
    <cellStyle name="20% - Ênfase1 33 4" xfId="1403"/>
    <cellStyle name="20% - Ênfase1 34" xfId="1404"/>
    <cellStyle name="20% - Ênfase1 34 2" xfId="1405"/>
    <cellStyle name="20% - Ênfase1 35" xfId="1406"/>
    <cellStyle name="20% - Ênfase1 35 2" xfId="1407"/>
    <cellStyle name="20% - Ênfase1 36" xfId="1408"/>
    <cellStyle name="20% - Ênfase1 36 2" xfId="1409"/>
    <cellStyle name="20% - Ênfase1 37" xfId="1410"/>
    <cellStyle name="20% - Ênfase1 37 2" xfId="1411"/>
    <cellStyle name="20% - Ênfase1 38" xfId="1412"/>
    <cellStyle name="20% - Ênfase1 38 2" xfId="1413"/>
    <cellStyle name="20% - Ênfase1 39" xfId="1414"/>
    <cellStyle name="20% - Ênfase1 39 2" xfId="1415"/>
    <cellStyle name="20% - Ênfase1 4" xfId="1416"/>
    <cellStyle name="20% - Ênfase1 4 2" xfId="1417"/>
    <cellStyle name="20% - Ênfase1 4 2 2" xfId="1418"/>
    <cellStyle name="20% - Ênfase1 4 2 2 2" xfId="1419"/>
    <cellStyle name="20% - Ênfase1 4 2 2 3" xfId="1420"/>
    <cellStyle name="20% - Ênfase1 4 2 2 4" xfId="1421"/>
    <cellStyle name="20% - Ênfase1 4 2 3" xfId="1422"/>
    <cellStyle name="20% - Ênfase1 4 2 3 2" xfId="1423"/>
    <cellStyle name="20% - Ênfase1 4 2 4" xfId="1424"/>
    <cellStyle name="20% - Ênfase1 4 2 4 2" xfId="1425"/>
    <cellStyle name="20% - Ênfase1 4 2 4_COSAN SA - IFRS" xfId="31986"/>
    <cellStyle name="20% - Ênfase1 4 2 5" xfId="1426"/>
    <cellStyle name="20% - Ênfase1 4 2 6" xfId="1427"/>
    <cellStyle name="20% - Ênfase1 4 2 7" xfId="1428"/>
    <cellStyle name="20% - Ênfase1 4 2_13-Endividamento" xfId="1429"/>
    <cellStyle name="20% - Ênfase1 4 3" xfId="1430"/>
    <cellStyle name="20% - Ênfase1 4 3 2" xfId="1431"/>
    <cellStyle name="20% - Ênfase1 4 3 3" xfId="1432"/>
    <cellStyle name="20% - Ênfase1 4 3 4" xfId="1433"/>
    <cellStyle name="20% - Ênfase1 4 4" xfId="1434"/>
    <cellStyle name="20% - Ênfase1 4 4 2" xfId="1435"/>
    <cellStyle name="20% - Ênfase1 4 5" xfId="1436"/>
    <cellStyle name="20% - Ênfase1 4 5 2" xfId="1437"/>
    <cellStyle name="20% - Ênfase1 4 5_COSAN SA - IFRS" xfId="31987"/>
    <cellStyle name="20% - Ênfase1 4 6" xfId="1438"/>
    <cellStyle name="20% - Ênfase1 4 7" xfId="1439"/>
    <cellStyle name="20% - Ênfase1 4 8" xfId="1440"/>
    <cellStyle name="20% - Ênfase1 4_1.1 - Apuração IRPJ_CSLL - 2100 - 2012_MAI_V1" xfId="1441"/>
    <cellStyle name="20% - Ênfase1 40" xfId="1442"/>
    <cellStyle name="20% - Ênfase1 40 2" xfId="1443"/>
    <cellStyle name="20% - Ênfase1 41" xfId="1444"/>
    <cellStyle name="20% - Ênfase1 42" xfId="1445"/>
    <cellStyle name="20% - Ênfase1 43" xfId="1446"/>
    <cellStyle name="20% - Ênfase1 44" xfId="1447"/>
    <cellStyle name="20% - Ênfase1 5" xfId="1448"/>
    <cellStyle name="20% - Ênfase1 5 2" xfId="1449"/>
    <cellStyle name="20% - Ênfase1 5 2 2" xfId="1450"/>
    <cellStyle name="20% - Ênfase1 5 2 2 2" xfId="1451"/>
    <cellStyle name="20% - Ênfase1 5 2 2 3" xfId="1452"/>
    <cellStyle name="20% - Ênfase1 5 2 2 4" xfId="1453"/>
    <cellStyle name="20% - Ênfase1 5 2 3" xfId="1454"/>
    <cellStyle name="20% - Ênfase1 5 2 3 2" xfId="1455"/>
    <cellStyle name="20% - Ênfase1 5 2 4" xfId="1456"/>
    <cellStyle name="20% - Ênfase1 5 2 4 2" xfId="1457"/>
    <cellStyle name="20% - Ênfase1 5 2 4_COSAN SA - IFRS" xfId="31988"/>
    <cellStyle name="20% - Ênfase1 5 2 5" xfId="1458"/>
    <cellStyle name="20% - Ênfase1 5 2 6" xfId="1459"/>
    <cellStyle name="20% - Ênfase1 5 2 7" xfId="1460"/>
    <cellStyle name="20% - Ênfase1 5 2_13-Endividamento" xfId="1461"/>
    <cellStyle name="20% - Ênfase1 5 3" xfId="1462"/>
    <cellStyle name="20% - Ênfase1 5 3 2" xfId="1463"/>
    <cellStyle name="20% - Ênfase1 5 3 3" xfId="1464"/>
    <cellStyle name="20% - Ênfase1 5 3 4" xfId="1465"/>
    <cellStyle name="20% - Ênfase1 5 4" xfId="1466"/>
    <cellStyle name="20% - Ênfase1 5 4 2" xfId="1467"/>
    <cellStyle name="20% - Ênfase1 5 5" xfId="1468"/>
    <cellStyle name="20% - Ênfase1 5 5 2" xfId="1469"/>
    <cellStyle name="20% - Ênfase1 5 5_COSAN SA - IFRS" xfId="31989"/>
    <cellStyle name="20% - Ênfase1 5 6" xfId="1470"/>
    <cellStyle name="20% - Ênfase1 5 7" xfId="1471"/>
    <cellStyle name="20% - Ênfase1 5 8" xfId="1472"/>
    <cellStyle name="20% - Ênfase1 5_1.1 - Apuração IRPJ_CSLL - 2100 - 2012_MAI_V1" xfId="1473"/>
    <cellStyle name="20% - Ênfase1 6" xfId="1474"/>
    <cellStyle name="20% - Ênfase1 6 2" xfId="1475"/>
    <cellStyle name="20% - Ênfase1 6 2 2" xfId="1476"/>
    <cellStyle name="20% - Ênfase1 6 2 2 2" xfId="1477"/>
    <cellStyle name="20% - Ênfase1 6 2 2 3" xfId="1478"/>
    <cellStyle name="20% - Ênfase1 6 2 2 4" xfId="1479"/>
    <cellStyle name="20% - Ênfase1 6 2 3" xfId="1480"/>
    <cellStyle name="20% - Ênfase1 6 2 3 2" xfId="1481"/>
    <cellStyle name="20% - Ênfase1 6 2 4" xfId="1482"/>
    <cellStyle name="20% - Ênfase1 6 2 4 2" xfId="1483"/>
    <cellStyle name="20% - Ênfase1 6 2 4_COSAN SA - IFRS" xfId="31990"/>
    <cellStyle name="20% - Ênfase1 6 2 5" xfId="1484"/>
    <cellStyle name="20% - Ênfase1 6 2 6" xfId="1485"/>
    <cellStyle name="20% - Ênfase1 6 2 7" xfId="1486"/>
    <cellStyle name="20% - Ênfase1 6 2_13-Endividamento" xfId="1487"/>
    <cellStyle name="20% - Ênfase1 6 3" xfId="1488"/>
    <cellStyle name="20% - Ênfase1 6 3 2" xfId="1489"/>
    <cellStyle name="20% - Ênfase1 6 3 3" xfId="1490"/>
    <cellStyle name="20% - Ênfase1 6 3 4" xfId="1491"/>
    <cellStyle name="20% - Ênfase1 6 4" xfId="1492"/>
    <cellStyle name="20% - Ênfase1 6 4 2" xfId="1493"/>
    <cellStyle name="20% - Ênfase1 6 5" xfId="1494"/>
    <cellStyle name="20% - Ênfase1 6 5 2" xfId="1495"/>
    <cellStyle name="20% - Ênfase1 6 5_COSAN SA - IFRS" xfId="31991"/>
    <cellStyle name="20% - Ênfase1 6 6" xfId="1496"/>
    <cellStyle name="20% - Ênfase1 6 7" xfId="1497"/>
    <cellStyle name="20% - Ênfase1 6 8" xfId="1498"/>
    <cellStyle name="20% - Ênfase1 6_1.1 - Apuração IRPJ_CSLL - 2100 - 2012_MAI_V1" xfId="1499"/>
    <cellStyle name="20% - Ênfase1 7" xfId="1500"/>
    <cellStyle name="20% - Ênfase1 7 2" xfId="1501"/>
    <cellStyle name="20% - Ênfase1 7 2 2" xfId="1502"/>
    <cellStyle name="20% - Ênfase1 7 2 3" xfId="1503"/>
    <cellStyle name="20% - Ênfase1 7 2 4" xfId="1504"/>
    <cellStyle name="20% - Ênfase1 7 2 5" xfId="1505"/>
    <cellStyle name="20% - Ênfase1 7 2 6" xfId="1506"/>
    <cellStyle name="20% - Ênfase1 7 3" xfId="1507"/>
    <cellStyle name="20% - Ênfase1 7 3 2" xfId="1508"/>
    <cellStyle name="20% - Ênfase1 7 4" xfId="1509"/>
    <cellStyle name="20% - Ênfase1 7 4 2" xfId="1510"/>
    <cellStyle name="20% - Ênfase1 7 4_COSAN SA - IFRS" xfId="31992"/>
    <cellStyle name="20% - Ênfase1 7 5" xfId="1511"/>
    <cellStyle name="20% - Ênfase1 7 6" xfId="1512"/>
    <cellStyle name="20% - Ênfase1 7 7" xfId="1513"/>
    <cellStyle name="20% - Ênfase1 7_13-Endividamento" xfId="1514"/>
    <cellStyle name="20% - Ênfase1 8" xfId="1515"/>
    <cellStyle name="20% - Ênfase1 8 2" xfId="1516"/>
    <cellStyle name="20% - Ênfase1 8 2 2" xfId="1517"/>
    <cellStyle name="20% - Ênfase1 8 2 3" xfId="1518"/>
    <cellStyle name="20% - Ênfase1 8 3" xfId="1519"/>
    <cellStyle name="20% - Ênfase1 8 4" xfId="1520"/>
    <cellStyle name="20% - Ênfase1 8_BP - Raízen Combustíveis" xfId="1521"/>
    <cellStyle name="20% - Ênfase1 9" xfId="1522"/>
    <cellStyle name="20% - Ênfase1 9 2" xfId="1523"/>
    <cellStyle name="20% - Ênfase1 9 2 2" xfId="1524"/>
    <cellStyle name="20% - Ênfase1 9 2 3" xfId="1525"/>
    <cellStyle name="20% - Ênfase1 9 2 4" xfId="1526"/>
    <cellStyle name="20% - Ênfase1 9 2_Display" xfId="1527"/>
    <cellStyle name="20% - Ênfase1 9 3" xfId="1528"/>
    <cellStyle name="20% - Ênfase1 9 4" xfId="1529"/>
    <cellStyle name="20% - Ênfase1 9 5" xfId="1530"/>
    <cellStyle name="20% - Ênfase1 9_BP - Raízen Combustíveis" xfId="1531"/>
    <cellStyle name="20% - Ênfase2" xfId="31993"/>
    <cellStyle name="20% - Ênfase2 10" xfId="1532"/>
    <cellStyle name="20% - Ênfase2 10 2" xfId="1533"/>
    <cellStyle name="20% - Ênfase2 10_BP - Raízen Combustíveis" xfId="1534"/>
    <cellStyle name="20% - Ênfase2 11" xfId="1535"/>
    <cellStyle name="20% - Ênfase2 11 2" xfId="1536"/>
    <cellStyle name="20% - Ênfase2 11_Maio-2012" xfId="1537"/>
    <cellStyle name="20% - Ênfase2 12" xfId="1538"/>
    <cellStyle name="20% - Ênfase2 12 2" xfId="1539"/>
    <cellStyle name="20% - Ênfase2 12_Maio-2012" xfId="1540"/>
    <cellStyle name="20% - Ênfase2 13" xfId="1541"/>
    <cellStyle name="20% - Ênfase2 13 2" xfId="1542"/>
    <cellStyle name="20% - Ênfase2 13_Maio-2012" xfId="1543"/>
    <cellStyle name="20% - Ênfase2 14" xfId="1544"/>
    <cellStyle name="20% - Ênfase2 14 2" xfId="1545"/>
    <cellStyle name="20% - Ênfase2 14_Maio-2012" xfId="1546"/>
    <cellStyle name="20% - Ênfase2 15" xfId="1547"/>
    <cellStyle name="20% - Ênfase2 15 2" xfId="1548"/>
    <cellStyle name="20% - Ênfase2 15_Maio-2012" xfId="1549"/>
    <cellStyle name="20% - Ênfase2 16" xfId="1550"/>
    <cellStyle name="20% - Ênfase2 16 2" xfId="1551"/>
    <cellStyle name="20% - Ênfase2 16_Maio-2012" xfId="1552"/>
    <cellStyle name="20% - Ênfase2 17" xfId="1553"/>
    <cellStyle name="20% - Ênfase2 17 2" xfId="1554"/>
    <cellStyle name="20% - Ênfase2 17_Maio-2012" xfId="1555"/>
    <cellStyle name="20% - Ênfase2 18" xfId="1556"/>
    <cellStyle name="20% - Ênfase2 18 2" xfId="1557"/>
    <cellStyle name="20% - Ênfase2 18_Maio-2012" xfId="1558"/>
    <cellStyle name="20% - Ênfase2 19" xfId="1559"/>
    <cellStyle name="20% - Ênfase2 19 2" xfId="1560"/>
    <cellStyle name="20% - Ênfase2 19_Maio-2012" xfId="1561"/>
    <cellStyle name="20% - Ênfase2 2" xfId="1562"/>
    <cellStyle name="20% - Ênfase2 2 10" xfId="1563"/>
    <cellStyle name="20% - Ênfase2 2 11" xfId="1564"/>
    <cellStyle name="20% - Ênfase2 2 2" xfId="1565"/>
    <cellStyle name="20% - Ênfase2 2 2 2" xfId="1566"/>
    <cellStyle name="20% - Ênfase2 2 2 2 2" xfId="1567"/>
    <cellStyle name="20% - Ênfase2 2 2 2 3" xfId="1568"/>
    <cellStyle name="20% - Ênfase2 2 2 2 4" xfId="1569"/>
    <cellStyle name="20% - Ênfase2 2 2 3" xfId="1570"/>
    <cellStyle name="20% - Ênfase2 2 2 3 2" xfId="1571"/>
    <cellStyle name="20% - Ênfase2 2 2 4" xfId="1572"/>
    <cellStyle name="20% - Ênfase2 2 2 4 2" xfId="1573"/>
    <cellStyle name="20% - Ênfase2 2 2 4_COSAN SA - IFRS" xfId="31994"/>
    <cellStyle name="20% - Ênfase2 2 2 5" xfId="1574"/>
    <cellStyle name="20% - Ênfase2 2 2 6" xfId="1575"/>
    <cellStyle name="20% - Ênfase2 2 2 7" xfId="1576"/>
    <cellStyle name="20% - Ênfase2 2 2_13-Endividamento" xfId="1577"/>
    <cellStyle name="20% - Ênfase2 2 3" xfId="1578"/>
    <cellStyle name="20% - Ênfase2 2 3 2" xfId="1579"/>
    <cellStyle name="20% - Ênfase2 2 3 3" xfId="1580"/>
    <cellStyle name="20% - Ênfase2 2 3 4" xfId="1581"/>
    <cellStyle name="20% - Ênfase2 2 4" xfId="1582"/>
    <cellStyle name="20% - Ênfase2 2 4 2" xfId="1583"/>
    <cellStyle name="20% - Ênfase2 2 4 3" xfId="1584"/>
    <cellStyle name="20% - Ênfase2 2 4 4" xfId="1585"/>
    <cellStyle name="20% - Ênfase2 2 5" xfId="1586"/>
    <cellStyle name="20% - Ênfase2 2 5 2" xfId="1587"/>
    <cellStyle name="20% - Ênfase2 2 5 3" xfId="1588"/>
    <cellStyle name="20% - Ênfase2 2 5 4" xfId="1589"/>
    <cellStyle name="20% - Ênfase2 2 6" xfId="1590"/>
    <cellStyle name="20% - Ênfase2 2 6 2" xfId="1591"/>
    <cellStyle name="20% - Ênfase2 2 6 3" xfId="1592"/>
    <cellStyle name="20% - Ênfase2 2 7" xfId="1593"/>
    <cellStyle name="20% - Ênfase2 2 7 2" xfId="1594"/>
    <cellStyle name="20% - Ênfase2 2 8" xfId="1595"/>
    <cellStyle name="20% - Ênfase2 2 8 2" xfId="1596"/>
    <cellStyle name="20% - Ênfase2 2 8_COSAN SA - IFRS" xfId="31995"/>
    <cellStyle name="20% - Ênfase2 2 9" xfId="1597"/>
    <cellStyle name="20% - Ênfase2 2_1.1 - Apuração IRPJ_CSLL - 2100 - 2012_MAI_V1" xfId="1598"/>
    <cellStyle name="20% - Ênfase2 20" xfId="1599"/>
    <cellStyle name="20% - Ênfase2 20 2" xfId="1600"/>
    <cellStyle name="20% - Ênfase2 20_Maio-2012" xfId="1601"/>
    <cellStyle name="20% - Ênfase2 21" xfId="1602"/>
    <cellStyle name="20% - Ênfase2 21 2" xfId="1603"/>
    <cellStyle name="20% - Ênfase2 21_Maio-2012" xfId="1604"/>
    <cellStyle name="20% - Ênfase2 22" xfId="1605"/>
    <cellStyle name="20% - Ênfase2 22 2" xfId="1606"/>
    <cellStyle name="20% - Ênfase2 22_Maio-2012" xfId="1607"/>
    <cellStyle name="20% - Ênfase2 23" xfId="1608"/>
    <cellStyle name="20% - Ênfase2 23 2" xfId="1609"/>
    <cellStyle name="20% - Ênfase2 23_Maio-2012" xfId="1610"/>
    <cellStyle name="20% - Ênfase2 24" xfId="1611"/>
    <cellStyle name="20% - Ênfase2 24 2" xfId="1612"/>
    <cellStyle name="20% - Ênfase2 24_Maio-2012" xfId="1613"/>
    <cellStyle name="20% - Ênfase2 25" xfId="1614"/>
    <cellStyle name="20% - Ênfase2 25 2" xfId="1615"/>
    <cellStyle name="20% - Ênfase2 25_Maio-2012" xfId="1616"/>
    <cellStyle name="20% - Ênfase2 26" xfId="1617"/>
    <cellStyle name="20% - Ênfase2 26 2" xfId="1618"/>
    <cellStyle name="20% - Ênfase2 26_Maio-2012" xfId="1619"/>
    <cellStyle name="20% - Ênfase2 27" xfId="1620"/>
    <cellStyle name="20% - Ênfase2 27 2" xfId="1621"/>
    <cellStyle name="20% - Ênfase2 27_Maio-2012" xfId="1622"/>
    <cellStyle name="20% - Ênfase2 28" xfId="1623"/>
    <cellStyle name="20% - Ênfase2 28 2" xfId="1624"/>
    <cellStyle name="20% - Ênfase2 28_Maio-2012" xfId="1625"/>
    <cellStyle name="20% - Ênfase2 29" xfId="1626"/>
    <cellStyle name="20% - Ênfase2 29 2" xfId="1627"/>
    <cellStyle name="20% - Ênfase2 29_Maio-2012" xfId="1628"/>
    <cellStyle name="20% - Ênfase2 3" xfId="1629"/>
    <cellStyle name="20% - Ênfase2 3 2" xfId="1630"/>
    <cellStyle name="20% - Ênfase2 3 2 2" xfId="1631"/>
    <cellStyle name="20% - Ênfase2 3 2 2 2" xfId="1632"/>
    <cellStyle name="20% - Ênfase2 3 2 2 3" xfId="1633"/>
    <cellStyle name="20% - Ênfase2 3 2 2 4" xfId="1634"/>
    <cellStyle name="20% - Ênfase2 3 2 3" xfId="1635"/>
    <cellStyle name="20% - Ênfase2 3 2 3 2" xfId="1636"/>
    <cellStyle name="20% - Ênfase2 3 2 4" xfId="1637"/>
    <cellStyle name="20% - Ênfase2 3 2 4 2" xfId="1638"/>
    <cellStyle name="20% - Ênfase2 3 2 4_COSAN SA - IFRS" xfId="31996"/>
    <cellStyle name="20% - Ênfase2 3 2 5" xfId="1639"/>
    <cellStyle name="20% - Ênfase2 3 2 6" xfId="1640"/>
    <cellStyle name="20% - Ênfase2 3 2 7" xfId="1641"/>
    <cellStyle name="20% - Ênfase2 3 2_13-Endividamento" xfId="1642"/>
    <cellStyle name="20% - Ênfase2 3 3" xfId="1643"/>
    <cellStyle name="20% - Ênfase2 3 3 2" xfId="1644"/>
    <cellStyle name="20% - Ênfase2 3 3 3" xfId="1645"/>
    <cellStyle name="20% - Ênfase2 3 3 4" xfId="1646"/>
    <cellStyle name="20% - Ênfase2 3 4" xfId="1647"/>
    <cellStyle name="20% - Ênfase2 3 4 2" xfId="1648"/>
    <cellStyle name="20% - Ênfase2 3 5" xfId="1649"/>
    <cellStyle name="20% - Ênfase2 3 5 2" xfId="1650"/>
    <cellStyle name="20% - Ênfase2 3 5_COSAN SA - IFRS" xfId="31997"/>
    <cellStyle name="20% - Ênfase2 3 6" xfId="1651"/>
    <cellStyle name="20% - Ênfase2 3 7" xfId="1652"/>
    <cellStyle name="20% - Ênfase2 3 8" xfId="1653"/>
    <cellStyle name="20% - Ênfase2 3_1.1 - Apuração IRPJ_CSLL - 2100 - 2012_MAI_V1" xfId="1654"/>
    <cellStyle name="20% - Ênfase2 30" xfId="1655"/>
    <cellStyle name="20% - Ênfase2 30 2" xfId="1656"/>
    <cellStyle name="20% - Ênfase2 30_Maio-2012" xfId="1657"/>
    <cellStyle name="20% - Ênfase2 31" xfId="1658"/>
    <cellStyle name="20% - Ênfase2 31 2" xfId="1659"/>
    <cellStyle name="20% - Ênfase2 32" xfId="1660"/>
    <cellStyle name="20% - Ênfase2 33" xfId="1661"/>
    <cellStyle name="20% - Ênfase2 33 2" xfId="1662"/>
    <cellStyle name="20% - Ênfase2 33 3" xfId="1663"/>
    <cellStyle name="20% - Ênfase2 33 4" xfId="1664"/>
    <cellStyle name="20% - Ênfase2 34" xfId="1665"/>
    <cellStyle name="20% - Ênfase2 34 2" xfId="1666"/>
    <cellStyle name="20% - Ênfase2 35" xfId="1667"/>
    <cellStyle name="20% - Ênfase2 35 2" xfId="1668"/>
    <cellStyle name="20% - Ênfase2 36" xfId="1669"/>
    <cellStyle name="20% - Ênfase2 36 2" xfId="1670"/>
    <cellStyle name="20% - Ênfase2 37" xfId="1671"/>
    <cellStyle name="20% - Ênfase2 37 2" xfId="1672"/>
    <cellStyle name="20% - Ênfase2 38" xfId="1673"/>
    <cellStyle name="20% - Ênfase2 38 2" xfId="1674"/>
    <cellStyle name="20% - Ênfase2 39" xfId="1675"/>
    <cellStyle name="20% - Ênfase2 39 2" xfId="1676"/>
    <cellStyle name="20% - Ênfase2 4" xfId="1677"/>
    <cellStyle name="20% - Ênfase2 4 2" xfId="1678"/>
    <cellStyle name="20% - Ênfase2 4 2 2" xfId="1679"/>
    <cellStyle name="20% - Ênfase2 4 2 2 2" xfId="1680"/>
    <cellStyle name="20% - Ênfase2 4 2 2 3" xfId="1681"/>
    <cellStyle name="20% - Ênfase2 4 2 2 4" xfId="1682"/>
    <cellStyle name="20% - Ênfase2 4 2 3" xfId="1683"/>
    <cellStyle name="20% - Ênfase2 4 2 3 2" xfId="1684"/>
    <cellStyle name="20% - Ênfase2 4 2 4" xfId="1685"/>
    <cellStyle name="20% - Ênfase2 4 2 4 2" xfId="1686"/>
    <cellStyle name="20% - Ênfase2 4 2 4_COSAN SA - IFRS" xfId="31998"/>
    <cellStyle name="20% - Ênfase2 4 2 5" xfId="1687"/>
    <cellStyle name="20% - Ênfase2 4 2 6" xfId="1688"/>
    <cellStyle name="20% - Ênfase2 4 2 7" xfId="1689"/>
    <cellStyle name="20% - Ênfase2 4 2_13-Endividamento" xfId="1690"/>
    <cellStyle name="20% - Ênfase2 4 3" xfId="1691"/>
    <cellStyle name="20% - Ênfase2 4 3 2" xfId="1692"/>
    <cellStyle name="20% - Ênfase2 4 3 3" xfId="1693"/>
    <cellStyle name="20% - Ênfase2 4 3 4" xfId="1694"/>
    <cellStyle name="20% - Ênfase2 4 4" xfId="1695"/>
    <cellStyle name="20% - Ênfase2 4 4 2" xfId="1696"/>
    <cellStyle name="20% - Ênfase2 4 5" xfId="1697"/>
    <cellStyle name="20% - Ênfase2 4 5 2" xfId="1698"/>
    <cellStyle name="20% - Ênfase2 4 5_COSAN SA - IFRS" xfId="31999"/>
    <cellStyle name="20% - Ênfase2 4 6" xfId="1699"/>
    <cellStyle name="20% - Ênfase2 4 7" xfId="1700"/>
    <cellStyle name="20% - Ênfase2 4 8" xfId="1701"/>
    <cellStyle name="20% - Ênfase2 4_1.1 - Apuração IRPJ_CSLL - 2100 - 2012_MAI_V1" xfId="1702"/>
    <cellStyle name="20% - Ênfase2 40" xfId="1703"/>
    <cellStyle name="20% - Ênfase2 40 2" xfId="1704"/>
    <cellStyle name="20% - Ênfase2 41" xfId="1705"/>
    <cellStyle name="20% - Ênfase2 42" xfId="1706"/>
    <cellStyle name="20% - Ênfase2 43" xfId="1707"/>
    <cellStyle name="20% - Ênfase2 44" xfId="1708"/>
    <cellStyle name="20% - Ênfase2 5" xfId="1709"/>
    <cellStyle name="20% - Ênfase2 5 2" xfId="1710"/>
    <cellStyle name="20% - Ênfase2 5 2 2" xfId="1711"/>
    <cellStyle name="20% - Ênfase2 5 2 2 2" xfId="1712"/>
    <cellStyle name="20% - Ênfase2 5 2 2 3" xfId="1713"/>
    <cellStyle name="20% - Ênfase2 5 2 2 4" xfId="1714"/>
    <cellStyle name="20% - Ênfase2 5 2 3" xfId="1715"/>
    <cellStyle name="20% - Ênfase2 5 2 3 2" xfId="1716"/>
    <cellStyle name="20% - Ênfase2 5 2 4" xfId="1717"/>
    <cellStyle name="20% - Ênfase2 5 2 4 2" xfId="1718"/>
    <cellStyle name="20% - Ênfase2 5 2 4_COSAN SA - IFRS" xfId="32000"/>
    <cellStyle name="20% - Ênfase2 5 2 5" xfId="1719"/>
    <cellStyle name="20% - Ênfase2 5 2 6" xfId="1720"/>
    <cellStyle name="20% - Ênfase2 5 2 7" xfId="1721"/>
    <cellStyle name="20% - Ênfase2 5 2_13-Endividamento" xfId="1722"/>
    <cellStyle name="20% - Ênfase2 5 3" xfId="1723"/>
    <cellStyle name="20% - Ênfase2 5 3 2" xfId="1724"/>
    <cellStyle name="20% - Ênfase2 5 3 3" xfId="1725"/>
    <cellStyle name="20% - Ênfase2 5 3 4" xfId="1726"/>
    <cellStyle name="20% - Ênfase2 5 4" xfId="1727"/>
    <cellStyle name="20% - Ênfase2 5 4 2" xfId="1728"/>
    <cellStyle name="20% - Ênfase2 5 5" xfId="1729"/>
    <cellStyle name="20% - Ênfase2 5 5 2" xfId="1730"/>
    <cellStyle name="20% - Ênfase2 5 5_COSAN SA - IFRS" xfId="32001"/>
    <cellStyle name="20% - Ênfase2 5 6" xfId="1731"/>
    <cellStyle name="20% - Ênfase2 5 7" xfId="1732"/>
    <cellStyle name="20% - Ênfase2 5 8" xfId="1733"/>
    <cellStyle name="20% - Ênfase2 5_1.1 - Apuração IRPJ_CSLL - 2100 - 2012_MAI_V1" xfId="1734"/>
    <cellStyle name="20% - Ênfase2 6" xfId="1735"/>
    <cellStyle name="20% - Ênfase2 6 2" xfId="1736"/>
    <cellStyle name="20% - Ênfase2 6 2 2" xfId="1737"/>
    <cellStyle name="20% - Ênfase2 6 2 2 2" xfId="1738"/>
    <cellStyle name="20% - Ênfase2 6 2 2 3" xfId="1739"/>
    <cellStyle name="20% - Ênfase2 6 2 2 4" xfId="1740"/>
    <cellStyle name="20% - Ênfase2 6 2 3" xfId="1741"/>
    <cellStyle name="20% - Ênfase2 6 2 3 2" xfId="1742"/>
    <cellStyle name="20% - Ênfase2 6 2 4" xfId="1743"/>
    <cellStyle name="20% - Ênfase2 6 2 4 2" xfId="1744"/>
    <cellStyle name="20% - Ênfase2 6 2 4_COSAN SA - IFRS" xfId="32002"/>
    <cellStyle name="20% - Ênfase2 6 2 5" xfId="1745"/>
    <cellStyle name="20% - Ênfase2 6 2 6" xfId="1746"/>
    <cellStyle name="20% - Ênfase2 6 2 7" xfId="1747"/>
    <cellStyle name="20% - Ênfase2 6 2_13-Endividamento" xfId="1748"/>
    <cellStyle name="20% - Ênfase2 6 3" xfId="1749"/>
    <cellStyle name="20% - Ênfase2 6 3 2" xfId="1750"/>
    <cellStyle name="20% - Ênfase2 6 3 3" xfId="1751"/>
    <cellStyle name="20% - Ênfase2 6 3 4" xfId="1752"/>
    <cellStyle name="20% - Ênfase2 6 4" xfId="1753"/>
    <cellStyle name="20% - Ênfase2 6 4 2" xfId="1754"/>
    <cellStyle name="20% - Ênfase2 6 5" xfId="1755"/>
    <cellStyle name="20% - Ênfase2 6 5 2" xfId="1756"/>
    <cellStyle name="20% - Ênfase2 6 5_COSAN SA - IFRS" xfId="32003"/>
    <cellStyle name="20% - Ênfase2 6 6" xfId="1757"/>
    <cellStyle name="20% - Ênfase2 6 7" xfId="1758"/>
    <cellStyle name="20% - Ênfase2 6 8" xfId="1759"/>
    <cellStyle name="20% - Ênfase2 6_1.1 - Apuração IRPJ_CSLL - 2100 - 2012_MAI_V1" xfId="1760"/>
    <cellStyle name="20% - Ênfase2 7" xfId="1761"/>
    <cellStyle name="20% - Ênfase2 7 2" xfId="1762"/>
    <cellStyle name="20% - Ênfase2 7 2 2" xfId="1763"/>
    <cellStyle name="20% - Ênfase2 7 2 3" xfId="1764"/>
    <cellStyle name="20% - Ênfase2 7 2 4" xfId="1765"/>
    <cellStyle name="20% - Ênfase2 7 2 5" xfId="1766"/>
    <cellStyle name="20% - Ênfase2 7 2 6" xfId="1767"/>
    <cellStyle name="20% - Ênfase2 7 3" xfId="1768"/>
    <cellStyle name="20% - Ênfase2 7 3 2" xfId="1769"/>
    <cellStyle name="20% - Ênfase2 7 4" xfId="1770"/>
    <cellStyle name="20% - Ênfase2 7 4 2" xfId="1771"/>
    <cellStyle name="20% - Ênfase2 7 4_COSAN SA - IFRS" xfId="32004"/>
    <cellStyle name="20% - Ênfase2 7 5" xfId="1772"/>
    <cellStyle name="20% - Ênfase2 7 6" xfId="1773"/>
    <cellStyle name="20% - Ênfase2 7 7" xfId="1774"/>
    <cellStyle name="20% - Ênfase2 7_13-Endividamento" xfId="1775"/>
    <cellStyle name="20% - Ênfase2 8" xfId="1776"/>
    <cellStyle name="20% - Ênfase2 8 2" xfId="1777"/>
    <cellStyle name="20% - Ênfase2 8 2 2" xfId="1778"/>
    <cellStyle name="20% - Ênfase2 8 2 3" xfId="1779"/>
    <cellStyle name="20% - Ênfase2 8 3" xfId="1780"/>
    <cellStyle name="20% - Ênfase2 8 4" xfId="1781"/>
    <cellStyle name="20% - Ênfase2 8_BP - Raízen Combustíveis" xfId="1782"/>
    <cellStyle name="20% - Ênfase2 9" xfId="1783"/>
    <cellStyle name="20% - Ênfase2 9 2" xfId="1784"/>
    <cellStyle name="20% - Ênfase2 9 2 2" xfId="1785"/>
    <cellStyle name="20% - Ênfase2 9 2 3" xfId="1786"/>
    <cellStyle name="20% - Ênfase2 9 2 4" xfId="1787"/>
    <cellStyle name="20% - Ênfase2 9 2_Display" xfId="1788"/>
    <cellStyle name="20% - Ênfase2 9 3" xfId="1789"/>
    <cellStyle name="20% - Ênfase2 9 4" xfId="1790"/>
    <cellStyle name="20% - Ênfase2 9 5" xfId="1791"/>
    <cellStyle name="20% - Ênfase2 9_BP - Raízen Combustíveis" xfId="1792"/>
    <cellStyle name="20% - Ênfase3" xfId="32005"/>
    <cellStyle name="20% - Ênfase3 10" xfId="1793"/>
    <cellStyle name="20% - Ênfase3 10 2" xfId="1794"/>
    <cellStyle name="20% - Ênfase3 10_BP - Raízen Combustíveis" xfId="1795"/>
    <cellStyle name="20% - Ênfase3 11" xfId="1796"/>
    <cellStyle name="20% - Ênfase3 11 2" xfId="1797"/>
    <cellStyle name="20% - Ênfase3 11_Maio-2012" xfId="1798"/>
    <cellStyle name="20% - Ênfase3 12" xfId="1799"/>
    <cellStyle name="20% - Ênfase3 12 2" xfId="1800"/>
    <cellStyle name="20% - Ênfase3 12_Maio-2012" xfId="1801"/>
    <cellStyle name="20% - Ênfase3 13" xfId="1802"/>
    <cellStyle name="20% - Ênfase3 13 2" xfId="1803"/>
    <cellStyle name="20% - Ênfase3 13_Maio-2012" xfId="1804"/>
    <cellStyle name="20% - Ênfase3 14" xfId="1805"/>
    <cellStyle name="20% - Ênfase3 14 2" xfId="1806"/>
    <cellStyle name="20% - Ênfase3 14_Maio-2012" xfId="1807"/>
    <cellStyle name="20% - Ênfase3 15" xfId="1808"/>
    <cellStyle name="20% - Ênfase3 15 2" xfId="1809"/>
    <cellStyle name="20% - Ênfase3 15_Maio-2012" xfId="1810"/>
    <cellStyle name="20% - Ênfase3 16" xfId="1811"/>
    <cellStyle name="20% - Ênfase3 16 2" xfId="1812"/>
    <cellStyle name="20% - Ênfase3 16_Maio-2012" xfId="1813"/>
    <cellStyle name="20% - Ênfase3 17" xfId="1814"/>
    <cellStyle name="20% - Ênfase3 17 2" xfId="1815"/>
    <cellStyle name="20% - Ênfase3 17_Maio-2012" xfId="1816"/>
    <cellStyle name="20% - Ênfase3 18" xfId="1817"/>
    <cellStyle name="20% - Ênfase3 18 2" xfId="1818"/>
    <cellStyle name="20% - Ênfase3 18_Maio-2012" xfId="1819"/>
    <cellStyle name="20% - Ênfase3 19" xfId="1820"/>
    <cellStyle name="20% - Ênfase3 19 2" xfId="1821"/>
    <cellStyle name="20% - Ênfase3 19_Maio-2012" xfId="1822"/>
    <cellStyle name="20% - Ênfase3 2" xfId="1823"/>
    <cellStyle name="20% - Ênfase3 2 10" xfId="1824"/>
    <cellStyle name="20% - Ênfase3 2 11" xfId="1825"/>
    <cellStyle name="20% - Ênfase3 2 2" xfId="1826"/>
    <cellStyle name="20% - Ênfase3 2 2 2" xfId="1827"/>
    <cellStyle name="20% - Ênfase3 2 2 2 2" xfId="1828"/>
    <cellStyle name="20% - Ênfase3 2 2 2 3" xfId="1829"/>
    <cellStyle name="20% - Ênfase3 2 2 2 4" xfId="1830"/>
    <cellStyle name="20% - Ênfase3 2 2 3" xfId="1831"/>
    <cellStyle name="20% - Ênfase3 2 2 3 2" xfId="1832"/>
    <cellStyle name="20% - Ênfase3 2 2 4" xfId="1833"/>
    <cellStyle name="20% - Ênfase3 2 2 4 2" xfId="1834"/>
    <cellStyle name="20% - Ênfase3 2 2 4_COSAN SA - IFRS" xfId="32006"/>
    <cellStyle name="20% - Ênfase3 2 2 5" xfId="1835"/>
    <cellStyle name="20% - Ênfase3 2 2 6" xfId="1836"/>
    <cellStyle name="20% - Ênfase3 2 2 7" xfId="1837"/>
    <cellStyle name="20% - Ênfase3 2 2_13-Endividamento" xfId="1838"/>
    <cellStyle name="20% - Ênfase3 2 3" xfId="1839"/>
    <cellStyle name="20% - Ênfase3 2 3 2" xfId="1840"/>
    <cellStyle name="20% - Ênfase3 2 3 3" xfId="1841"/>
    <cellStyle name="20% - Ênfase3 2 3 4" xfId="1842"/>
    <cellStyle name="20% - Ênfase3 2 4" xfId="1843"/>
    <cellStyle name="20% - Ênfase3 2 4 2" xfId="1844"/>
    <cellStyle name="20% - Ênfase3 2 4 3" xfId="1845"/>
    <cellStyle name="20% - Ênfase3 2 4 4" xfId="1846"/>
    <cellStyle name="20% - Ênfase3 2 5" xfId="1847"/>
    <cellStyle name="20% - Ênfase3 2 5 2" xfId="1848"/>
    <cellStyle name="20% - Ênfase3 2 5 3" xfId="1849"/>
    <cellStyle name="20% - Ênfase3 2 5 4" xfId="1850"/>
    <cellStyle name="20% - Ênfase3 2 6" xfId="1851"/>
    <cellStyle name="20% - Ênfase3 2 6 2" xfId="1852"/>
    <cellStyle name="20% - Ênfase3 2 6 3" xfId="1853"/>
    <cellStyle name="20% - Ênfase3 2 7" xfId="1854"/>
    <cellStyle name="20% - Ênfase3 2 7 2" xfId="1855"/>
    <cellStyle name="20% - Ênfase3 2 8" xfId="1856"/>
    <cellStyle name="20% - Ênfase3 2 8 2" xfId="1857"/>
    <cellStyle name="20% - Ênfase3 2 8_COSAN SA - IFRS" xfId="32007"/>
    <cellStyle name="20% - Ênfase3 2 9" xfId="1858"/>
    <cellStyle name="20% - Ênfase3 2_1.1 - Apuração IRPJ_CSLL - 2100 - 2012_MAI_V1" xfId="1859"/>
    <cellStyle name="20% - Ênfase3 20" xfId="1860"/>
    <cellStyle name="20% - Ênfase3 20 2" xfId="1861"/>
    <cellStyle name="20% - Ênfase3 20_Maio-2012" xfId="1862"/>
    <cellStyle name="20% - Ênfase3 21" xfId="1863"/>
    <cellStyle name="20% - Ênfase3 21 2" xfId="1864"/>
    <cellStyle name="20% - Ênfase3 21_Maio-2012" xfId="1865"/>
    <cellStyle name="20% - Ênfase3 22" xfId="1866"/>
    <cellStyle name="20% - Ênfase3 22 2" xfId="1867"/>
    <cellStyle name="20% - Ênfase3 22_Maio-2012" xfId="1868"/>
    <cellStyle name="20% - Ênfase3 23" xfId="1869"/>
    <cellStyle name="20% - Ênfase3 23 2" xfId="1870"/>
    <cellStyle name="20% - Ênfase3 23_Maio-2012" xfId="1871"/>
    <cellStyle name="20% - Ênfase3 24" xfId="1872"/>
    <cellStyle name="20% - Ênfase3 24 2" xfId="1873"/>
    <cellStyle name="20% - Ênfase3 24_Maio-2012" xfId="1874"/>
    <cellStyle name="20% - Ênfase3 25" xfId="1875"/>
    <cellStyle name="20% - Ênfase3 25 2" xfId="1876"/>
    <cellStyle name="20% - Ênfase3 25_Maio-2012" xfId="1877"/>
    <cellStyle name="20% - Ênfase3 26" xfId="1878"/>
    <cellStyle name="20% - Ênfase3 26 2" xfId="1879"/>
    <cellStyle name="20% - Ênfase3 26_Maio-2012" xfId="1880"/>
    <cellStyle name="20% - Ênfase3 27" xfId="1881"/>
    <cellStyle name="20% - Ênfase3 27 2" xfId="1882"/>
    <cellStyle name="20% - Ênfase3 27_Maio-2012" xfId="1883"/>
    <cellStyle name="20% - Ênfase3 28" xfId="1884"/>
    <cellStyle name="20% - Ênfase3 28 2" xfId="1885"/>
    <cellStyle name="20% - Ênfase3 28_Maio-2012" xfId="1886"/>
    <cellStyle name="20% - Ênfase3 29" xfId="1887"/>
    <cellStyle name="20% - Ênfase3 29 2" xfId="1888"/>
    <cellStyle name="20% - Ênfase3 29_Maio-2012" xfId="1889"/>
    <cellStyle name="20% - Ênfase3 3" xfId="1890"/>
    <cellStyle name="20% - Ênfase3 3 2" xfId="1891"/>
    <cellStyle name="20% - Ênfase3 3 2 2" xfId="1892"/>
    <cellStyle name="20% - Ênfase3 3 2 2 2" xfId="1893"/>
    <cellStyle name="20% - Ênfase3 3 2 2 3" xfId="1894"/>
    <cellStyle name="20% - Ênfase3 3 2 2 4" xfId="1895"/>
    <cellStyle name="20% - Ênfase3 3 2 3" xfId="1896"/>
    <cellStyle name="20% - Ênfase3 3 2 3 2" xfId="1897"/>
    <cellStyle name="20% - Ênfase3 3 2 4" xfId="1898"/>
    <cellStyle name="20% - Ênfase3 3 2 4 2" xfId="1899"/>
    <cellStyle name="20% - Ênfase3 3 2 4_COSAN SA - IFRS" xfId="32008"/>
    <cellStyle name="20% - Ênfase3 3 2 5" xfId="1900"/>
    <cellStyle name="20% - Ênfase3 3 2 6" xfId="1901"/>
    <cellStyle name="20% - Ênfase3 3 2 7" xfId="1902"/>
    <cellStyle name="20% - Ênfase3 3 2_13-Endividamento" xfId="1903"/>
    <cellStyle name="20% - Ênfase3 3 3" xfId="1904"/>
    <cellStyle name="20% - Ênfase3 3 3 2" xfId="1905"/>
    <cellStyle name="20% - Ênfase3 3 3 3" xfId="1906"/>
    <cellStyle name="20% - Ênfase3 3 3 4" xfId="1907"/>
    <cellStyle name="20% - Ênfase3 3 4" xfId="1908"/>
    <cellStyle name="20% - Ênfase3 3 4 2" xfId="1909"/>
    <cellStyle name="20% - Ênfase3 3 5" xfId="1910"/>
    <cellStyle name="20% - Ênfase3 3 5 2" xfId="1911"/>
    <cellStyle name="20% - Ênfase3 3 5_COSAN SA - IFRS" xfId="32009"/>
    <cellStyle name="20% - Ênfase3 3 6" xfId="1912"/>
    <cellStyle name="20% - Ênfase3 3 7" xfId="1913"/>
    <cellStyle name="20% - Ênfase3 3 8" xfId="1914"/>
    <cellStyle name="20% - Ênfase3 3_1.1 - Apuração IRPJ_CSLL - 2100 - 2012_MAI_V1" xfId="1915"/>
    <cellStyle name="20% - Ênfase3 30" xfId="1916"/>
    <cellStyle name="20% - Ênfase3 30 2" xfId="1917"/>
    <cellStyle name="20% - Ênfase3 30_Maio-2012" xfId="1918"/>
    <cellStyle name="20% - Ênfase3 31" xfId="1919"/>
    <cellStyle name="20% - Ênfase3 31 2" xfId="1920"/>
    <cellStyle name="20% - Ênfase3 32" xfId="1921"/>
    <cellStyle name="20% - Ênfase3 33" xfId="1922"/>
    <cellStyle name="20% - Ênfase3 33 2" xfId="1923"/>
    <cellStyle name="20% - Ênfase3 33 3" xfId="1924"/>
    <cellStyle name="20% - Ênfase3 33 4" xfId="1925"/>
    <cellStyle name="20% - Ênfase3 34" xfId="1926"/>
    <cellStyle name="20% - Ênfase3 34 2" xfId="1927"/>
    <cellStyle name="20% - Ênfase3 35" xfId="1928"/>
    <cellStyle name="20% - Ênfase3 35 2" xfId="1929"/>
    <cellStyle name="20% - Ênfase3 36" xfId="1930"/>
    <cellStyle name="20% - Ênfase3 36 2" xfId="1931"/>
    <cellStyle name="20% - Ênfase3 37" xfId="1932"/>
    <cellStyle name="20% - Ênfase3 37 2" xfId="1933"/>
    <cellStyle name="20% - Ênfase3 38" xfId="1934"/>
    <cellStyle name="20% - Ênfase3 38 2" xfId="1935"/>
    <cellStyle name="20% - Ênfase3 39" xfId="1936"/>
    <cellStyle name="20% - Ênfase3 39 2" xfId="1937"/>
    <cellStyle name="20% - Ênfase3 4" xfId="1938"/>
    <cellStyle name="20% - Ênfase3 4 2" xfId="1939"/>
    <cellStyle name="20% - Ênfase3 4 2 2" xfId="1940"/>
    <cellStyle name="20% - Ênfase3 4 2 2 2" xfId="1941"/>
    <cellStyle name="20% - Ênfase3 4 2 2 3" xfId="1942"/>
    <cellStyle name="20% - Ênfase3 4 2 2 4" xfId="1943"/>
    <cellStyle name="20% - Ênfase3 4 2 3" xfId="1944"/>
    <cellStyle name="20% - Ênfase3 4 2 3 2" xfId="1945"/>
    <cellStyle name="20% - Ênfase3 4 2 4" xfId="1946"/>
    <cellStyle name="20% - Ênfase3 4 2 4 2" xfId="1947"/>
    <cellStyle name="20% - Ênfase3 4 2 4_COSAN SA - IFRS" xfId="32010"/>
    <cellStyle name="20% - Ênfase3 4 2 5" xfId="1948"/>
    <cellStyle name="20% - Ênfase3 4 2 6" xfId="1949"/>
    <cellStyle name="20% - Ênfase3 4 2 7" xfId="1950"/>
    <cellStyle name="20% - Ênfase3 4 2_13-Endividamento" xfId="1951"/>
    <cellStyle name="20% - Ênfase3 4 3" xfId="1952"/>
    <cellStyle name="20% - Ênfase3 4 3 2" xfId="1953"/>
    <cellStyle name="20% - Ênfase3 4 3 3" xfId="1954"/>
    <cellStyle name="20% - Ênfase3 4 3 4" xfId="1955"/>
    <cellStyle name="20% - Ênfase3 4 4" xfId="1956"/>
    <cellStyle name="20% - Ênfase3 4 4 2" xfId="1957"/>
    <cellStyle name="20% - Ênfase3 4 5" xfId="1958"/>
    <cellStyle name="20% - Ênfase3 4 5 2" xfId="1959"/>
    <cellStyle name="20% - Ênfase3 4 5_COSAN SA - IFRS" xfId="32011"/>
    <cellStyle name="20% - Ênfase3 4 6" xfId="1960"/>
    <cellStyle name="20% - Ênfase3 4 7" xfId="1961"/>
    <cellStyle name="20% - Ênfase3 4 8" xfId="1962"/>
    <cellStyle name="20% - Ênfase3 4_1.1 - Apuração IRPJ_CSLL - 2100 - 2012_MAI_V1" xfId="1963"/>
    <cellStyle name="20% - Ênfase3 40" xfId="1964"/>
    <cellStyle name="20% - Ênfase3 40 2" xfId="1965"/>
    <cellStyle name="20% - Ênfase3 41" xfId="1966"/>
    <cellStyle name="20% - Ênfase3 42" xfId="1967"/>
    <cellStyle name="20% - Ênfase3 43" xfId="1968"/>
    <cellStyle name="20% - Ênfase3 44" xfId="1969"/>
    <cellStyle name="20% - Ênfase3 5" xfId="1970"/>
    <cellStyle name="20% - Ênfase3 5 2" xfId="1971"/>
    <cellStyle name="20% - Ênfase3 5 2 2" xfId="1972"/>
    <cellStyle name="20% - Ênfase3 5 2 2 2" xfId="1973"/>
    <cellStyle name="20% - Ênfase3 5 2 2 3" xfId="1974"/>
    <cellStyle name="20% - Ênfase3 5 2 2 4" xfId="1975"/>
    <cellStyle name="20% - Ênfase3 5 2 3" xfId="1976"/>
    <cellStyle name="20% - Ênfase3 5 2 3 2" xfId="1977"/>
    <cellStyle name="20% - Ênfase3 5 2 4" xfId="1978"/>
    <cellStyle name="20% - Ênfase3 5 2 4 2" xfId="1979"/>
    <cellStyle name="20% - Ênfase3 5 2 4_COSAN SA - IFRS" xfId="32012"/>
    <cellStyle name="20% - Ênfase3 5 2 5" xfId="1980"/>
    <cellStyle name="20% - Ênfase3 5 2 6" xfId="1981"/>
    <cellStyle name="20% - Ênfase3 5 2 7" xfId="1982"/>
    <cellStyle name="20% - Ênfase3 5 2_13-Endividamento" xfId="1983"/>
    <cellStyle name="20% - Ênfase3 5 3" xfId="1984"/>
    <cellStyle name="20% - Ênfase3 5 3 2" xfId="1985"/>
    <cellStyle name="20% - Ênfase3 5 3 3" xfId="1986"/>
    <cellStyle name="20% - Ênfase3 5 3 4" xfId="1987"/>
    <cellStyle name="20% - Ênfase3 5 4" xfId="1988"/>
    <cellStyle name="20% - Ênfase3 5 4 2" xfId="1989"/>
    <cellStyle name="20% - Ênfase3 5 5" xfId="1990"/>
    <cellStyle name="20% - Ênfase3 5 5 2" xfId="1991"/>
    <cellStyle name="20% - Ênfase3 5 5_COSAN SA - IFRS" xfId="32013"/>
    <cellStyle name="20% - Ênfase3 5 6" xfId="1992"/>
    <cellStyle name="20% - Ênfase3 5 7" xfId="1993"/>
    <cellStyle name="20% - Ênfase3 5 8" xfId="1994"/>
    <cellStyle name="20% - Ênfase3 5_1.1 - Apuração IRPJ_CSLL - 2100 - 2012_MAI_V1" xfId="1995"/>
    <cellStyle name="20% - Ênfase3 6" xfId="1996"/>
    <cellStyle name="20% - Ênfase3 6 2" xfId="1997"/>
    <cellStyle name="20% - Ênfase3 6 2 2" xfId="1998"/>
    <cellStyle name="20% - Ênfase3 6 2 2 2" xfId="1999"/>
    <cellStyle name="20% - Ênfase3 6 2 2 3" xfId="2000"/>
    <cellStyle name="20% - Ênfase3 6 2 2 4" xfId="2001"/>
    <cellStyle name="20% - Ênfase3 6 2 3" xfId="2002"/>
    <cellStyle name="20% - Ênfase3 6 2 3 2" xfId="2003"/>
    <cellStyle name="20% - Ênfase3 6 2 4" xfId="2004"/>
    <cellStyle name="20% - Ênfase3 6 2 4 2" xfId="2005"/>
    <cellStyle name="20% - Ênfase3 6 2 4_COSAN SA - IFRS" xfId="32014"/>
    <cellStyle name="20% - Ênfase3 6 2 5" xfId="2006"/>
    <cellStyle name="20% - Ênfase3 6 2 6" xfId="2007"/>
    <cellStyle name="20% - Ênfase3 6 2 7" xfId="2008"/>
    <cellStyle name="20% - Ênfase3 6 2_13-Endividamento" xfId="2009"/>
    <cellStyle name="20% - Ênfase3 6 3" xfId="2010"/>
    <cellStyle name="20% - Ênfase3 6 3 2" xfId="2011"/>
    <cellStyle name="20% - Ênfase3 6 3 3" xfId="2012"/>
    <cellStyle name="20% - Ênfase3 6 3 4" xfId="2013"/>
    <cellStyle name="20% - Ênfase3 6 4" xfId="2014"/>
    <cellStyle name="20% - Ênfase3 6 4 2" xfId="2015"/>
    <cellStyle name="20% - Ênfase3 6 5" xfId="2016"/>
    <cellStyle name="20% - Ênfase3 6 5 2" xfId="2017"/>
    <cellStyle name="20% - Ênfase3 6 5_COSAN SA - IFRS" xfId="32015"/>
    <cellStyle name="20% - Ênfase3 6 6" xfId="2018"/>
    <cellStyle name="20% - Ênfase3 6 7" xfId="2019"/>
    <cellStyle name="20% - Ênfase3 6 8" xfId="2020"/>
    <cellStyle name="20% - Ênfase3 6_1.1 - Apuração IRPJ_CSLL - 2100 - 2012_MAI_V1" xfId="2021"/>
    <cellStyle name="20% - Ênfase3 7" xfId="2022"/>
    <cellStyle name="20% - Ênfase3 7 2" xfId="2023"/>
    <cellStyle name="20% - Ênfase3 7 2 2" xfId="2024"/>
    <cellStyle name="20% - Ênfase3 7 2 3" xfId="2025"/>
    <cellStyle name="20% - Ênfase3 7 2 4" xfId="2026"/>
    <cellStyle name="20% - Ênfase3 7 2 5" xfId="2027"/>
    <cellStyle name="20% - Ênfase3 7 2 6" xfId="2028"/>
    <cellStyle name="20% - Ênfase3 7 3" xfId="2029"/>
    <cellStyle name="20% - Ênfase3 7 3 2" xfId="2030"/>
    <cellStyle name="20% - Ênfase3 7 4" xfId="2031"/>
    <cellStyle name="20% - Ênfase3 7 4 2" xfId="2032"/>
    <cellStyle name="20% - Ênfase3 7 4_COSAN SA - IFRS" xfId="32016"/>
    <cellStyle name="20% - Ênfase3 7 5" xfId="2033"/>
    <cellStyle name="20% - Ênfase3 7 6" xfId="2034"/>
    <cellStyle name="20% - Ênfase3 7 7" xfId="2035"/>
    <cellStyle name="20% - Ênfase3 7_13-Endividamento" xfId="2036"/>
    <cellStyle name="20% - Ênfase3 8" xfId="2037"/>
    <cellStyle name="20% - Ênfase3 8 2" xfId="2038"/>
    <cellStyle name="20% - Ênfase3 8 2 2" xfId="2039"/>
    <cellStyle name="20% - Ênfase3 8 2 3" xfId="2040"/>
    <cellStyle name="20% - Ênfase3 8 3" xfId="2041"/>
    <cellStyle name="20% - Ênfase3 8 4" xfId="2042"/>
    <cellStyle name="20% - Ênfase3 8_BP - Raízen Combustíveis" xfId="2043"/>
    <cellStyle name="20% - Ênfase3 9" xfId="2044"/>
    <cellStyle name="20% - Ênfase3 9 2" xfId="2045"/>
    <cellStyle name="20% - Ênfase3 9 2 2" xfId="2046"/>
    <cellStyle name="20% - Ênfase3 9 2 3" xfId="2047"/>
    <cellStyle name="20% - Ênfase3 9 2 4" xfId="2048"/>
    <cellStyle name="20% - Ênfase3 9 2_Display" xfId="2049"/>
    <cellStyle name="20% - Ênfase3 9 3" xfId="2050"/>
    <cellStyle name="20% - Ênfase3 9 4" xfId="2051"/>
    <cellStyle name="20% - Ênfase3 9 5" xfId="2052"/>
    <cellStyle name="20% - Ênfase3 9_BP - Raízen Combustíveis" xfId="2053"/>
    <cellStyle name="20% - Ênfase4" xfId="32017"/>
    <cellStyle name="20% - Ênfase4 10" xfId="2054"/>
    <cellStyle name="20% - Ênfase4 10 2" xfId="2055"/>
    <cellStyle name="20% - Ênfase4 10_BP - Raízen Combustíveis" xfId="2056"/>
    <cellStyle name="20% - Ênfase4 11" xfId="2057"/>
    <cellStyle name="20% - Ênfase4 11 2" xfId="2058"/>
    <cellStyle name="20% - Ênfase4 11_Maio-2012" xfId="2059"/>
    <cellStyle name="20% - Ênfase4 12" xfId="2060"/>
    <cellStyle name="20% - Ênfase4 12 2" xfId="2061"/>
    <cellStyle name="20% - Ênfase4 12_Maio-2012" xfId="2062"/>
    <cellStyle name="20% - Ênfase4 13" xfId="2063"/>
    <cellStyle name="20% - Ênfase4 13 2" xfId="2064"/>
    <cellStyle name="20% - Ênfase4 13_Maio-2012" xfId="2065"/>
    <cellStyle name="20% - Ênfase4 14" xfId="2066"/>
    <cellStyle name="20% - Ênfase4 14 2" xfId="2067"/>
    <cellStyle name="20% - Ênfase4 14_Maio-2012" xfId="2068"/>
    <cellStyle name="20% - Ênfase4 15" xfId="2069"/>
    <cellStyle name="20% - Ênfase4 15 2" xfId="2070"/>
    <cellStyle name="20% - Ênfase4 15_Maio-2012" xfId="2071"/>
    <cellStyle name="20% - Ênfase4 16" xfId="2072"/>
    <cellStyle name="20% - Ênfase4 16 2" xfId="2073"/>
    <cellStyle name="20% - Ênfase4 16_Maio-2012" xfId="2074"/>
    <cellStyle name="20% - Ênfase4 17" xfId="2075"/>
    <cellStyle name="20% - Ênfase4 17 2" xfId="2076"/>
    <cellStyle name="20% - Ênfase4 17_Maio-2012" xfId="2077"/>
    <cellStyle name="20% - Ênfase4 18" xfId="2078"/>
    <cellStyle name="20% - Ênfase4 18 2" xfId="2079"/>
    <cellStyle name="20% - Ênfase4 18_Maio-2012" xfId="2080"/>
    <cellStyle name="20% - Ênfase4 19" xfId="2081"/>
    <cellStyle name="20% - Ênfase4 19 2" xfId="2082"/>
    <cellStyle name="20% - Ênfase4 19_Maio-2012" xfId="2083"/>
    <cellStyle name="20% - Ênfase4 2" xfId="2084"/>
    <cellStyle name="20% - Ênfase4 2 10" xfId="2085"/>
    <cellStyle name="20% - Ênfase4 2 11" xfId="2086"/>
    <cellStyle name="20% - Ênfase4 2 2" xfId="2087"/>
    <cellStyle name="20% - Ênfase4 2 2 2" xfId="2088"/>
    <cellStyle name="20% - Ênfase4 2 2 2 2" xfId="2089"/>
    <cellStyle name="20% - Ênfase4 2 2 2 3" xfId="2090"/>
    <cellStyle name="20% - Ênfase4 2 2 2 4" xfId="2091"/>
    <cellStyle name="20% - Ênfase4 2 2 3" xfId="2092"/>
    <cellStyle name="20% - Ênfase4 2 2 3 2" xfId="2093"/>
    <cellStyle name="20% - Ênfase4 2 2 4" xfId="2094"/>
    <cellStyle name="20% - Ênfase4 2 2 4 2" xfId="2095"/>
    <cellStyle name="20% - Ênfase4 2 2 4_COSAN SA - IFRS" xfId="32018"/>
    <cellStyle name="20% - Ênfase4 2 2 5" xfId="2096"/>
    <cellStyle name="20% - Ênfase4 2 2 6" xfId="2097"/>
    <cellStyle name="20% - Ênfase4 2 2 7" xfId="2098"/>
    <cellStyle name="20% - Ênfase4 2 2_13-Endividamento" xfId="2099"/>
    <cellStyle name="20% - Ênfase4 2 3" xfId="2100"/>
    <cellStyle name="20% - Ênfase4 2 3 2" xfId="2101"/>
    <cellStyle name="20% - Ênfase4 2 3 3" xfId="2102"/>
    <cellStyle name="20% - Ênfase4 2 3 4" xfId="2103"/>
    <cellStyle name="20% - Ênfase4 2 4" xfId="2104"/>
    <cellStyle name="20% - Ênfase4 2 4 2" xfId="2105"/>
    <cellStyle name="20% - Ênfase4 2 4 3" xfId="2106"/>
    <cellStyle name="20% - Ênfase4 2 4 4" xfId="2107"/>
    <cellStyle name="20% - Ênfase4 2 5" xfId="2108"/>
    <cellStyle name="20% - Ênfase4 2 5 2" xfId="2109"/>
    <cellStyle name="20% - Ênfase4 2 5 3" xfId="2110"/>
    <cellStyle name="20% - Ênfase4 2 5 4" xfId="2111"/>
    <cellStyle name="20% - Ênfase4 2 6" xfId="2112"/>
    <cellStyle name="20% - Ênfase4 2 6 2" xfId="2113"/>
    <cellStyle name="20% - Ênfase4 2 6 3" xfId="2114"/>
    <cellStyle name="20% - Ênfase4 2 7" xfId="2115"/>
    <cellStyle name="20% - Ênfase4 2 7 2" xfId="2116"/>
    <cellStyle name="20% - Ênfase4 2 8" xfId="2117"/>
    <cellStyle name="20% - Ênfase4 2 8 2" xfId="2118"/>
    <cellStyle name="20% - Ênfase4 2 8_COSAN SA - IFRS" xfId="32019"/>
    <cellStyle name="20% - Ênfase4 2 9" xfId="2119"/>
    <cellStyle name="20% - Ênfase4 2_1.1 - Apuração IRPJ_CSLL - 2100 - 2012_MAI_V1" xfId="2120"/>
    <cellStyle name="20% - Ênfase4 20" xfId="2121"/>
    <cellStyle name="20% - Ênfase4 20 2" xfId="2122"/>
    <cellStyle name="20% - Ênfase4 20_Maio-2012" xfId="2123"/>
    <cellStyle name="20% - Ênfase4 21" xfId="2124"/>
    <cellStyle name="20% - Ênfase4 21 2" xfId="2125"/>
    <cellStyle name="20% - Ênfase4 21_Maio-2012" xfId="2126"/>
    <cellStyle name="20% - Ênfase4 22" xfId="2127"/>
    <cellStyle name="20% - Ênfase4 22 2" xfId="2128"/>
    <cellStyle name="20% - Ênfase4 22_Maio-2012" xfId="2129"/>
    <cellStyle name="20% - Ênfase4 23" xfId="2130"/>
    <cellStyle name="20% - Ênfase4 23 2" xfId="2131"/>
    <cellStyle name="20% - Ênfase4 23_Maio-2012" xfId="2132"/>
    <cellStyle name="20% - Ênfase4 24" xfId="2133"/>
    <cellStyle name="20% - Ênfase4 24 2" xfId="2134"/>
    <cellStyle name="20% - Ênfase4 24_Maio-2012" xfId="2135"/>
    <cellStyle name="20% - Ênfase4 25" xfId="2136"/>
    <cellStyle name="20% - Ênfase4 25 2" xfId="2137"/>
    <cellStyle name="20% - Ênfase4 25_Maio-2012" xfId="2138"/>
    <cellStyle name="20% - Ênfase4 26" xfId="2139"/>
    <cellStyle name="20% - Ênfase4 26 2" xfId="2140"/>
    <cellStyle name="20% - Ênfase4 26_Maio-2012" xfId="2141"/>
    <cellStyle name="20% - Ênfase4 27" xfId="2142"/>
    <cellStyle name="20% - Ênfase4 27 2" xfId="2143"/>
    <cellStyle name="20% - Ênfase4 27_Maio-2012" xfId="2144"/>
    <cellStyle name="20% - Ênfase4 28" xfId="2145"/>
    <cellStyle name="20% - Ênfase4 28 2" xfId="2146"/>
    <cellStyle name="20% - Ênfase4 28_Maio-2012" xfId="2147"/>
    <cellStyle name="20% - Ênfase4 29" xfId="2148"/>
    <cellStyle name="20% - Ênfase4 29 2" xfId="2149"/>
    <cellStyle name="20% - Ênfase4 29_Maio-2012" xfId="2150"/>
    <cellStyle name="20% - Ênfase4 3" xfId="2151"/>
    <cellStyle name="20% - Ênfase4 3 2" xfId="2152"/>
    <cellStyle name="20% - Ênfase4 3 2 2" xfId="2153"/>
    <cellStyle name="20% - Ênfase4 3 2 2 2" xfId="2154"/>
    <cellStyle name="20% - Ênfase4 3 2 2 3" xfId="2155"/>
    <cellStyle name="20% - Ênfase4 3 2 2 4" xfId="2156"/>
    <cellStyle name="20% - Ênfase4 3 2 3" xfId="2157"/>
    <cellStyle name="20% - Ênfase4 3 2 3 2" xfId="2158"/>
    <cellStyle name="20% - Ênfase4 3 2 4" xfId="2159"/>
    <cellStyle name="20% - Ênfase4 3 2 4 2" xfId="2160"/>
    <cellStyle name="20% - Ênfase4 3 2 4_COSAN SA - IFRS" xfId="32020"/>
    <cellStyle name="20% - Ênfase4 3 2 5" xfId="2161"/>
    <cellStyle name="20% - Ênfase4 3 2 6" xfId="2162"/>
    <cellStyle name="20% - Ênfase4 3 2 7" xfId="2163"/>
    <cellStyle name="20% - Ênfase4 3 2_13-Endividamento" xfId="2164"/>
    <cellStyle name="20% - Ênfase4 3 3" xfId="2165"/>
    <cellStyle name="20% - Ênfase4 3 3 2" xfId="2166"/>
    <cellStyle name="20% - Ênfase4 3 3 3" xfId="2167"/>
    <cellStyle name="20% - Ênfase4 3 3 4" xfId="2168"/>
    <cellStyle name="20% - Ênfase4 3 4" xfId="2169"/>
    <cellStyle name="20% - Ênfase4 3 4 2" xfId="2170"/>
    <cellStyle name="20% - Ênfase4 3 5" xfId="2171"/>
    <cellStyle name="20% - Ênfase4 3 5 2" xfId="2172"/>
    <cellStyle name="20% - Ênfase4 3 5_COSAN SA - IFRS" xfId="32021"/>
    <cellStyle name="20% - Ênfase4 3 6" xfId="2173"/>
    <cellStyle name="20% - Ênfase4 3 7" xfId="2174"/>
    <cellStyle name="20% - Ênfase4 3 8" xfId="2175"/>
    <cellStyle name="20% - Ênfase4 3_1.1 - Apuração IRPJ_CSLL - 2100 - 2012_MAI_V1" xfId="2176"/>
    <cellStyle name="20% - Ênfase4 30" xfId="2177"/>
    <cellStyle name="20% - Ênfase4 30 2" xfId="2178"/>
    <cellStyle name="20% - Ênfase4 30_Maio-2012" xfId="2179"/>
    <cellStyle name="20% - Ênfase4 31" xfId="2180"/>
    <cellStyle name="20% - Ênfase4 31 2" xfId="2181"/>
    <cellStyle name="20% - Ênfase4 32" xfId="2182"/>
    <cellStyle name="20% - Ênfase4 33" xfId="2183"/>
    <cellStyle name="20% - Ênfase4 33 2" xfId="2184"/>
    <cellStyle name="20% - Ênfase4 33 3" xfId="2185"/>
    <cellStyle name="20% - Ênfase4 33 4" xfId="2186"/>
    <cellStyle name="20% - Ênfase4 34" xfId="2187"/>
    <cellStyle name="20% - Ênfase4 34 2" xfId="2188"/>
    <cellStyle name="20% - Ênfase4 35" xfId="2189"/>
    <cellStyle name="20% - Ênfase4 35 2" xfId="2190"/>
    <cellStyle name="20% - Ênfase4 36" xfId="2191"/>
    <cellStyle name="20% - Ênfase4 36 2" xfId="2192"/>
    <cellStyle name="20% - Ênfase4 37" xfId="2193"/>
    <cellStyle name="20% - Ênfase4 37 2" xfId="2194"/>
    <cellStyle name="20% - Ênfase4 38" xfId="2195"/>
    <cellStyle name="20% - Ênfase4 38 2" xfId="2196"/>
    <cellStyle name="20% - Ênfase4 39" xfId="2197"/>
    <cellStyle name="20% - Ênfase4 39 2" xfId="2198"/>
    <cellStyle name="20% - Ênfase4 4" xfId="2199"/>
    <cellStyle name="20% - Ênfase4 4 2" xfId="2200"/>
    <cellStyle name="20% - Ênfase4 4 2 2" xfId="2201"/>
    <cellStyle name="20% - Ênfase4 4 2 2 2" xfId="2202"/>
    <cellStyle name="20% - Ênfase4 4 2 2 3" xfId="2203"/>
    <cellStyle name="20% - Ênfase4 4 2 2 4" xfId="2204"/>
    <cellStyle name="20% - Ênfase4 4 2 3" xfId="2205"/>
    <cellStyle name="20% - Ênfase4 4 2 3 2" xfId="2206"/>
    <cellStyle name="20% - Ênfase4 4 2 4" xfId="2207"/>
    <cellStyle name="20% - Ênfase4 4 2 4 2" xfId="2208"/>
    <cellStyle name="20% - Ênfase4 4 2 4_COSAN SA - IFRS" xfId="32022"/>
    <cellStyle name="20% - Ênfase4 4 2 5" xfId="2209"/>
    <cellStyle name="20% - Ênfase4 4 2 6" xfId="2210"/>
    <cellStyle name="20% - Ênfase4 4 2 7" xfId="2211"/>
    <cellStyle name="20% - Ênfase4 4 2_13-Endividamento" xfId="2212"/>
    <cellStyle name="20% - Ênfase4 4 3" xfId="2213"/>
    <cellStyle name="20% - Ênfase4 4 3 2" xfId="2214"/>
    <cellStyle name="20% - Ênfase4 4 3 3" xfId="2215"/>
    <cellStyle name="20% - Ênfase4 4 3 4" xfId="2216"/>
    <cellStyle name="20% - Ênfase4 4 4" xfId="2217"/>
    <cellStyle name="20% - Ênfase4 4 4 2" xfId="2218"/>
    <cellStyle name="20% - Ênfase4 4 5" xfId="2219"/>
    <cellStyle name="20% - Ênfase4 4 5 2" xfId="2220"/>
    <cellStyle name="20% - Ênfase4 4 5_COSAN SA - IFRS" xfId="32023"/>
    <cellStyle name="20% - Ênfase4 4 6" xfId="2221"/>
    <cellStyle name="20% - Ênfase4 4 7" xfId="2222"/>
    <cellStyle name="20% - Ênfase4 4 8" xfId="2223"/>
    <cellStyle name="20% - Ênfase4 4_1.1 - Apuração IRPJ_CSLL - 2100 - 2012_MAI_V1" xfId="2224"/>
    <cellStyle name="20% - Ênfase4 40" xfId="2225"/>
    <cellStyle name="20% - Ênfase4 40 2" xfId="2226"/>
    <cellStyle name="20% - Ênfase4 41" xfId="2227"/>
    <cellStyle name="20% - Ênfase4 42" xfId="2228"/>
    <cellStyle name="20% - Ênfase4 43" xfId="2229"/>
    <cellStyle name="20% - Ênfase4 44" xfId="2230"/>
    <cellStyle name="20% - Ênfase4 5" xfId="2231"/>
    <cellStyle name="20% - Ênfase4 5 2" xfId="2232"/>
    <cellStyle name="20% - Ênfase4 5 2 2" xfId="2233"/>
    <cellStyle name="20% - Ênfase4 5 2 2 2" xfId="2234"/>
    <cellStyle name="20% - Ênfase4 5 2 2 3" xfId="2235"/>
    <cellStyle name="20% - Ênfase4 5 2 2 4" xfId="2236"/>
    <cellStyle name="20% - Ênfase4 5 2 3" xfId="2237"/>
    <cellStyle name="20% - Ênfase4 5 2 3 2" xfId="2238"/>
    <cellStyle name="20% - Ênfase4 5 2 4" xfId="2239"/>
    <cellStyle name="20% - Ênfase4 5 2 4 2" xfId="2240"/>
    <cellStyle name="20% - Ênfase4 5 2 4_COSAN SA - IFRS" xfId="32024"/>
    <cellStyle name="20% - Ênfase4 5 2 5" xfId="2241"/>
    <cellStyle name="20% - Ênfase4 5 2 6" xfId="2242"/>
    <cellStyle name="20% - Ênfase4 5 2 7" xfId="2243"/>
    <cellStyle name="20% - Ênfase4 5 2_13-Endividamento" xfId="2244"/>
    <cellStyle name="20% - Ênfase4 5 3" xfId="2245"/>
    <cellStyle name="20% - Ênfase4 5 3 2" xfId="2246"/>
    <cellStyle name="20% - Ênfase4 5 3 3" xfId="2247"/>
    <cellStyle name="20% - Ênfase4 5 3 4" xfId="2248"/>
    <cellStyle name="20% - Ênfase4 5 4" xfId="2249"/>
    <cellStyle name="20% - Ênfase4 5 4 2" xfId="2250"/>
    <cellStyle name="20% - Ênfase4 5 5" xfId="2251"/>
    <cellStyle name="20% - Ênfase4 5 5 2" xfId="2252"/>
    <cellStyle name="20% - Ênfase4 5 5_COSAN SA - IFRS" xfId="32025"/>
    <cellStyle name="20% - Ênfase4 5 6" xfId="2253"/>
    <cellStyle name="20% - Ênfase4 5 7" xfId="2254"/>
    <cellStyle name="20% - Ênfase4 5 8" xfId="2255"/>
    <cellStyle name="20% - Ênfase4 5_1.1 - Apuração IRPJ_CSLL - 2100 - 2012_MAI_V1" xfId="2256"/>
    <cellStyle name="20% - Ênfase4 6" xfId="2257"/>
    <cellStyle name="20% - Ênfase4 6 2" xfId="2258"/>
    <cellStyle name="20% - Ênfase4 6 2 2" xfId="2259"/>
    <cellStyle name="20% - Ênfase4 6 2 2 2" xfId="2260"/>
    <cellStyle name="20% - Ênfase4 6 2 2 3" xfId="2261"/>
    <cellStyle name="20% - Ênfase4 6 2 2 4" xfId="2262"/>
    <cellStyle name="20% - Ênfase4 6 2 3" xfId="2263"/>
    <cellStyle name="20% - Ênfase4 6 2 3 2" xfId="2264"/>
    <cellStyle name="20% - Ênfase4 6 2 4" xfId="2265"/>
    <cellStyle name="20% - Ênfase4 6 2 4 2" xfId="2266"/>
    <cellStyle name="20% - Ênfase4 6 2 4_COSAN SA - IFRS" xfId="32026"/>
    <cellStyle name="20% - Ênfase4 6 2 5" xfId="2267"/>
    <cellStyle name="20% - Ênfase4 6 2 6" xfId="2268"/>
    <cellStyle name="20% - Ênfase4 6 2 7" xfId="2269"/>
    <cellStyle name="20% - Ênfase4 6 2_13-Endividamento" xfId="2270"/>
    <cellStyle name="20% - Ênfase4 6 3" xfId="2271"/>
    <cellStyle name="20% - Ênfase4 6 3 2" xfId="2272"/>
    <cellStyle name="20% - Ênfase4 6 3 3" xfId="2273"/>
    <cellStyle name="20% - Ênfase4 6 3 4" xfId="2274"/>
    <cellStyle name="20% - Ênfase4 6 4" xfId="2275"/>
    <cellStyle name="20% - Ênfase4 6 4 2" xfId="2276"/>
    <cellStyle name="20% - Ênfase4 6 5" xfId="2277"/>
    <cellStyle name="20% - Ênfase4 6 5 2" xfId="2278"/>
    <cellStyle name="20% - Ênfase4 6 5_COSAN SA - IFRS" xfId="32027"/>
    <cellStyle name="20% - Ênfase4 6 6" xfId="2279"/>
    <cellStyle name="20% - Ênfase4 6 7" xfId="2280"/>
    <cellStyle name="20% - Ênfase4 6 8" xfId="2281"/>
    <cellStyle name="20% - Ênfase4 6_1.1 - Apuração IRPJ_CSLL - 2100 - 2012_MAI_V1" xfId="2282"/>
    <cellStyle name="20% - Ênfase4 7" xfId="2283"/>
    <cellStyle name="20% - Ênfase4 7 2" xfId="2284"/>
    <cellStyle name="20% - Ênfase4 7 2 2" xfId="2285"/>
    <cellStyle name="20% - Ênfase4 7 2 3" xfId="2286"/>
    <cellStyle name="20% - Ênfase4 7 2 4" xfId="2287"/>
    <cellStyle name="20% - Ênfase4 7 2 5" xfId="2288"/>
    <cellStyle name="20% - Ênfase4 7 2 6" xfId="2289"/>
    <cellStyle name="20% - Ênfase4 7 3" xfId="2290"/>
    <cellStyle name="20% - Ênfase4 7 3 2" xfId="2291"/>
    <cellStyle name="20% - Ênfase4 7 4" xfId="2292"/>
    <cellStyle name="20% - Ênfase4 7 4 2" xfId="2293"/>
    <cellStyle name="20% - Ênfase4 7 4_COSAN SA - IFRS" xfId="32028"/>
    <cellStyle name="20% - Ênfase4 7 5" xfId="2294"/>
    <cellStyle name="20% - Ênfase4 7 6" xfId="2295"/>
    <cellStyle name="20% - Ênfase4 7 7" xfId="2296"/>
    <cellStyle name="20% - Ênfase4 7_13-Endividamento" xfId="2297"/>
    <cellStyle name="20% - Ênfase4 8" xfId="2298"/>
    <cellStyle name="20% - Ênfase4 8 2" xfId="2299"/>
    <cellStyle name="20% - Ênfase4 8 2 2" xfId="2300"/>
    <cellStyle name="20% - Ênfase4 8 2 3" xfId="2301"/>
    <cellStyle name="20% - Ênfase4 8 3" xfId="2302"/>
    <cellStyle name="20% - Ênfase4 8 4" xfId="2303"/>
    <cellStyle name="20% - Ênfase4 8_BP - Raízen Combustíveis" xfId="2304"/>
    <cellStyle name="20% - Ênfase4 9" xfId="2305"/>
    <cellStyle name="20% - Ênfase4 9 2" xfId="2306"/>
    <cellStyle name="20% - Ênfase4 9 2 2" xfId="2307"/>
    <cellStyle name="20% - Ênfase4 9 2 3" xfId="2308"/>
    <cellStyle name="20% - Ênfase4 9 2 4" xfId="2309"/>
    <cellStyle name="20% - Ênfase4 9 2_Display" xfId="2310"/>
    <cellStyle name="20% - Ênfase4 9 3" xfId="2311"/>
    <cellStyle name="20% - Ênfase4 9 4" xfId="2312"/>
    <cellStyle name="20% - Ênfase4 9 5" xfId="2313"/>
    <cellStyle name="20% - Ênfase4 9_BP - Raízen Combustíveis" xfId="2314"/>
    <cellStyle name="20% - Ênfase5" xfId="32029"/>
    <cellStyle name="20% - Ênfase5 10" xfId="2315"/>
    <cellStyle name="20% - Ênfase5 10 2" xfId="2316"/>
    <cellStyle name="20% - Ênfase5 10_BP - Raízen Combustíveis" xfId="2317"/>
    <cellStyle name="20% - Ênfase5 11" xfId="2318"/>
    <cellStyle name="20% - Ênfase5 11 2" xfId="2319"/>
    <cellStyle name="20% - Ênfase5 11_Maio-2012" xfId="2320"/>
    <cellStyle name="20% - Ênfase5 12" xfId="2321"/>
    <cellStyle name="20% - Ênfase5 12 2" xfId="2322"/>
    <cellStyle name="20% - Ênfase5 12_Maio-2012" xfId="2323"/>
    <cellStyle name="20% - Ênfase5 13" xfId="2324"/>
    <cellStyle name="20% - Ênfase5 13 2" xfId="2325"/>
    <cellStyle name="20% - Ênfase5 13_Maio-2012" xfId="2326"/>
    <cellStyle name="20% - Ênfase5 14" xfId="2327"/>
    <cellStyle name="20% - Ênfase5 14 2" xfId="2328"/>
    <cellStyle name="20% - Ênfase5 14_Maio-2012" xfId="2329"/>
    <cellStyle name="20% - Ênfase5 15" xfId="2330"/>
    <cellStyle name="20% - Ênfase5 15 2" xfId="2331"/>
    <cellStyle name="20% - Ênfase5 15_Maio-2012" xfId="2332"/>
    <cellStyle name="20% - Ênfase5 16" xfId="2333"/>
    <cellStyle name="20% - Ênfase5 16 2" xfId="2334"/>
    <cellStyle name="20% - Ênfase5 16_Maio-2012" xfId="2335"/>
    <cellStyle name="20% - Ênfase5 17" xfId="2336"/>
    <cellStyle name="20% - Ênfase5 17 2" xfId="2337"/>
    <cellStyle name="20% - Ênfase5 17_Maio-2012" xfId="2338"/>
    <cellStyle name="20% - Ênfase5 18" xfId="2339"/>
    <cellStyle name="20% - Ênfase5 18 2" xfId="2340"/>
    <cellStyle name="20% - Ênfase5 18_Maio-2012" xfId="2341"/>
    <cellStyle name="20% - Ênfase5 19" xfId="2342"/>
    <cellStyle name="20% - Ênfase5 19 2" xfId="2343"/>
    <cellStyle name="20% - Ênfase5 19_Maio-2012" xfId="2344"/>
    <cellStyle name="20% - Ênfase5 2" xfId="2345"/>
    <cellStyle name="20% - Ênfase5 2 10" xfId="2346"/>
    <cellStyle name="20% - Ênfase5 2 11" xfId="2347"/>
    <cellStyle name="20% - Ênfase5 2 2" xfId="2348"/>
    <cellStyle name="20% - Ênfase5 2 2 2" xfId="2349"/>
    <cellStyle name="20% - Ênfase5 2 2 2 2" xfId="2350"/>
    <cellStyle name="20% - Ênfase5 2 2 2 3" xfId="2351"/>
    <cellStyle name="20% - Ênfase5 2 2 2 4" xfId="2352"/>
    <cellStyle name="20% - Ênfase5 2 2 3" xfId="2353"/>
    <cellStyle name="20% - Ênfase5 2 2 3 2" xfId="2354"/>
    <cellStyle name="20% - Ênfase5 2 2 4" xfId="2355"/>
    <cellStyle name="20% - Ênfase5 2 2 4 2" xfId="2356"/>
    <cellStyle name="20% - Ênfase5 2 2 4_COSAN SA - IFRS" xfId="32030"/>
    <cellStyle name="20% - Ênfase5 2 2 5" xfId="2357"/>
    <cellStyle name="20% - Ênfase5 2 2 6" xfId="2358"/>
    <cellStyle name="20% - Ênfase5 2 2 7" xfId="2359"/>
    <cellStyle name="20% - Ênfase5 2 2_13-Endividamento" xfId="2360"/>
    <cellStyle name="20% - Ênfase5 2 3" xfId="2361"/>
    <cellStyle name="20% - Ênfase5 2 3 2" xfId="2362"/>
    <cellStyle name="20% - Ênfase5 2 3 3" xfId="2363"/>
    <cellStyle name="20% - Ênfase5 2 3 4" xfId="2364"/>
    <cellStyle name="20% - Ênfase5 2 4" xfId="2365"/>
    <cellStyle name="20% - Ênfase5 2 4 2" xfId="2366"/>
    <cellStyle name="20% - Ênfase5 2 4 3" xfId="2367"/>
    <cellStyle name="20% - Ênfase5 2 4 4" xfId="2368"/>
    <cellStyle name="20% - Ênfase5 2 5" xfId="2369"/>
    <cellStyle name="20% - Ênfase5 2 5 2" xfId="2370"/>
    <cellStyle name="20% - Ênfase5 2 5 3" xfId="2371"/>
    <cellStyle name="20% - Ênfase5 2 5 4" xfId="2372"/>
    <cellStyle name="20% - Ênfase5 2 6" xfId="2373"/>
    <cellStyle name="20% - Ênfase5 2 6 2" xfId="2374"/>
    <cellStyle name="20% - Ênfase5 2 6 3" xfId="2375"/>
    <cellStyle name="20% - Ênfase5 2 7" xfId="2376"/>
    <cellStyle name="20% - Ênfase5 2 7 2" xfId="2377"/>
    <cellStyle name="20% - Ênfase5 2 8" xfId="2378"/>
    <cellStyle name="20% - Ênfase5 2 8 2" xfId="2379"/>
    <cellStyle name="20% - Ênfase5 2 8_COSAN SA - IFRS" xfId="32031"/>
    <cellStyle name="20% - Ênfase5 2 9" xfId="2380"/>
    <cellStyle name="20% - Ênfase5 2_1.1 - Apuração IRPJ_CSLL - 2100 - 2012_MAI_V1" xfId="2381"/>
    <cellStyle name="20% - Ênfase5 20" xfId="2382"/>
    <cellStyle name="20% - Ênfase5 20 2" xfId="2383"/>
    <cellStyle name="20% - Ênfase5 20_Maio-2012" xfId="2384"/>
    <cellStyle name="20% - Ênfase5 21" xfId="2385"/>
    <cellStyle name="20% - Ênfase5 21 2" xfId="2386"/>
    <cellStyle name="20% - Ênfase5 21_Maio-2012" xfId="2387"/>
    <cellStyle name="20% - Ênfase5 22" xfId="2388"/>
    <cellStyle name="20% - Ênfase5 22 2" xfId="2389"/>
    <cellStyle name="20% - Ênfase5 22_Maio-2012" xfId="2390"/>
    <cellStyle name="20% - Ênfase5 23" xfId="2391"/>
    <cellStyle name="20% - Ênfase5 23 2" xfId="2392"/>
    <cellStyle name="20% - Ênfase5 23_Maio-2012" xfId="2393"/>
    <cellStyle name="20% - Ênfase5 24" xfId="2394"/>
    <cellStyle name="20% - Ênfase5 24 2" xfId="2395"/>
    <cellStyle name="20% - Ênfase5 24_Maio-2012" xfId="2396"/>
    <cellStyle name="20% - Ênfase5 25" xfId="2397"/>
    <cellStyle name="20% - Ênfase5 25 2" xfId="2398"/>
    <cellStyle name="20% - Ênfase5 25_Maio-2012" xfId="2399"/>
    <cellStyle name="20% - Ênfase5 26" xfId="2400"/>
    <cellStyle name="20% - Ênfase5 26 2" xfId="2401"/>
    <cellStyle name="20% - Ênfase5 26_Maio-2012" xfId="2402"/>
    <cellStyle name="20% - Ênfase5 27" xfId="2403"/>
    <cellStyle name="20% - Ênfase5 27 2" xfId="2404"/>
    <cellStyle name="20% - Ênfase5 27_Maio-2012" xfId="2405"/>
    <cellStyle name="20% - Ênfase5 28" xfId="2406"/>
    <cellStyle name="20% - Ênfase5 28 2" xfId="2407"/>
    <cellStyle name="20% - Ênfase5 28_Maio-2012" xfId="2408"/>
    <cellStyle name="20% - Ênfase5 29" xfId="2409"/>
    <cellStyle name="20% - Ênfase5 29 2" xfId="2410"/>
    <cellStyle name="20% - Ênfase5 29_Maio-2012" xfId="2411"/>
    <cellStyle name="20% - Ênfase5 3" xfId="2412"/>
    <cellStyle name="20% - Ênfase5 3 2" xfId="2413"/>
    <cellStyle name="20% - Ênfase5 3 2 2" xfId="2414"/>
    <cellStyle name="20% - Ênfase5 3 2 2 2" xfId="2415"/>
    <cellStyle name="20% - Ênfase5 3 2 2 3" xfId="2416"/>
    <cellStyle name="20% - Ênfase5 3 2 2 4" xfId="2417"/>
    <cellStyle name="20% - Ênfase5 3 2 3" xfId="2418"/>
    <cellStyle name="20% - Ênfase5 3 2 3 2" xfId="2419"/>
    <cellStyle name="20% - Ênfase5 3 2 4" xfId="2420"/>
    <cellStyle name="20% - Ênfase5 3 2 4 2" xfId="2421"/>
    <cellStyle name="20% - Ênfase5 3 2 4_COSAN SA - IFRS" xfId="32032"/>
    <cellStyle name="20% - Ênfase5 3 2 5" xfId="2422"/>
    <cellStyle name="20% - Ênfase5 3 2 6" xfId="2423"/>
    <cellStyle name="20% - Ênfase5 3 2 7" xfId="2424"/>
    <cellStyle name="20% - Ênfase5 3 2_13-Endividamento" xfId="2425"/>
    <cellStyle name="20% - Ênfase5 3 3" xfId="2426"/>
    <cellStyle name="20% - Ênfase5 3 3 2" xfId="2427"/>
    <cellStyle name="20% - Ênfase5 3 3 3" xfId="2428"/>
    <cellStyle name="20% - Ênfase5 3 3 4" xfId="2429"/>
    <cellStyle name="20% - Ênfase5 3 4" xfId="2430"/>
    <cellStyle name="20% - Ênfase5 3 4 2" xfId="2431"/>
    <cellStyle name="20% - Ênfase5 3 5" xfId="2432"/>
    <cellStyle name="20% - Ênfase5 3 5 2" xfId="2433"/>
    <cellStyle name="20% - Ênfase5 3 5_COSAN SA - IFRS" xfId="32033"/>
    <cellStyle name="20% - Ênfase5 3 6" xfId="2434"/>
    <cellStyle name="20% - Ênfase5 3 7" xfId="2435"/>
    <cellStyle name="20% - Ênfase5 3 8" xfId="2436"/>
    <cellStyle name="20% - Ênfase5 3_1.1 - Apuração IRPJ_CSLL - 2100 - 2012_MAI_V1" xfId="2437"/>
    <cellStyle name="20% - Ênfase5 30" xfId="2438"/>
    <cellStyle name="20% - Ênfase5 30 2" xfId="2439"/>
    <cellStyle name="20% - Ênfase5 30_Maio-2012" xfId="2440"/>
    <cellStyle name="20% - Ênfase5 31" xfId="2441"/>
    <cellStyle name="20% - Ênfase5 31 2" xfId="2442"/>
    <cellStyle name="20% - Ênfase5 32" xfId="2443"/>
    <cellStyle name="20% - Ênfase5 33" xfId="2444"/>
    <cellStyle name="20% - Ênfase5 33 2" xfId="2445"/>
    <cellStyle name="20% - Ênfase5 33 3" xfId="2446"/>
    <cellStyle name="20% - Ênfase5 33 4" xfId="2447"/>
    <cellStyle name="20% - Ênfase5 34" xfId="2448"/>
    <cellStyle name="20% - Ênfase5 34 2" xfId="2449"/>
    <cellStyle name="20% - Ênfase5 35" xfId="2450"/>
    <cellStyle name="20% - Ênfase5 35 2" xfId="2451"/>
    <cellStyle name="20% - Ênfase5 36" xfId="2452"/>
    <cellStyle name="20% - Ênfase5 36 2" xfId="2453"/>
    <cellStyle name="20% - Ênfase5 37" xfId="2454"/>
    <cellStyle name="20% - Ênfase5 37 2" xfId="2455"/>
    <cellStyle name="20% - Ênfase5 38" xfId="2456"/>
    <cellStyle name="20% - Ênfase5 38 2" xfId="2457"/>
    <cellStyle name="20% - Ênfase5 39" xfId="2458"/>
    <cellStyle name="20% - Ênfase5 39 2" xfId="2459"/>
    <cellStyle name="20% - Ênfase5 4" xfId="2460"/>
    <cellStyle name="20% - Ênfase5 4 2" xfId="2461"/>
    <cellStyle name="20% - Ênfase5 4 2 2" xfId="2462"/>
    <cellStyle name="20% - Ênfase5 4 2 2 2" xfId="2463"/>
    <cellStyle name="20% - Ênfase5 4 2 2 3" xfId="2464"/>
    <cellStyle name="20% - Ênfase5 4 2 2 4" xfId="2465"/>
    <cellStyle name="20% - Ênfase5 4 2 3" xfId="2466"/>
    <cellStyle name="20% - Ênfase5 4 2 3 2" xfId="2467"/>
    <cellStyle name="20% - Ênfase5 4 2 4" xfId="2468"/>
    <cellStyle name="20% - Ênfase5 4 2 4 2" xfId="2469"/>
    <cellStyle name="20% - Ênfase5 4 2 4_COSAN SA - IFRS" xfId="32034"/>
    <cellStyle name="20% - Ênfase5 4 2 5" xfId="2470"/>
    <cellStyle name="20% - Ênfase5 4 2 6" xfId="2471"/>
    <cellStyle name="20% - Ênfase5 4 2 7" xfId="2472"/>
    <cellStyle name="20% - Ênfase5 4 2_13-Endividamento" xfId="2473"/>
    <cellStyle name="20% - Ênfase5 4 3" xfId="2474"/>
    <cellStyle name="20% - Ênfase5 4 3 2" xfId="2475"/>
    <cellStyle name="20% - Ênfase5 4 3 3" xfId="2476"/>
    <cellStyle name="20% - Ênfase5 4 3 4" xfId="2477"/>
    <cellStyle name="20% - Ênfase5 4 4" xfId="2478"/>
    <cellStyle name="20% - Ênfase5 4 4 2" xfId="2479"/>
    <cellStyle name="20% - Ênfase5 4 5" xfId="2480"/>
    <cellStyle name="20% - Ênfase5 4 5 2" xfId="2481"/>
    <cellStyle name="20% - Ênfase5 4 5_COSAN SA - IFRS" xfId="32035"/>
    <cellStyle name="20% - Ênfase5 4 6" xfId="2482"/>
    <cellStyle name="20% - Ênfase5 4 7" xfId="2483"/>
    <cellStyle name="20% - Ênfase5 4 8" xfId="2484"/>
    <cellStyle name="20% - Ênfase5 4_1.1 - Apuração IRPJ_CSLL - 2100 - 2012_MAI_V1" xfId="2485"/>
    <cellStyle name="20% - Ênfase5 40" xfId="2486"/>
    <cellStyle name="20% - Ênfase5 40 2" xfId="2487"/>
    <cellStyle name="20% - Ênfase5 41" xfId="2488"/>
    <cellStyle name="20% - Ênfase5 42" xfId="2489"/>
    <cellStyle name="20% - Ênfase5 43" xfId="2490"/>
    <cellStyle name="20% - Ênfase5 44" xfId="2491"/>
    <cellStyle name="20% - Ênfase5 5" xfId="2492"/>
    <cellStyle name="20% - Ênfase5 5 2" xfId="2493"/>
    <cellStyle name="20% - Ênfase5 5 2 2" xfId="2494"/>
    <cellStyle name="20% - Ênfase5 5 2 2 2" xfId="2495"/>
    <cellStyle name="20% - Ênfase5 5 2 2 3" xfId="2496"/>
    <cellStyle name="20% - Ênfase5 5 2 2 4" xfId="2497"/>
    <cellStyle name="20% - Ênfase5 5 2 3" xfId="2498"/>
    <cellStyle name="20% - Ênfase5 5 2 3 2" xfId="2499"/>
    <cellStyle name="20% - Ênfase5 5 2 4" xfId="2500"/>
    <cellStyle name="20% - Ênfase5 5 2 4 2" xfId="2501"/>
    <cellStyle name="20% - Ênfase5 5 2 4_COSAN SA - IFRS" xfId="32036"/>
    <cellStyle name="20% - Ênfase5 5 2 5" xfId="2502"/>
    <cellStyle name="20% - Ênfase5 5 2 6" xfId="2503"/>
    <cellStyle name="20% - Ênfase5 5 2 7" xfId="2504"/>
    <cellStyle name="20% - Ênfase5 5 2_13-Endividamento" xfId="2505"/>
    <cellStyle name="20% - Ênfase5 5 3" xfId="2506"/>
    <cellStyle name="20% - Ênfase5 5 3 2" xfId="2507"/>
    <cellStyle name="20% - Ênfase5 5 3 3" xfId="2508"/>
    <cellStyle name="20% - Ênfase5 5 3 4" xfId="2509"/>
    <cellStyle name="20% - Ênfase5 5 4" xfId="2510"/>
    <cellStyle name="20% - Ênfase5 5 4 2" xfId="2511"/>
    <cellStyle name="20% - Ênfase5 5 5" xfId="2512"/>
    <cellStyle name="20% - Ênfase5 5 5 2" xfId="2513"/>
    <cellStyle name="20% - Ênfase5 5 5_COSAN SA - IFRS" xfId="32037"/>
    <cellStyle name="20% - Ênfase5 5 6" xfId="2514"/>
    <cellStyle name="20% - Ênfase5 5 7" xfId="2515"/>
    <cellStyle name="20% - Ênfase5 5 8" xfId="2516"/>
    <cellStyle name="20% - Ênfase5 5_1.1 - Apuração IRPJ_CSLL - 2100 - 2012_MAI_V1" xfId="2517"/>
    <cellStyle name="20% - Ênfase5 6" xfId="2518"/>
    <cellStyle name="20% - Ênfase5 6 2" xfId="2519"/>
    <cellStyle name="20% - Ênfase5 6 2 2" xfId="2520"/>
    <cellStyle name="20% - Ênfase5 6 2 2 2" xfId="2521"/>
    <cellStyle name="20% - Ênfase5 6 2 2 3" xfId="2522"/>
    <cellStyle name="20% - Ênfase5 6 2 2 4" xfId="2523"/>
    <cellStyle name="20% - Ênfase5 6 2 3" xfId="2524"/>
    <cellStyle name="20% - Ênfase5 6 2 3 2" xfId="2525"/>
    <cellStyle name="20% - Ênfase5 6 2 4" xfId="2526"/>
    <cellStyle name="20% - Ênfase5 6 2 4 2" xfId="2527"/>
    <cellStyle name="20% - Ênfase5 6 2 4_COSAN SA - IFRS" xfId="32038"/>
    <cellStyle name="20% - Ênfase5 6 2 5" xfId="2528"/>
    <cellStyle name="20% - Ênfase5 6 2 6" xfId="2529"/>
    <cellStyle name="20% - Ênfase5 6 2 7" xfId="2530"/>
    <cellStyle name="20% - Ênfase5 6 2_13-Endividamento" xfId="2531"/>
    <cellStyle name="20% - Ênfase5 6 3" xfId="2532"/>
    <cellStyle name="20% - Ênfase5 6 3 2" xfId="2533"/>
    <cellStyle name="20% - Ênfase5 6 3 3" xfId="2534"/>
    <cellStyle name="20% - Ênfase5 6 3 4" xfId="2535"/>
    <cellStyle name="20% - Ênfase5 6 4" xfId="2536"/>
    <cellStyle name="20% - Ênfase5 6 4 2" xfId="2537"/>
    <cellStyle name="20% - Ênfase5 6 5" xfId="2538"/>
    <cellStyle name="20% - Ênfase5 6 5 2" xfId="2539"/>
    <cellStyle name="20% - Ênfase5 6 5_COSAN SA - IFRS" xfId="32039"/>
    <cellStyle name="20% - Ênfase5 6 6" xfId="2540"/>
    <cellStyle name="20% - Ênfase5 6 7" xfId="2541"/>
    <cellStyle name="20% - Ênfase5 6 8" xfId="2542"/>
    <cellStyle name="20% - Ênfase5 6_1.1 - Apuração IRPJ_CSLL - 2100 - 2012_MAI_V1" xfId="2543"/>
    <cellStyle name="20% - Ênfase5 7" xfId="2544"/>
    <cellStyle name="20% - Ênfase5 7 2" xfId="2545"/>
    <cellStyle name="20% - Ênfase5 7 2 2" xfId="2546"/>
    <cellStyle name="20% - Ênfase5 7 2 3" xfId="2547"/>
    <cellStyle name="20% - Ênfase5 7 2 4" xfId="2548"/>
    <cellStyle name="20% - Ênfase5 7 2 5" xfId="2549"/>
    <cellStyle name="20% - Ênfase5 7 2 6" xfId="2550"/>
    <cellStyle name="20% - Ênfase5 7 3" xfId="2551"/>
    <cellStyle name="20% - Ênfase5 7 3 2" xfId="2552"/>
    <cellStyle name="20% - Ênfase5 7 4" xfId="2553"/>
    <cellStyle name="20% - Ênfase5 7 4 2" xfId="2554"/>
    <cellStyle name="20% - Ênfase5 7 4_COSAN SA - IFRS" xfId="32040"/>
    <cellStyle name="20% - Ênfase5 7 5" xfId="2555"/>
    <cellStyle name="20% - Ênfase5 7 6" xfId="2556"/>
    <cellStyle name="20% - Ênfase5 7 7" xfId="2557"/>
    <cellStyle name="20% - Ênfase5 7_13-Endividamento" xfId="2558"/>
    <cellStyle name="20% - Ênfase5 8" xfId="2559"/>
    <cellStyle name="20% - Ênfase5 8 2" xfId="2560"/>
    <cellStyle name="20% - Ênfase5 8 2 2" xfId="2561"/>
    <cellStyle name="20% - Ênfase5 8 2 3" xfId="2562"/>
    <cellStyle name="20% - Ênfase5 8 3" xfId="2563"/>
    <cellStyle name="20% - Ênfase5 8 4" xfId="2564"/>
    <cellStyle name="20% - Ênfase5 8_BP - Raízen Combustíveis" xfId="2565"/>
    <cellStyle name="20% - Ênfase5 9" xfId="2566"/>
    <cellStyle name="20% - Ênfase5 9 2" xfId="2567"/>
    <cellStyle name="20% - Ênfase5 9 2 2" xfId="2568"/>
    <cellStyle name="20% - Ênfase5 9 2 3" xfId="2569"/>
    <cellStyle name="20% - Ênfase5 9 2 4" xfId="2570"/>
    <cellStyle name="20% - Ênfase5 9 2_Display" xfId="2571"/>
    <cellStyle name="20% - Ênfase5 9 3" xfId="2572"/>
    <cellStyle name="20% - Ênfase5 9 4" xfId="2573"/>
    <cellStyle name="20% - Ênfase5 9 5" xfId="2574"/>
    <cellStyle name="20% - Ênfase5 9_BP - Raízen Combustíveis" xfId="2575"/>
    <cellStyle name="20% - Ênfase6" xfId="32041"/>
    <cellStyle name="20% - Ênfase6 10" xfId="2576"/>
    <cellStyle name="20% - Ênfase6 10 2" xfId="2577"/>
    <cellStyle name="20% - Ênfase6 10_BP - Raízen Combustíveis" xfId="2578"/>
    <cellStyle name="20% - Ênfase6 11" xfId="2579"/>
    <cellStyle name="20% - Ênfase6 11 2" xfId="2580"/>
    <cellStyle name="20% - Ênfase6 11_Maio-2012" xfId="2581"/>
    <cellStyle name="20% - Ênfase6 12" xfId="2582"/>
    <cellStyle name="20% - Ênfase6 12 2" xfId="2583"/>
    <cellStyle name="20% - Ênfase6 12_Maio-2012" xfId="2584"/>
    <cellStyle name="20% - Ênfase6 13" xfId="2585"/>
    <cellStyle name="20% - Ênfase6 13 2" xfId="2586"/>
    <cellStyle name="20% - Ênfase6 13_Maio-2012" xfId="2587"/>
    <cellStyle name="20% - Ênfase6 14" xfId="2588"/>
    <cellStyle name="20% - Ênfase6 14 2" xfId="2589"/>
    <cellStyle name="20% - Ênfase6 14_Maio-2012" xfId="2590"/>
    <cellStyle name="20% - Ênfase6 15" xfId="2591"/>
    <cellStyle name="20% - Ênfase6 15 2" xfId="2592"/>
    <cellStyle name="20% - Ênfase6 15_Maio-2012" xfId="2593"/>
    <cellStyle name="20% - Ênfase6 16" xfId="2594"/>
    <cellStyle name="20% - Ênfase6 16 2" xfId="2595"/>
    <cellStyle name="20% - Ênfase6 16_Maio-2012" xfId="2596"/>
    <cellStyle name="20% - Ênfase6 17" xfId="2597"/>
    <cellStyle name="20% - Ênfase6 17 2" xfId="2598"/>
    <cellStyle name="20% - Ênfase6 17_Maio-2012" xfId="2599"/>
    <cellStyle name="20% - Ênfase6 18" xfId="2600"/>
    <cellStyle name="20% - Ênfase6 18 2" xfId="2601"/>
    <cellStyle name="20% - Ênfase6 18_Maio-2012" xfId="2602"/>
    <cellStyle name="20% - Ênfase6 19" xfId="2603"/>
    <cellStyle name="20% - Ênfase6 19 2" xfId="2604"/>
    <cellStyle name="20% - Ênfase6 19_Maio-2012" xfId="2605"/>
    <cellStyle name="20% - Ênfase6 2" xfId="2606"/>
    <cellStyle name="20% - Ênfase6 2 10" xfId="2607"/>
    <cellStyle name="20% - Ênfase6 2 11" xfId="2608"/>
    <cellStyle name="20% - Ênfase6 2 2" xfId="2609"/>
    <cellStyle name="20% - Ênfase6 2 2 2" xfId="2610"/>
    <cellStyle name="20% - Ênfase6 2 2 2 2" xfId="2611"/>
    <cellStyle name="20% - Ênfase6 2 2 2 3" xfId="2612"/>
    <cellStyle name="20% - Ênfase6 2 2 2 4" xfId="2613"/>
    <cellStyle name="20% - Ênfase6 2 2 3" xfId="2614"/>
    <cellStyle name="20% - Ênfase6 2 2 3 2" xfId="2615"/>
    <cellStyle name="20% - Ênfase6 2 2 4" xfId="2616"/>
    <cellStyle name="20% - Ênfase6 2 2 4 2" xfId="2617"/>
    <cellStyle name="20% - Ênfase6 2 2 4_COSAN SA - IFRS" xfId="32042"/>
    <cellStyle name="20% - Ênfase6 2 2 5" xfId="2618"/>
    <cellStyle name="20% - Ênfase6 2 2 6" xfId="2619"/>
    <cellStyle name="20% - Ênfase6 2 2 7" xfId="2620"/>
    <cellStyle name="20% - Ênfase6 2 2_13-Endividamento" xfId="2621"/>
    <cellStyle name="20% - Ênfase6 2 3" xfId="2622"/>
    <cellStyle name="20% - Ênfase6 2 3 2" xfId="2623"/>
    <cellStyle name="20% - Ênfase6 2 3 3" xfId="2624"/>
    <cellStyle name="20% - Ênfase6 2 3 4" xfId="2625"/>
    <cellStyle name="20% - Ênfase6 2 4" xfId="2626"/>
    <cellStyle name="20% - Ênfase6 2 4 2" xfId="2627"/>
    <cellStyle name="20% - Ênfase6 2 4 3" xfId="2628"/>
    <cellStyle name="20% - Ênfase6 2 4 4" xfId="2629"/>
    <cellStyle name="20% - Ênfase6 2 5" xfId="2630"/>
    <cellStyle name="20% - Ênfase6 2 5 2" xfId="2631"/>
    <cellStyle name="20% - Ênfase6 2 5 3" xfId="2632"/>
    <cellStyle name="20% - Ênfase6 2 5 4" xfId="2633"/>
    <cellStyle name="20% - Ênfase6 2 6" xfId="2634"/>
    <cellStyle name="20% - Ênfase6 2 6 2" xfId="2635"/>
    <cellStyle name="20% - Ênfase6 2 6 3" xfId="2636"/>
    <cellStyle name="20% - Ênfase6 2 7" xfId="2637"/>
    <cellStyle name="20% - Ênfase6 2 7 2" xfId="2638"/>
    <cellStyle name="20% - Ênfase6 2 8" xfId="2639"/>
    <cellStyle name="20% - Ênfase6 2 8 2" xfId="2640"/>
    <cellStyle name="20% - Ênfase6 2 8_COSAN SA - IFRS" xfId="32043"/>
    <cellStyle name="20% - Ênfase6 2 9" xfId="2641"/>
    <cellStyle name="20% - Ênfase6 2_1.1 - Apuração IRPJ_CSLL - 2100 - 2012_MAI_V1" xfId="2642"/>
    <cellStyle name="20% - Ênfase6 20" xfId="2643"/>
    <cellStyle name="20% - Ênfase6 20 2" xfId="2644"/>
    <cellStyle name="20% - Ênfase6 20_Maio-2012" xfId="2645"/>
    <cellStyle name="20% - Ênfase6 21" xfId="2646"/>
    <cellStyle name="20% - Ênfase6 21 2" xfId="2647"/>
    <cellStyle name="20% - Ênfase6 21_Maio-2012" xfId="2648"/>
    <cellStyle name="20% - Ênfase6 22" xfId="2649"/>
    <cellStyle name="20% - Ênfase6 22 2" xfId="2650"/>
    <cellStyle name="20% - Ênfase6 22_Maio-2012" xfId="2651"/>
    <cellStyle name="20% - Ênfase6 23" xfId="2652"/>
    <cellStyle name="20% - Ênfase6 23 2" xfId="2653"/>
    <cellStyle name="20% - Ênfase6 23_Maio-2012" xfId="2654"/>
    <cellStyle name="20% - Ênfase6 24" xfId="2655"/>
    <cellStyle name="20% - Ênfase6 24 2" xfId="2656"/>
    <cellStyle name="20% - Ênfase6 24_Maio-2012" xfId="2657"/>
    <cellStyle name="20% - Ênfase6 25" xfId="2658"/>
    <cellStyle name="20% - Ênfase6 25 2" xfId="2659"/>
    <cellStyle name="20% - Ênfase6 25_Maio-2012" xfId="2660"/>
    <cellStyle name="20% - Ênfase6 26" xfId="2661"/>
    <cellStyle name="20% - Ênfase6 26 2" xfId="2662"/>
    <cellStyle name="20% - Ênfase6 26_Maio-2012" xfId="2663"/>
    <cellStyle name="20% - Ênfase6 27" xfId="2664"/>
    <cellStyle name="20% - Ênfase6 27 2" xfId="2665"/>
    <cellStyle name="20% - Ênfase6 27_Maio-2012" xfId="2666"/>
    <cellStyle name="20% - Ênfase6 28" xfId="2667"/>
    <cellStyle name="20% - Ênfase6 28 2" xfId="2668"/>
    <cellStyle name="20% - Ênfase6 28_Maio-2012" xfId="2669"/>
    <cellStyle name="20% - Ênfase6 29" xfId="2670"/>
    <cellStyle name="20% - Ênfase6 29 2" xfId="2671"/>
    <cellStyle name="20% - Ênfase6 29_Maio-2012" xfId="2672"/>
    <cellStyle name="20% - Ênfase6 3" xfId="2673"/>
    <cellStyle name="20% - Ênfase6 3 2" xfId="2674"/>
    <cellStyle name="20% - Ênfase6 3 2 2" xfId="2675"/>
    <cellStyle name="20% - Ênfase6 3 2 2 2" xfId="2676"/>
    <cellStyle name="20% - Ênfase6 3 2 2 3" xfId="2677"/>
    <cellStyle name="20% - Ênfase6 3 2 2 4" xfId="2678"/>
    <cellStyle name="20% - Ênfase6 3 2 3" xfId="2679"/>
    <cellStyle name="20% - Ênfase6 3 2 3 2" xfId="2680"/>
    <cellStyle name="20% - Ênfase6 3 2 4" xfId="2681"/>
    <cellStyle name="20% - Ênfase6 3 2 4 2" xfId="2682"/>
    <cellStyle name="20% - Ênfase6 3 2 4_COSAN SA - IFRS" xfId="32044"/>
    <cellStyle name="20% - Ênfase6 3 2 5" xfId="2683"/>
    <cellStyle name="20% - Ênfase6 3 2 6" xfId="2684"/>
    <cellStyle name="20% - Ênfase6 3 2 7" xfId="2685"/>
    <cellStyle name="20% - Ênfase6 3 2_13-Endividamento" xfId="2686"/>
    <cellStyle name="20% - Ênfase6 3 3" xfId="2687"/>
    <cellStyle name="20% - Ênfase6 3 3 2" xfId="2688"/>
    <cellStyle name="20% - Ênfase6 3 3 3" xfId="2689"/>
    <cellStyle name="20% - Ênfase6 3 3 4" xfId="2690"/>
    <cellStyle name="20% - Ênfase6 3 4" xfId="2691"/>
    <cellStyle name="20% - Ênfase6 3 4 2" xfId="2692"/>
    <cellStyle name="20% - Ênfase6 3 5" xfId="2693"/>
    <cellStyle name="20% - Ênfase6 3 5 2" xfId="2694"/>
    <cellStyle name="20% - Ênfase6 3 5_COSAN SA - IFRS" xfId="32045"/>
    <cellStyle name="20% - Ênfase6 3 6" xfId="2695"/>
    <cellStyle name="20% - Ênfase6 3 7" xfId="2696"/>
    <cellStyle name="20% - Ênfase6 3 8" xfId="2697"/>
    <cellStyle name="20% - Ênfase6 3_1.1 - Apuração IRPJ_CSLL - 2100 - 2012_MAI_V1" xfId="2698"/>
    <cellStyle name="20% - Ênfase6 30" xfId="2699"/>
    <cellStyle name="20% - Ênfase6 30 2" xfId="2700"/>
    <cellStyle name="20% - Ênfase6 30_Maio-2012" xfId="2701"/>
    <cellStyle name="20% - Ênfase6 31" xfId="2702"/>
    <cellStyle name="20% - Ênfase6 31 2" xfId="2703"/>
    <cellStyle name="20% - Ênfase6 32" xfId="2704"/>
    <cellStyle name="20% - Ênfase6 33" xfId="2705"/>
    <cellStyle name="20% - Ênfase6 33 2" xfId="2706"/>
    <cellStyle name="20% - Ênfase6 33 3" xfId="2707"/>
    <cellStyle name="20% - Ênfase6 33 4" xfId="2708"/>
    <cellStyle name="20% - Ênfase6 34" xfId="2709"/>
    <cellStyle name="20% - Ênfase6 34 2" xfId="2710"/>
    <cellStyle name="20% - Ênfase6 35" xfId="2711"/>
    <cellStyle name="20% - Ênfase6 35 2" xfId="2712"/>
    <cellStyle name="20% - Ênfase6 36" xfId="2713"/>
    <cellStyle name="20% - Ênfase6 36 2" xfId="2714"/>
    <cellStyle name="20% - Ênfase6 37" xfId="2715"/>
    <cellStyle name="20% - Ênfase6 37 2" xfId="2716"/>
    <cellStyle name="20% - Ênfase6 38" xfId="2717"/>
    <cellStyle name="20% - Ênfase6 38 2" xfId="2718"/>
    <cellStyle name="20% - Ênfase6 39" xfId="2719"/>
    <cellStyle name="20% - Ênfase6 39 2" xfId="2720"/>
    <cellStyle name="20% - Ênfase6 4" xfId="2721"/>
    <cellStyle name="20% - Ênfase6 4 2" xfId="2722"/>
    <cellStyle name="20% - Ênfase6 4 2 2" xfId="2723"/>
    <cellStyle name="20% - Ênfase6 4 2 2 2" xfId="2724"/>
    <cellStyle name="20% - Ênfase6 4 2 2 3" xfId="2725"/>
    <cellStyle name="20% - Ênfase6 4 2 2 4" xfId="2726"/>
    <cellStyle name="20% - Ênfase6 4 2 3" xfId="2727"/>
    <cellStyle name="20% - Ênfase6 4 2 3 2" xfId="2728"/>
    <cellStyle name="20% - Ênfase6 4 2 4" xfId="2729"/>
    <cellStyle name="20% - Ênfase6 4 2 4 2" xfId="2730"/>
    <cellStyle name="20% - Ênfase6 4 2 4_COSAN SA - IFRS" xfId="32046"/>
    <cellStyle name="20% - Ênfase6 4 2 5" xfId="2731"/>
    <cellStyle name="20% - Ênfase6 4 2 6" xfId="2732"/>
    <cellStyle name="20% - Ênfase6 4 2 7" xfId="2733"/>
    <cellStyle name="20% - Ênfase6 4 2_13-Endividamento" xfId="2734"/>
    <cellStyle name="20% - Ênfase6 4 3" xfId="2735"/>
    <cellStyle name="20% - Ênfase6 4 3 2" xfId="2736"/>
    <cellStyle name="20% - Ênfase6 4 3 3" xfId="2737"/>
    <cellStyle name="20% - Ênfase6 4 3 4" xfId="2738"/>
    <cellStyle name="20% - Ênfase6 4 4" xfId="2739"/>
    <cellStyle name="20% - Ênfase6 4 4 2" xfId="2740"/>
    <cellStyle name="20% - Ênfase6 4 5" xfId="2741"/>
    <cellStyle name="20% - Ênfase6 4 5 2" xfId="2742"/>
    <cellStyle name="20% - Ênfase6 4 5_COSAN SA - IFRS" xfId="32047"/>
    <cellStyle name="20% - Ênfase6 4 6" xfId="2743"/>
    <cellStyle name="20% - Ênfase6 4 7" xfId="2744"/>
    <cellStyle name="20% - Ênfase6 4 8" xfId="2745"/>
    <cellStyle name="20% - Ênfase6 4_1.1 - Apuração IRPJ_CSLL - 2100 - 2012_MAI_V1" xfId="2746"/>
    <cellStyle name="20% - Ênfase6 40" xfId="2747"/>
    <cellStyle name="20% - Ênfase6 40 2" xfId="2748"/>
    <cellStyle name="20% - Ênfase6 41" xfId="2749"/>
    <cellStyle name="20% - Ênfase6 42" xfId="2750"/>
    <cellStyle name="20% - Ênfase6 43" xfId="2751"/>
    <cellStyle name="20% - Ênfase6 44" xfId="2752"/>
    <cellStyle name="20% - Ênfase6 5" xfId="2753"/>
    <cellStyle name="20% - Ênfase6 5 2" xfId="2754"/>
    <cellStyle name="20% - Ênfase6 5 2 2" xfId="2755"/>
    <cellStyle name="20% - Ênfase6 5 2 2 2" xfId="2756"/>
    <cellStyle name="20% - Ênfase6 5 2 2 3" xfId="2757"/>
    <cellStyle name="20% - Ênfase6 5 2 2 4" xfId="2758"/>
    <cellStyle name="20% - Ênfase6 5 2 3" xfId="2759"/>
    <cellStyle name="20% - Ênfase6 5 2 3 2" xfId="2760"/>
    <cellStyle name="20% - Ênfase6 5 2 4" xfId="2761"/>
    <cellStyle name="20% - Ênfase6 5 2 4 2" xfId="2762"/>
    <cellStyle name="20% - Ênfase6 5 2 4_COSAN SA - IFRS" xfId="32048"/>
    <cellStyle name="20% - Ênfase6 5 2 5" xfId="2763"/>
    <cellStyle name="20% - Ênfase6 5 2 6" xfId="2764"/>
    <cellStyle name="20% - Ênfase6 5 2 7" xfId="2765"/>
    <cellStyle name="20% - Ênfase6 5 2_13-Endividamento" xfId="2766"/>
    <cellStyle name="20% - Ênfase6 5 3" xfId="2767"/>
    <cellStyle name="20% - Ênfase6 5 3 2" xfId="2768"/>
    <cellStyle name="20% - Ênfase6 5 3 3" xfId="2769"/>
    <cellStyle name="20% - Ênfase6 5 3 4" xfId="2770"/>
    <cellStyle name="20% - Ênfase6 5 4" xfId="2771"/>
    <cellStyle name="20% - Ênfase6 5 4 2" xfId="2772"/>
    <cellStyle name="20% - Ênfase6 5 5" xfId="2773"/>
    <cellStyle name="20% - Ênfase6 5 5 2" xfId="2774"/>
    <cellStyle name="20% - Ênfase6 5 5_COSAN SA - IFRS" xfId="32049"/>
    <cellStyle name="20% - Ênfase6 5 6" xfId="2775"/>
    <cellStyle name="20% - Ênfase6 5 7" xfId="2776"/>
    <cellStyle name="20% - Ênfase6 5 8" xfId="2777"/>
    <cellStyle name="20% - Ênfase6 5_1.1 - Apuração IRPJ_CSLL - 2100 - 2012_MAI_V1" xfId="2778"/>
    <cellStyle name="20% - Ênfase6 6" xfId="2779"/>
    <cellStyle name="20% - Ênfase6 6 2" xfId="2780"/>
    <cellStyle name="20% - Ênfase6 6 2 2" xfId="2781"/>
    <cellStyle name="20% - Ênfase6 6 2 2 2" xfId="2782"/>
    <cellStyle name="20% - Ênfase6 6 2 2 3" xfId="2783"/>
    <cellStyle name="20% - Ênfase6 6 2 2 4" xfId="2784"/>
    <cellStyle name="20% - Ênfase6 6 2 3" xfId="2785"/>
    <cellStyle name="20% - Ênfase6 6 2 3 2" xfId="2786"/>
    <cellStyle name="20% - Ênfase6 6 2 4" xfId="2787"/>
    <cellStyle name="20% - Ênfase6 6 2 4 2" xfId="2788"/>
    <cellStyle name="20% - Ênfase6 6 2 4_COSAN SA - IFRS" xfId="32050"/>
    <cellStyle name="20% - Ênfase6 6 2 5" xfId="2789"/>
    <cellStyle name="20% - Ênfase6 6 2 6" xfId="2790"/>
    <cellStyle name="20% - Ênfase6 6 2 7" xfId="2791"/>
    <cellStyle name="20% - Ênfase6 6 2_13-Endividamento" xfId="2792"/>
    <cellStyle name="20% - Ênfase6 6 3" xfId="2793"/>
    <cellStyle name="20% - Ênfase6 6 3 2" xfId="2794"/>
    <cellStyle name="20% - Ênfase6 6 3 3" xfId="2795"/>
    <cellStyle name="20% - Ênfase6 6 3 4" xfId="2796"/>
    <cellStyle name="20% - Ênfase6 6 4" xfId="2797"/>
    <cellStyle name="20% - Ênfase6 6 4 2" xfId="2798"/>
    <cellStyle name="20% - Ênfase6 6 5" xfId="2799"/>
    <cellStyle name="20% - Ênfase6 6 5 2" xfId="2800"/>
    <cellStyle name="20% - Ênfase6 6 5_COSAN SA - IFRS" xfId="32051"/>
    <cellStyle name="20% - Ênfase6 6 6" xfId="2801"/>
    <cellStyle name="20% - Ênfase6 6 7" xfId="2802"/>
    <cellStyle name="20% - Ênfase6 6 8" xfId="2803"/>
    <cellStyle name="20% - Ênfase6 6_1.1 - Apuração IRPJ_CSLL - 2100 - 2012_MAI_V1" xfId="2804"/>
    <cellStyle name="20% - Ênfase6 7" xfId="2805"/>
    <cellStyle name="20% - Ênfase6 7 2" xfId="2806"/>
    <cellStyle name="20% - Ênfase6 7 2 2" xfId="2807"/>
    <cellStyle name="20% - Ênfase6 7 2 3" xfId="2808"/>
    <cellStyle name="20% - Ênfase6 7 2 4" xfId="2809"/>
    <cellStyle name="20% - Ênfase6 7 2 5" xfId="2810"/>
    <cellStyle name="20% - Ênfase6 7 2 6" xfId="2811"/>
    <cellStyle name="20% - Ênfase6 7 3" xfId="2812"/>
    <cellStyle name="20% - Ênfase6 7 3 2" xfId="2813"/>
    <cellStyle name="20% - Ênfase6 7 4" xfId="2814"/>
    <cellStyle name="20% - Ênfase6 7 4 2" xfId="2815"/>
    <cellStyle name="20% - Ênfase6 7 4_COSAN SA - IFRS" xfId="32052"/>
    <cellStyle name="20% - Ênfase6 7 5" xfId="2816"/>
    <cellStyle name="20% - Ênfase6 7 6" xfId="2817"/>
    <cellStyle name="20% - Ênfase6 7 7" xfId="2818"/>
    <cellStyle name="20% - Ênfase6 7_13-Endividamento" xfId="2819"/>
    <cellStyle name="20% - Ênfase6 8" xfId="2820"/>
    <cellStyle name="20% - Ênfase6 8 2" xfId="2821"/>
    <cellStyle name="20% - Ênfase6 8 2 2" xfId="2822"/>
    <cellStyle name="20% - Ênfase6 8 2 3" xfId="2823"/>
    <cellStyle name="20% - Ênfase6 8 3" xfId="2824"/>
    <cellStyle name="20% - Ênfase6 8 4" xfId="2825"/>
    <cellStyle name="20% - Ênfase6 8_BP - Raízen Combustíveis" xfId="2826"/>
    <cellStyle name="20% - Ênfase6 9" xfId="2827"/>
    <cellStyle name="20% - Ênfase6 9 2" xfId="2828"/>
    <cellStyle name="20% - Ênfase6 9 3" xfId="2829"/>
    <cellStyle name="20% - Ênfase6 9 4" xfId="2830"/>
    <cellStyle name="20% - Ênfase6 9_BP - Raízen Combustíveis" xfId="2831"/>
    <cellStyle name="²B" xfId="2832"/>
    <cellStyle name="2o.nível" xfId="2833"/>
    <cellStyle name="40% - Accent1 10" xfId="2834"/>
    <cellStyle name="40% - Accent1 11" xfId="2835"/>
    <cellStyle name="40% - Accent1 12" xfId="2836"/>
    <cellStyle name="40% - Accent1 13" xfId="2837"/>
    <cellStyle name="40% - Accent1 14" xfId="2838"/>
    <cellStyle name="40% - Accent1 15" xfId="2839"/>
    <cellStyle name="40% - Accent1 16" xfId="2840"/>
    <cellStyle name="40% - Accent1 17" xfId="2841"/>
    <cellStyle name="40% - Accent1 18" xfId="2842"/>
    <cellStyle name="40% - Accent1 19" xfId="2843"/>
    <cellStyle name="40% - Accent1 2" xfId="2844"/>
    <cellStyle name="40% - Accent1 2 10" xfId="2845"/>
    <cellStyle name="40% - Accent1 2 11" xfId="2846"/>
    <cellStyle name="40% - Accent1 2 11 2" xfId="2847"/>
    <cellStyle name="40% - Accent1 2 12" xfId="2848"/>
    <cellStyle name="40% - Accent1 2 12 2" xfId="2849"/>
    <cellStyle name="40% - Accent1 2 12_COSAN SA - IFRS" xfId="32053"/>
    <cellStyle name="40% - Accent1 2 13" xfId="2850"/>
    <cellStyle name="40% - Accent1 2 14" xfId="2851"/>
    <cellStyle name="40% - Accent1 2 15" xfId="2852"/>
    <cellStyle name="40% - Accent1 2 2" xfId="2853"/>
    <cellStyle name="40% - Accent1 2 2 2" xfId="2854"/>
    <cellStyle name="40% - Accent1 2 2 3" xfId="2855"/>
    <cellStyle name="40% - Accent1 2 2 4" xfId="2856"/>
    <cellStyle name="40% - Accent1 2 2 5" xfId="2857"/>
    <cellStyle name="40% - Accent1 2 2 5 2" xfId="2858"/>
    <cellStyle name="40% - Accent1 2 2 6" xfId="2859"/>
    <cellStyle name="40% - Accent1 2 2_IR Diferido" xfId="2860"/>
    <cellStyle name="40% - Accent1 2 3" xfId="2861"/>
    <cellStyle name="40% - Accent1 2 3 2" xfId="2862"/>
    <cellStyle name="40% - Accent1 2 3 3" xfId="2863"/>
    <cellStyle name="40% - Accent1 2 3 4" xfId="2864"/>
    <cellStyle name="40% - Accent1 2 3_IR Diferido" xfId="2865"/>
    <cellStyle name="40% - Accent1 2 4" xfId="2866"/>
    <cellStyle name="40% - Accent1 2 4 2" xfId="2867"/>
    <cellStyle name="40% - Accent1 2 4 3" xfId="2868"/>
    <cellStyle name="40% - Accent1 2 4 4" xfId="2869"/>
    <cellStyle name="40% - Accent1 2 5" xfId="2870"/>
    <cellStyle name="40% - Accent1 2 5 2" xfId="2871"/>
    <cellStyle name="40% - Accent1 2 5 3" xfId="2872"/>
    <cellStyle name="40% - Accent1 2 5 4" xfId="2873"/>
    <cellStyle name="40% - Accent1 2 6" xfId="2874"/>
    <cellStyle name="40% - Accent1 2 7" xfId="2875"/>
    <cellStyle name="40% - Accent1 2 8" xfId="2876"/>
    <cellStyle name="40% - Accent1 2 9" xfId="2877"/>
    <cellStyle name="40% - Accent1 2_13-Endividamento" xfId="2878"/>
    <cellStyle name="40% - Accent1 20" xfId="2879"/>
    <cellStyle name="40% - Accent1 20 2" xfId="2880"/>
    <cellStyle name="40% - Accent1 21" xfId="2881"/>
    <cellStyle name="40% - Accent1 21 2" xfId="2882"/>
    <cellStyle name="40% - Accent1 21_COSAN SA - IFRS" xfId="32054"/>
    <cellStyle name="40% - Accent1 22" xfId="2883"/>
    <cellStyle name="40% - Accent1 23" xfId="2884"/>
    <cellStyle name="40% - Accent1 24" xfId="2885"/>
    <cellStyle name="40% - Accent1 25" xfId="2886"/>
    <cellStyle name="40% - Accent1 3" xfId="2887"/>
    <cellStyle name="40% - Accent1 3 10" xfId="2888"/>
    <cellStyle name="40% - Accent1 3 10 2" xfId="2889"/>
    <cellStyle name="40% - Accent1 3 11" xfId="2890"/>
    <cellStyle name="40% - Accent1 3 12" xfId="2891"/>
    <cellStyle name="40% - Accent1 3 13" xfId="2892"/>
    <cellStyle name="40% - Accent1 3 14" xfId="2893"/>
    <cellStyle name="40% - Accent1 3 2" xfId="2894"/>
    <cellStyle name="40% - Accent1 3 2 2" xfId="2895"/>
    <cellStyle name="40% - Accent1 3 2 3" xfId="2896"/>
    <cellStyle name="40% - Accent1 3 2 4" xfId="2897"/>
    <cellStyle name="40% - Accent1 3 2 5" xfId="2898"/>
    <cellStyle name="40% - Accent1 3 2 6" xfId="2899"/>
    <cellStyle name="40% - Accent1 3 2 7" xfId="2900"/>
    <cellStyle name="40% - Accent1 3 2_Display" xfId="2901"/>
    <cellStyle name="40% - Accent1 3 3" xfId="2902"/>
    <cellStyle name="40% - Accent1 3 3 2" xfId="2903"/>
    <cellStyle name="40% - Accent1 3 3 3" xfId="2904"/>
    <cellStyle name="40% - Accent1 3 3 4" xfId="2905"/>
    <cellStyle name="40% - Accent1 3 4" xfId="2906"/>
    <cellStyle name="40% - Accent1 3 4 2" xfId="2907"/>
    <cellStyle name="40% - Accent1 3 4 3" xfId="2908"/>
    <cellStyle name="40% - Accent1 3 4 4" xfId="2909"/>
    <cellStyle name="40% - Accent1 3 5" xfId="2910"/>
    <cellStyle name="40% - Accent1 3 5 2" xfId="2911"/>
    <cellStyle name="40% - Accent1 3 5 3" xfId="2912"/>
    <cellStyle name="40% - Accent1 3 5 4" xfId="2913"/>
    <cellStyle name="40% - Accent1 3 6" xfId="2914"/>
    <cellStyle name="40% - Accent1 3 7" xfId="2915"/>
    <cellStyle name="40% - Accent1 3 8" xfId="2916"/>
    <cellStyle name="40% - Accent1 3 9" xfId="2917"/>
    <cellStyle name="40% - Accent1 4" xfId="2918"/>
    <cellStyle name="40% - Accent1 4 2" xfId="2919"/>
    <cellStyle name="40% - Accent1 4_IR Diferido" xfId="2920"/>
    <cellStyle name="40% - Accent1 5" xfId="2921"/>
    <cellStyle name="40% - Accent1 5 2" xfId="2922"/>
    <cellStyle name="40% - Accent1 5_IR Diferido" xfId="2923"/>
    <cellStyle name="40% - Accent1 6" xfId="2924"/>
    <cellStyle name="40% - Accent1 7" xfId="2925"/>
    <cellStyle name="40% - Accent1 8" xfId="2926"/>
    <cellStyle name="40% - Accent1 9" xfId="2927"/>
    <cellStyle name="40% - Accent2 10" xfId="2928"/>
    <cellStyle name="40% - Accent2 11" xfId="2929"/>
    <cellStyle name="40% - Accent2 12" xfId="2930"/>
    <cellStyle name="40% - Accent2 13" xfId="2931"/>
    <cellStyle name="40% - Accent2 14" xfId="2932"/>
    <cellStyle name="40% - Accent2 15" xfId="2933"/>
    <cellStyle name="40% - Accent2 16" xfId="2934"/>
    <cellStyle name="40% - Accent2 17" xfId="2935"/>
    <cellStyle name="40% - Accent2 18" xfId="2936"/>
    <cellStyle name="40% - Accent2 19" xfId="2937"/>
    <cellStyle name="40% - Accent2 2" xfId="2938"/>
    <cellStyle name="40% - Accent2 2 10" xfId="2939"/>
    <cellStyle name="40% - Accent2 2 11" xfId="2940"/>
    <cellStyle name="40% - Accent2 2 11 2" xfId="2941"/>
    <cellStyle name="40% - Accent2 2 12" xfId="2942"/>
    <cellStyle name="40% - Accent2 2 12 2" xfId="2943"/>
    <cellStyle name="40% - Accent2 2 12_COSAN SA - IFRS" xfId="32055"/>
    <cellStyle name="40% - Accent2 2 13" xfId="2944"/>
    <cellStyle name="40% - Accent2 2 14" xfId="2945"/>
    <cellStyle name="40% - Accent2 2 15" xfId="2946"/>
    <cellStyle name="40% - Accent2 2 2" xfId="2947"/>
    <cellStyle name="40% - Accent2 2 2 2" xfId="2948"/>
    <cellStyle name="40% - Accent2 2 2 3" xfId="2949"/>
    <cellStyle name="40% - Accent2 2 2 4" xfId="2950"/>
    <cellStyle name="40% - Accent2 2 2 5" xfId="2951"/>
    <cellStyle name="40% - Accent2 2 2 5 2" xfId="2952"/>
    <cellStyle name="40% - Accent2 2 2 6" xfId="2953"/>
    <cellStyle name="40% - Accent2 2 2_IR Diferido" xfId="2954"/>
    <cellStyle name="40% - Accent2 2 3" xfId="2955"/>
    <cellStyle name="40% - Accent2 2 3 2" xfId="2956"/>
    <cellStyle name="40% - Accent2 2 3 3" xfId="2957"/>
    <cellStyle name="40% - Accent2 2 3 4" xfId="2958"/>
    <cellStyle name="40% - Accent2 2 3_IR Diferido" xfId="2959"/>
    <cellStyle name="40% - Accent2 2 4" xfId="2960"/>
    <cellStyle name="40% - Accent2 2 4 2" xfId="2961"/>
    <cellStyle name="40% - Accent2 2 4 3" xfId="2962"/>
    <cellStyle name="40% - Accent2 2 4 4" xfId="2963"/>
    <cellStyle name="40% - Accent2 2 5" xfId="2964"/>
    <cellStyle name="40% - Accent2 2 5 2" xfId="2965"/>
    <cellStyle name="40% - Accent2 2 5 3" xfId="2966"/>
    <cellStyle name="40% - Accent2 2 5 4" xfId="2967"/>
    <cellStyle name="40% - Accent2 2 6" xfId="2968"/>
    <cellStyle name="40% - Accent2 2 7" xfId="2969"/>
    <cellStyle name="40% - Accent2 2 8" xfId="2970"/>
    <cellStyle name="40% - Accent2 2 9" xfId="2971"/>
    <cellStyle name="40% - Accent2 2_13-Endividamento" xfId="2972"/>
    <cellStyle name="40% - Accent2 20" xfId="2973"/>
    <cellStyle name="40% - Accent2 20 2" xfId="2974"/>
    <cellStyle name="40% - Accent2 21" xfId="2975"/>
    <cellStyle name="40% - Accent2 21 2" xfId="2976"/>
    <cellStyle name="40% - Accent2 21_COSAN SA - IFRS" xfId="32056"/>
    <cellStyle name="40% - Accent2 22" xfId="2977"/>
    <cellStyle name="40% - Accent2 23" xfId="2978"/>
    <cellStyle name="40% - Accent2 24" xfId="2979"/>
    <cellStyle name="40% - Accent2 25" xfId="2980"/>
    <cellStyle name="40% - Accent2 3" xfId="2981"/>
    <cellStyle name="40% - Accent2 3 10" xfId="2982"/>
    <cellStyle name="40% - Accent2 3 10 2" xfId="2983"/>
    <cellStyle name="40% - Accent2 3 11" xfId="2984"/>
    <cellStyle name="40% - Accent2 3 12" xfId="2985"/>
    <cellStyle name="40% - Accent2 3 13" xfId="2986"/>
    <cellStyle name="40% - Accent2 3 14" xfId="2987"/>
    <cellStyle name="40% - Accent2 3 2" xfId="2988"/>
    <cellStyle name="40% - Accent2 3 2 2" xfId="2989"/>
    <cellStyle name="40% - Accent2 3 2 3" xfId="2990"/>
    <cellStyle name="40% - Accent2 3 2 4" xfId="2991"/>
    <cellStyle name="40% - Accent2 3 2 5" xfId="2992"/>
    <cellStyle name="40% - Accent2 3 2 6" xfId="2993"/>
    <cellStyle name="40% - Accent2 3 2 7" xfId="2994"/>
    <cellStyle name="40% - Accent2 3 2_Display" xfId="2995"/>
    <cellStyle name="40% - Accent2 3 3" xfId="2996"/>
    <cellStyle name="40% - Accent2 3 3 2" xfId="2997"/>
    <cellStyle name="40% - Accent2 3 3 3" xfId="2998"/>
    <cellStyle name="40% - Accent2 3 3 4" xfId="2999"/>
    <cellStyle name="40% - Accent2 3 4" xfId="3000"/>
    <cellStyle name="40% - Accent2 3 4 2" xfId="3001"/>
    <cellStyle name="40% - Accent2 3 4 3" xfId="3002"/>
    <cellStyle name="40% - Accent2 3 4 4" xfId="3003"/>
    <cellStyle name="40% - Accent2 3 5" xfId="3004"/>
    <cellStyle name="40% - Accent2 3 5 2" xfId="3005"/>
    <cellStyle name="40% - Accent2 3 5 3" xfId="3006"/>
    <cellStyle name="40% - Accent2 3 5 4" xfId="3007"/>
    <cellStyle name="40% - Accent2 3 6" xfId="3008"/>
    <cellStyle name="40% - Accent2 3 7" xfId="3009"/>
    <cellStyle name="40% - Accent2 3 8" xfId="3010"/>
    <cellStyle name="40% - Accent2 3 9" xfId="3011"/>
    <cellStyle name="40% - Accent2 4" xfId="3012"/>
    <cellStyle name="40% - Accent2 4 2" xfId="3013"/>
    <cellStyle name="40% - Accent2 4_IR Diferido" xfId="3014"/>
    <cellStyle name="40% - Accent2 5" xfId="3015"/>
    <cellStyle name="40% - Accent2 5 2" xfId="3016"/>
    <cellStyle name="40% - Accent2 5_IR Diferido" xfId="3017"/>
    <cellStyle name="40% - Accent2 6" xfId="3018"/>
    <cellStyle name="40% - Accent2 7" xfId="3019"/>
    <cellStyle name="40% - Accent2 8" xfId="3020"/>
    <cellStyle name="40% - Accent2 9" xfId="3021"/>
    <cellStyle name="40% - Accent3 10" xfId="3022"/>
    <cellStyle name="40% - Accent3 11" xfId="3023"/>
    <cellStyle name="40% - Accent3 12" xfId="3024"/>
    <cellStyle name="40% - Accent3 13" xfId="3025"/>
    <cellStyle name="40% - Accent3 14" xfId="3026"/>
    <cellStyle name="40% - Accent3 15" xfId="3027"/>
    <cellStyle name="40% - Accent3 16" xfId="3028"/>
    <cellStyle name="40% - Accent3 17" xfId="3029"/>
    <cellStyle name="40% - Accent3 18" xfId="3030"/>
    <cellStyle name="40% - Accent3 19" xfId="3031"/>
    <cellStyle name="40% - Accent3 2" xfId="3032"/>
    <cellStyle name="40% - Accent3 2 10" xfId="3033"/>
    <cellStyle name="40% - Accent3 2 11" xfId="3034"/>
    <cellStyle name="40% - Accent3 2 11 2" xfId="3035"/>
    <cellStyle name="40% - Accent3 2 12" xfId="3036"/>
    <cellStyle name="40% - Accent3 2 12 2" xfId="3037"/>
    <cellStyle name="40% - Accent3 2 12_COSAN SA - IFRS" xfId="32057"/>
    <cellStyle name="40% - Accent3 2 13" xfId="3038"/>
    <cellStyle name="40% - Accent3 2 14" xfId="3039"/>
    <cellStyle name="40% - Accent3 2 15" xfId="3040"/>
    <cellStyle name="40% - Accent3 2 2" xfId="3041"/>
    <cellStyle name="40% - Accent3 2 2 2" xfId="3042"/>
    <cellStyle name="40% - Accent3 2 2 3" xfId="3043"/>
    <cellStyle name="40% - Accent3 2 2 4" xfId="3044"/>
    <cellStyle name="40% - Accent3 2 2 5" xfId="3045"/>
    <cellStyle name="40% - Accent3 2 2 5 2" xfId="3046"/>
    <cellStyle name="40% - Accent3 2 2 6" xfId="3047"/>
    <cellStyle name="40% - Accent3 2 2_IR Diferido" xfId="3048"/>
    <cellStyle name="40% - Accent3 2 3" xfId="3049"/>
    <cellStyle name="40% - Accent3 2 3 2" xfId="3050"/>
    <cellStyle name="40% - Accent3 2 3 3" xfId="3051"/>
    <cellStyle name="40% - Accent3 2 3 4" xfId="3052"/>
    <cellStyle name="40% - Accent3 2 3_IR Diferido" xfId="3053"/>
    <cellStyle name="40% - Accent3 2 4" xfId="3054"/>
    <cellStyle name="40% - Accent3 2 4 2" xfId="3055"/>
    <cellStyle name="40% - Accent3 2 4 3" xfId="3056"/>
    <cellStyle name="40% - Accent3 2 4 4" xfId="3057"/>
    <cellStyle name="40% - Accent3 2 5" xfId="3058"/>
    <cellStyle name="40% - Accent3 2 5 2" xfId="3059"/>
    <cellStyle name="40% - Accent3 2 5 3" xfId="3060"/>
    <cellStyle name="40% - Accent3 2 5 4" xfId="3061"/>
    <cellStyle name="40% - Accent3 2 6" xfId="3062"/>
    <cellStyle name="40% - Accent3 2 7" xfId="3063"/>
    <cellStyle name="40% - Accent3 2 8" xfId="3064"/>
    <cellStyle name="40% - Accent3 2 9" xfId="3065"/>
    <cellStyle name="40% - Accent3 2_13-Endividamento" xfId="3066"/>
    <cellStyle name="40% - Accent3 20" xfId="3067"/>
    <cellStyle name="40% - Accent3 20 2" xfId="3068"/>
    <cellStyle name="40% - Accent3 21" xfId="3069"/>
    <cellStyle name="40% - Accent3 21 2" xfId="3070"/>
    <cellStyle name="40% - Accent3 21_COSAN SA - IFRS" xfId="32058"/>
    <cellStyle name="40% - Accent3 22" xfId="3071"/>
    <cellStyle name="40% - Accent3 23" xfId="3072"/>
    <cellStyle name="40% - Accent3 24" xfId="3073"/>
    <cellStyle name="40% - Accent3 25" xfId="3074"/>
    <cellStyle name="40% - Accent3 3" xfId="3075"/>
    <cellStyle name="40% - Accent3 3 10" xfId="3076"/>
    <cellStyle name="40% - Accent3 3 10 2" xfId="3077"/>
    <cellStyle name="40% - Accent3 3 11" xfId="3078"/>
    <cellStyle name="40% - Accent3 3 12" xfId="3079"/>
    <cellStyle name="40% - Accent3 3 13" xfId="3080"/>
    <cellStyle name="40% - Accent3 3 14" xfId="3081"/>
    <cellStyle name="40% - Accent3 3 2" xfId="3082"/>
    <cellStyle name="40% - Accent3 3 2 2" xfId="3083"/>
    <cellStyle name="40% - Accent3 3 2 3" xfId="3084"/>
    <cellStyle name="40% - Accent3 3 2 4" xfId="3085"/>
    <cellStyle name="40% - Accent3 3 2 5" xfId="3086"/>
    <cellStyle name="40% - Accent3 3 2 6" xfId="3087"/>
    <cellStyle name="40% - Accent3 3 2 7" xfId="3088"/>
    <cellStyle name="40% - Accent3 3 2_Display" xfId="3089"/>
    <cellStyle name="40% - Accent3 3 3" xfId="3090"/>
    <cellStyle name="40% - Accent3 3 3 2" xfId="3091"/>
    <cellStyle name="40% - Accent3 3 3 3" xfId="3092"/>
    <cellStyle name="40% - Accent3 3 3 4" xfId="3093"/>
    <cellStyle name="40% - Accent3 3 4" xfId="3094"/>
    <cellStyle name="40% - Accent3 3 4 2" xfId="3095"/>
    <cellStyle name="40% - Accent3 3 4 3" xfId="3096"/>
    <cellStyle name="40% - Accent3 3 4 4" xfId="3097"/>
    <cellStyle name="40% - Accent3 3 5" xfId="3098"/>
    <cellStyle name="40% - Accent3 3 5 2" xfId="3099"/>
    <cellStyle name="40% - Accent3 3 5 3" xfId="3100"/>
    <cellStyle name="40% - Accent3 3 5 4" xfId="3101"/>
    <cellStyle name="40% - Accent3 3 6" xfId="3102"/>
    <cellStyle name="40% - Accent3 3 7" xfId="3103"/>
    <cellStyle name="40% - Accent3 3 8" xfId="3104"/>
    <cellStyle name="40% - Accent3 3 9" xfId="3105"/>
    <cellStyle name="40% - Accent3 4" xfId="3106"/>
    <cellStyle name="40% - Accent3 4 2" xfId="3107"/>
    <cellStyle name="40% - Accent3 4_IR Diferido" xfId="3108"/>
    <cellStyle name="40% - Accent3 5" xfId="3109"/>
    <cellStyle name="40% - Accent3 5 2" xfId="3110"/>
    <cellStyle name="40% - Accent3 5_IR Diferido" xfId="3111"/>
    <cellStyle name="40% - Accent3 6" xfId="3112"/>
    <cellStyle name="40% - Accent3 7" xfId="3113"/>
    <cellStyle name="40% - Accent3 8" xfId="3114"/>
    <cellStyle name="40% - Accent3 9" xfId="3115"/>
    <cellStyle name="40% - Accent4 10" xfId="3116"/>
    <cellStyle name="40% - Accent4 11" xfId="3117"/>
    <cellStyle name="40% - Accent4 12" xfId="3118"/>
    <cellStyle name="40% - Accent4 13" xfId="3119"/>
    <cellStyle name="40% - Accent4 14" xfId="3120"/>
    <cellStyle name="40% - Accent4 15" xfId="3121"/>
    <cellStyle name="40% - Accent4 16" xfId="3122"/>
    <cellStyle name="40% - Accent4 17" xfId="3123"/>
    <cellStyle name="40% - Accent4 18" xfId="3124"/>
    <cellStyle name="40% - Accent4 19" xfId="3125"/>
    <cellStyle name="40% - Accent4 2" xfId="3126"/>
    <cellStyle name="40% - Accent4 2 10" xfId="3127"/>
    <cellStyle name="40% - Accent4 2 11" xfId="3128"/>
    <cellStyle name="40% - Accent4 2 11 2" xfId="3129"/>
    <cellStyle name="40% - Accent4 2 12" xfId="3130"/>
    <cellStyle name="40% - Accent4 2 12 2" xfId="3131"/>
    <cellStyle name="40% - Accent4 2 12_COSAN SA - IFRS" xfId="32059"/>
    <cellStyle name="40% - Accent4 2 13" xfId="3132"/>
    <cellStyle name="40% - Accent4 2 14" xfId="3133"/>
    <cellStyle name="40% - Accent4 2 15" xfId="3134"/>
    <cellStyle name="40% - Accent4 2 2" xfId="3135"/>
    <cellStyle name="40% - Accent4 2 2 2" xfId="3136"/>
    <cellStyle name="40% - Accent4 2 2 3" xfId="3137"/>
    <cellStyle name="40% - Accent4 2 2 4" xfId="3138"/>
    <cellStyle name="40% - Accent4 2 2 5" xfId="3139"/>
    <cellStyle name="40% - Accent4 2 2 5 2" xfId="3140"/>
    <cellStyle name="40% - Accent4 2 2 6" xfId="3141"/>
    <cellStyle name="40% - Accent4 2 2_IR Diferido" xfId="3142"/>
    <cellStyle name="40% - Accent4 2 3" xfId="3143"/>
    <cellStyle name="40% - Accent4 2 3 2" xfId="3144"/>
    <cellStyle name="40% - Accent4 2 3 3" xfId="3145"/>
    <cellStyle name="40% - Accent4 2 3 4" xfId="3146"/>
    <cellStyle name="40% - Accent4 2 3_IR Diferido" xfId="3147"/>
    <cellStyle name="40% - Accent4 2 4" xfId="3148"/>
    <cellStyle name="40% - Accent4 2 4 2" xfId="3149"/>
    <cellStyle name="40% - Accent4 2 4 3" xfId="3150"/>
    <cellStyle name="40% - Accent4 2 4 4" xfId="3151"/>
    <cellStyle name="40% - Accent4 2 5" xfId="3152"/>
    <cellStyle name="40% - Accent4 2 5 2" xfId="3153"/>
    <cellStyle name="40% - Accent4 2 5 3" xfId="3154"/>
    <cellStyle name="40% - Accent4 2 5 4" xfId="3155"/>
    <cellStyle name="40% - Accent4 2 6" xfId="3156"/>
    <cellStyle name="40% - Accent4 2 7" xfId="3157"/>
    <cellStyle name="40% - Accent4 2 8" xfId="3158"/>
    <cellStyle name="40% - Accent4 2 9" xfId="3159"/>
    <cellStyle name="40% - Accent4 2_13-Endividamento" xfId="3160"/>
    <cellStyle name="40% - Accent4 20" xfId="3161"/>
    <cellStyle name="40% - Accent4 20 2" xfId="3162"/>
    <cellStyle name="40% - Accent4 21" xfId="3163"/>
    <cellStyle name="40% - Accent4 21 2" xfId="3164"/>
    <cellStyle name="40% - Accent4 21_COSAN SA - IFRS" xfId="32060"/>
    <cellStyle name="40% - Accent4 22" xfId="3165"/>
    <cellStyle name="40% - Accent4 23" xfId="3166"/>
    <cellStyle name="40% - Accent4 24" xfId="3167"/>
    <cellStyle name="40% - Accent4 25" xfId="3168"/>
    <cellStyle name="40% - Accent4 3" xfId="3169"/>
    <cellStyle name="40% - Accent4 3 10" xfId="3170"/>
    <cellStyle name="40% - Accent4 3 10 2" xfId="3171"/>
    <cellStyle name="40% - Accent4 3 11" xfId="3172"/>
    <cellStyle name="40% - Accent4 3 12" xfId="3173"/>
    <cellStyle name="40% - Accent4 3 13" xfId="3174"/>
    <cellStyle name="40% - Accent4 3 14" xfId="3175"/>
    <cellStyle name="40% - Accent4 3 2" xfId="3176"/>
    <cellStyle name="40% - Accent4 3 2 2" xfId="3177"/>
    <cellStyle name="40% - Accent4 3 2 3" xfId="3178"/>
    <cellStyle name="40% - Accent4 3 2 4" xfId="3179"/>
    <cellStyle name="40% - Accent4 3 2 5" xfId="3180"/>
    <cellStyle name="40% - Accent4 3 2 6" xfId="3181"/>
    <cellStyle name="40% - Accent4 3 2 7" xfId="3182"/>
    <cellStyle name="40% - Accent4 3 2_Display" xfId="3183"/>
    <cellStyle name="40% - Accent4 3 3" xfId="3184"/>
    <cellStyle name="40% - Accent4 3 3 2" xfId="3185"/>
    <cellStyle name="40% - Accent4 3 3 3" xfId="3186"/>
    <cellStyle name="40% - Accent4 3 3 4" xfId="3187"/>
    <cellStyle name="40% - Accent4 3 4" xfId="3188"/>
    <cellStyle name="40% - Accent4 3 4 2" xfId="3189"/>
    <cellStyle name="40% - Accent4 3 4 3" xfId="3190"/>
    <cellStyle name="40% - Accent4 3 4 4" xfId="3191"/>
    <cellStyle name="40% - Accent4 3 5" xfId="3192"/>
    <cellStyle name="40% - Accent4 3 5 2" xfId="3193"/>
    <cellStyle name="40% - Accent4 3 5 3" xfId="3194"/>
    <cellStyle name="40% - Accent4 3 5 4" xfId="3195"/>
    <cellStyle name="40% - Accent4 3 6" xfId="3196"/>
    <cellStyle name="40% - Accent4 3 7" xfId="3197"/>
    <cellStyle name="40% - Accent4 3 8" xfId="3198"/>
    <cellStyle name="40% - Accent4 3 9" xfId="3199"/>
    <cellStyle name="40% - Accent4 4" xfId="3200"/>
    <cellStyle name="40% - Accent4 4 2" xfId="3201"/>
    <cellStyle name="40% - Accent4 4_IR Diferido" xfId="3202"/>
    <cellStyle name="40% - Accent4 5" xfId="3203"/>
    <cellStyle name="40% - Accent4 5 2" xfId="3204"/>
    <cellStyle name="40% - Accent4 5_IR Diferido" xfId="3205"/>
    <cellStyle name="40% - Accent4 6" xfId="3206"/>
    <cellStyle name="40% - Accent4 7" xfId="3207"/>
    <cellStyle name="40% - Accent4 8" xfId="3208"/>
    <cellStyle name="40% - Accent4 9" xfId="3209"/>
    <cellStyle name="40% - Accent5 10" xfId="3210"/>
    <cellStyle name="40% - Accent5 11" xfId="3211"/>
    <cellStyle name="40% - Accent5 12" xfId="3212"/>
    <cellStyle name="40% - Accent5 13" xfId="3213"/>
    <cellStyle name="40% - Accent5 14" xfId="3214"/>
    <cellStyle name="40% - Accent5 15" xfId="3215"/>
    <cellStyle name="40% - Accent5 16" xfId="3216"/>
    <cellStyle name="40% - Accent5 17" xfId="3217"/>
    <cellStyle name="40% - Accent5 18" xfId="3218"/>
    <cellStyle name="40% - Accent5 19" xfId="3219"/>
    <cellStyle name="40% - Accent5 2" xfId="3220"/>
    <cellStyle name="40% - Accent5 2 10" xfId="3221"/>
    <cellStyle name="40% - Accent5 2 11" xfId="3222"/>
    <cellStyle name="40% - Accent5 2 11 2" xfId="3223"/>
    <cellStyle name="40% - Accent5 2 12" xfId="3224"/>
    <cellStyle name="40% - Accent5 2 12 2" xfId="3225"/>
    <cellStyle name="40% - Accent5 2 12_COSAN SA - IFRS" xfId="32061"/>
    <cellStyle name="40% - Accent5 2 13" xfId="3226"/>
    <cellStyle name="40% - Accent5 2 14" xfId="3227"/>
    <cellStyle name="40% - Accent5 2 15" xfId="3228"/>
    <cellStyle name="40% - Accent5 2 2" xfId="3229"/>
    <cellStyle name="40% - Accent5 2 2 2" xfId="3230"/>
    <cellStyle name="40% - Accent5 2 2 3" xfId="3231"/>
    <cellStyle name="40% - Accent5 2 2 4" xfId="3232"/>
    <cellStyle name="40% - Accent5 2 2 5" xfId="3233"/>
    <cellStyle name="40% - Accent5 2 2 5 2" xfId="3234"/>
    <cellStyle name="40% - Accent5 2 2 6" xfId="3235"/>
    <cellStyle name="40% - Accent5 2 2_IR Diferido" xfId="3236"/>
    <cellStyle name="40% - Accent5 2 3" xfId="3237"/>
    <cellStyle name="40% - Accent5 2 3 2" xfId="3238"/>
    <cellStyle name="40% - Accent5 2 3 3" xfId="3239"/>
    <cellStyle name="40% - Accent5 2 3 4" xfId="3240"/>
    <cellStyle name="40% - Accent5 2 3_IR Diferido" xfId="3241"/>
    <cellStyle name="40% - Accent5 2 4" xfId="3242"/>
    <cellStyle name="40% - Accent5 2 4 2" xfId="3243"/>
    <cellStyle name="40% - Accent5 2 4 3" xfId="3244"/>
    <cellStyle name="40% - Accent5 2 4 4" xfId="3245"/>
    <cellStyle name="40% - Accent5 2 5" xfId="3246"/>
    <cellStyle name="40% - Accent5 2 5 2" xfId="3247"/>
    <cellStyle name="40% - Accent5 2 5 3" xfId="3248"/>
    <cellStyle name="40% - Accent5 2 5 4" xfId="3249"/>
    <cellStyle name="40% - Accent5 2 6" xfId="3250"/>
    <cellStyle name="40% - Accent5 2 7" xfId="3251"/>
    <cellStyle name="40% - Accent5 2 8" xfId="3252"/>
    <cellStyle name="40% - Accent5 2 9" xfId="3253"/>
    <cellStyle name="40% - Accent5 2_13-Endividamento" xfId="3254"/>
    <cellStyle name="40% - Accent5 20" xfId="3255"/>
    <cellStyle name="40% - Accent5 20 2" xfId="3256"/>
    <cellStyle name="40% - Accent5 21" xfId="3257"/>
    <cellStyle name="40% - Accent5 21 2" xfId="3258"/>
    <cellStyle name="40% - Accent5 21_COSAN SA - IFRS" xfId="32062"/>
    <cellStyle name="40% - Accent5 22" xfId="3259"/>
    <cellStyle name="40% - Accent5 23" xfId="3260"/>
    <cellStyle name="40% - Accent5 24" xfId="3261"/>
    <cellStyle name="40% - Accent5 25" xfId="3262"/>
    <cellStyle name="40% - Accent5 3" xfId="3263"/>
    <cellStyle name="40% - Accent5 3 10" xfId="3264"/>
    <cellStyle name="40% - Accent5 3 10 2" xfId="3265"/>
    <cellStyle name="40% - Accent5 3 11" xfId="3266"/>
    <cellStyle name="40% - Accent5 3 12" xfId="3267"/>
    <cellStyle name="40% - Accent5 3 13" xfId="3268"/>
    <cellStyle name="40% - Accent5 3 14" xfId="3269"/>
    <cellStyle name="40% - Accent5 3 2" xfId="3270"/>
    <cellStyle name="40% - Accent5 3 2 2" xfId="3271"/>
    <cellStyle name="40% - Accent5 3 2 3" xfId="3272"/>
    <cellStyle name="40% - Accent5 3 2 4" xfId="3273"/>
    <cellStyle name="40% - Accent5 3 2 5" xfId="3274"/>
    <cellStyle name="40% - Accent5 3 2 6" xfId="3275"/>
    <cellStyle name="40% - Accent5 3 2 7" xfId="3276"/>
    <cellStyle name="40% - Accent5 3 2_Display" xfId="3277"/>
    <cellStyle name="40% - Accent5 3 3" xfId="3278"/>
    <cellStyle name="40% - Accent5 3 3 2" xfId="3279"/>
    <cellStyle name="40% - Accent5 3 3 3" xfId="3280"/>
    <cellStyle name="40% - Accent5 3 3 4" xfId="3281"/>
    <cellStyle name="40% - Accent5 3 4" xfId="3282"/>
    <cellStyle name="40% - Accent5 3 4 2" xfId="3283"/>
    <cellStyle name="40% - Accent5 3 4 3" xfId="3284"/>
    <cellStyle name="40% - Accent5 3 4 4" xfId="3285"/>
    <cellStyle name="40% - Accent5 3 5" xfId="3286"/>
    <cellStyle name="40% - Accent5 3 5 2" xfId="3287"/>
    <cellStyle name="40% - Accent5 3 5 3" xfId="3288"/>
    <cellStyle name="40% - Accent5 3 5 4" xfId="3289"/>
    <cellStyle name="40% - Accent5 3 6" xfId="3290"/>
    <cellStyle name="40% - Accent5 3 7" xfId="3291"/>
    <cellStyle name="40% - Accent5 3 8" xfId="3292"/>
    <cellStyle name="40% - Accent5 3 9" xfId="3293"/>
    <cellStyle name="40% - Accent5 4" xfId="3294"/>
    <cellStyle name="40% - Accent5 4 2" xfId="3295"/>
    <cellStyle name="40% - Accent5 4_IR Diferido" xfId="3296"/>
    <cellStyle name="40% - Accent5 5" xfId="3297"/>
    <cellStyle name="40% - Accent5 5 2" xfId="3298"/>
    <cellStyle name="40% - Accent5 5_IR Diferido" xfId="3299"/>
    <cellStyle name="40% - Accent5 6" xfId="3300"/>
    <cellStyle name="40% - Accent5 7" xfId="3301"/>
    <cellStyle name="40% - Accent5 8" xfId="3302"/>
    <cellStyle name="40% - Accent5 9" xfId="3303"/>
    <cellStyle name="40% - Accent6 10" xfId="3304"/>
    <cellStyle name="40% - Accent6 11" xfId="3305"/>
    <cellStyle name="40% - Accent6 12" xfId="3306"/>
    <cellStyle name="40% - Accent6 13" xfId="3307"/>
    <cellStyle name="40% - Accent6 14" xfId="3308"/>
    <cellStyle name="40% - Accent6 15" xfId="3309"/>
    <cellStyle name="40% - Accent6 16" xfId="3310"/>
    <cellStyle name="40% - Accent6 17" xfId="3311"/>
    <cellStyle name="40% - Accent6 18" xfId="3312"/>
    <cellStyle name="40% - Accent6 19" xfId="3313"/>
    <cellStyle name="40% - Accent6 2" xfId="3314"/>
    <cellStyle name="40% - Accent6 2 10" xfId="3315"/>
    <cellStyle name="40% - Accent6 2 11" xfId="3316"/>
    <cellStyle name="40% - Accent6 2 11 2" xfId="3317"/>
    <cellStyle name="40% - Accent6 2 12" xfId="3318"/>
    <cellStyle name="40% - Accent6 2 12 2" xfId="3319"/>
    <cellStyle name="40% - Accent6 2 12_COSAN SA - IFRS" xfId="32063"/>
    <cellStyle name="40% - Accent6 2 13" xfId="3320"/>
    <cellStyle name="40% - Accent6 2 14" xfId="3321"/>
    <cellStyle name="40% - Accent6 2 15" xfId="3322"/>
    <cellStyle name="40% - Accent6 2 2" xfId="3323"/>
    <cellStyle name="40% - Accent6 2 2 2" xfId="3324"/>
    <cellStyle name="40% - Accent6 2 2 3" xfId="3325"/>
    <cellStyle name="40% - Accent6 2 2 4" xfId="3326"/>
    <cellStyle name="40% - Accent6 2 2 5" xfId="3327"/>
    <cellStyle name="40% - Accent6 2 2 5 2" xfId="3328"/>
    <cellStyle name="40% - Accent6 2 2 6" xfId="3329"/>
    <cellStyle name="40% - Accent6 2 2_IR Diferido" xfId="3330"/>
    <cellStyle name="40% - Accent6 2 3" xfId="3331"/>
    <cellStyle name="40% - Accent6 2 3 2" xfId="3332"/>
    <cellStyle name="40% - Accent6 2 3 3" xfId="3333"/>
    <cellStyle name="40% - Accent6 2 3 4" xfId="3334"/>
    <cellStyle name="40% - Accent6 2 3_IR Diferido" xfId="3335"/>
    <cellStyle name="40% - Accent6 2 4" xfId="3336"/>
    <cellStyle name="40% - Accent6 2 4 2" xfId="3337"/>
    <cellStyle name="40% - Accent6 2 4 3" xfId="3338"/>
    <cellStyle name="40% - Accent6 2 4 4" xfId="3339"/>
    <cellStyle name="40% - Accent6 2 5" xfId="3340"/>
    <cellStyle name="40% - Accent6 2 5 2" xfId="3341"/>
    <cellStyle name="40% - Accent6 2 5 3" xfId="3342"/>
    <cellStyle name="40% - Accent6 2 5 4" xfId="3343"/>
    <cellStyle name="40% - Accent6 2 6" xfId="3344"/>
    <cellStyle name="40% - Accent6 2 7" xfId="3345"/>
    <cellStyle name="40% - Accent6 2 8" xfId="3346"/>
    <cellStyle name="40% - Accent6 2 9" xfId="3347"/>
    <cellStyle name="40% - Accent6 2_13-Endividamento" xfId="3348"/>
    <cellStyle name="40% - Accent6 20" xfId="3349"/>
    <cellStyle name="40% - Accent6 20 2" xfId="3350"/>
    <cellStyle name="40% - Accent6 21" xfId="3351"/>
    <cellStyle name="40% - Accent6 21 2" xfId="3352"/>
    <cellStyle name="40% - Accent6 21_COSAN SA - IFRS" xfId="32064"/>
    <cellStyle name="40% - Accent6 22" xfId="3353"/>
    <cellStyle name="40% - Accent6 23" xfId="3354"/>
    <cellStyle name="40% - Accent6 24" xfId="3355"/>
    <cellStyle name="40% - Accent6 25" xfId="3356"/>
    <cellStyle name="40% - Accent6 3" xfId="3357"/>
    <cellStyle name="40% - Accent6 3 10" xfId="3358"/>
    <cellStyle name="40% - Accent6 3 10 2" xfId="3359"/>
    <cellStyle name="40% - Accent6 3 11" xfId="3360"/>
    <cellStyle name="40% - Accent6 3 12" xfId="3361"/>
    <cellStyle name="40% - Accent6 3 13" xfId="3362"/>
    <cellStyle name="40% - Accent6 3 14" xfId="3363"/>
    <cellStyle name="40% - Accent6 3 2" xfId="3364"/>
    <cellStyle name="40% - Accent6 3 2 2" xfId="3365"/>
    <cellStyle name="40% - Accent6 3 2 3" xfId="3366"/>
    <cellStyle name="40% - Accent6 3 2 4" xfId="3367"/>
    <cellStyle name="40% - Accent6 3 2 5" xfId="3368"/>
    <cellStyle name="40% - Accent6 3 2 6" xfId="3369"/>
    <cellStyle name="40% - Accent6 3 2 7" xfId="3370"/>
    <cellStyle name="40% - Accent6 3 2_Display" xfId="3371"/>
    <cellStyle name="40% - Accent6 3 3" xfId="3372"/>
    <cellStyle name="40% - Accent6 3 3 2" xfId="3373"/>
    <cellStyle name="40% - Accent6 3 3 3" xfId="3374"/>
    <cellStyle name="40% - Accent6 3 3 4" xfId="3375"/>
    <cellStyle name="40% - Accent6 3 4" xfId="3376"/>
    <cellStyle name="40% - Accent6 3 4 2" xfId="3377"/>
    <cellStyle name="40% - Accent6 3 4 3" xfId="3378"/>
    <cellStyle name="40% - Accent6 3 4 4" xfId="3379"/>
    <cellStyle name="40% - Accent6 3 5" xfId="3380"/>
    <cellStyle name="40% - Accent6 3 5 2" xfId="3381"/>
    <cellStyle name="40% - Accent6 3 5 3" xfId="3382"/>
    <cellStyle name="40% - Accent6 3 5 4" xfId="3383"/>
    <cellStyle name="40% - Accent6 3 6" xfId="3384"/>
    <cellStyle name="40% - Accent6 3 7" xfId="3385"/>
    <cellStyle name="40% - Accent6 3 8" xfId="3386"/>
    <cellStyle name="40% - Accent6 3 9" xfId="3387"/>
    <cellStyle name="40% - Accent6 4" xfId="3388"/>
    <cellStyle name="40% - Accent6 4 2" xfId="3389"/>
    <cellStyle name="40% - Accent6 4_IR Diferido" xfId="3390"/>
    <cellStyle name="40% - Accent6 5" xfId="3391"/>
    <cellStyle name="40% - Accent6 5 2" xfId="3392"/>
    <cellStyle name="40% - Accent6 5_IR Diferido" xfId="3393"/>
    <cellStyle name="40% - Accent6 6" xfId="3394"/>
    <cellStyle name="40% - Accent6 7" xfId="3395"/>
    <cellStyle name="40% - Accent6 8" xfId="3396"/>
    <cellStyle name="40% - Accent6 9" xfId="3397"/>
    <cellStyle name="40% - Cor1" xfId="3398"/>
    <cellStyle name="40% - Cor2" xfId="3399"/>
    <cellStyle name="40% - Cor3" xfId="3400"/>
    <cellStyle name="40% - Cor4" xfId="3401"/>
    <cellStyle name="40% - Cor5" xfId="3402"/>
    <cellStyle name="40% - Cor6" xfId="3403"/>
    <cellStyle name="40% - Ênfase1" xfId="32065"/>
    <cellStyle name="40% - Ênfase1 10" xfId="3404"/>
    <cellStyle name="40% - Ênfase1 10 2" xfId="3405"/>
    <cellStyle name="40% - Ênfase1 10_BP - Raízen Combustíveis" xfId="3406"/>
    <cellStyle name="40% - Ênfase1 11" xfId="3407"/>
    <cellStyle name="40% - Ênfase1 11 2" xfId="3408"/>
    <cellStyle name="40% - Ênfase1 11_Maio-2012" xfId="3409"/>
    <cellStyle name="40% - Ênfase1 12" xfId="3410"/>
    <cellStyle name="40% - Ênfase1 12 2" xfId="3411"/>
    <cellStyle name="40% - Ênfase1 12_Maio-2012" xfId="3412"/>
    <cellStyle name="40% - Ênfase1 13" xfId="3413"/>
    <cellStyle name="40% - Ênfase1 13 2" xfId="3414"/>
    <cellStyle name="40% - Ênfase1 13_Maio-2012" xfId="3415"/>
    <cellStyle name="40% - Ênfase1 14" xfId="3416"/>
    <cellStyle name="40% - Ênfase1 14 2" xfId="3417"/>
    <cellStyle name="40% - Ênfase1 14_Maio-2012" xfId="3418"/>
    <cellStyle name="40% - Ênfase1 15" xfId="3419"/>
    <cellStyle name="40% - Ênfase1 15 2" xfId="3420"/>
    <cellStyle name="40% - Ênfase1 15_Maio-2012" xfId="3421"/>
    <cellStyle name="40% - Ênfase1 16" xfId="3422"/>
    <cellStyle name="40% - Ênfase1 16 2" xfId="3423"/>
    <cellStyle name="40% - Ênfase1 16_Maio-2012" xfId="3424"/>
    <cellStyle name="40% - Ênfase1 17" xfId="3425"/>
    <cellStyle name="40% - Ênfase1 17 2" xfId="3426"/>
    <cellStyle name="40% - Ênfase1 17_Maio-2012" xfId="3427"/>
    <cellStyle name="40% - Ênfase1 18" xfId="3428"/>
    <cellStyle name="40% - Ênfase1 18 2" xfId="3429"/>
    <cellStyle name="40% - Ênfase1 18_Maio-2012" xfId="3430"/>
    <cellStyle name="40% - Ênfase1 19" xfId="3431"/>
    <cellStyle name="40% - Ênfase1 19 2" xfId="3432"/>
    <cellStyle name="40% - Ênfase1 19_Maio-2012" xfId="3433"/>
    <cellStyle name="40% - Ênfase1 2" xfId="3434"/>
    <cellStyle name="40% - Ênfase1 2 10" xfId="3435"/>
    <cellStyle name="40% - Ênfase1 2 11" xfId="3436"/>
    <cellStyle name="40% - Ênfase1 2 2" xfId="3437"/>
    <cellStyle name="40% - Ênfase1 2 2 2" xfId="3438"/>
    <cellStyle name="40% - Ênfase1 2 2 2 2" xfId="3439"/>
    <cellStyle name="40% - Ênfase1 2 2 2 3" xfId="3440"/>
    <cellStyle name="40% - Ênfase1 2 2 2 4" xfId="3441"/>
    <cellStyle name="40% - Ênfase1 2 2 3" xfId="3442"/>
    <cellStyle name="40% - Ênfase1 2 2 3 2" xfId="3443"/>
    <cellStyle name="40% - Ênfase1 2 2 4" xfId="3444"/>
    <cellStyle name="40% - Ênfase1 2 2 4 2" xfId="3445"/>
    <cellStyle name="40% - Ênfase1 2 2 4_COSAN SA - IFRS" xfId="32066"/>
    <cellStyle name="40% - Ênfase1 2 2 5" xfId="3446"/>
    <cellStyle name="40% - Ênfase1 2 2 6" xfId="3447"/>
    <cellStyle name="40% - Ênfase1 2 2 7" xfId="3448"/>
    <cellStyle name="40% - Ênfase1 2 2_13-Endividamento" xfId="3449"/>
    <cellStyle name="40% - Ênfase1 2 3" xfId="3450"/>
    <cellStyle name="40% - Ênfase1 2 3 2" xfId="3451"/>
    <cellStyle name="40% - Ênfase1 2 3 3" xfId="3452"/>
    <cellStyle name="40% - Ênfase1 2 3 4" xfId="3453"/>
    <cellStyle name="40% - Ênfase1 2 4" xfId="3454"/>
    <cellStyle name="40% - Ênfase1 2 4 2" xfId="3455"/>
    <cellStyle name="40% - Ênfase1 2 4 3" xfId="3456"/>
    <cellStyle name="40% - Ênfase1 2 4 4" xfId="3457"/>
    <cellStyle name="40% - Ênfase1 2 5" xfId="3458"/>
    <cellStyle name="40% - Ênfase1 2 5 2" xfId="3459"/>
    <cellStyle name="40% - Ênfase1 2 5 3" xfId="3460"/>
    <cellStyle name="40% - Ênfase1 2 5 4" xfId="3461"/>
    <cellStyle name="40% - Ênfase1 2 6" xfId="3462"/>
    <cellStyle name="40% - Ênfase1 2 6 2" xfId="3463"/>
    <cellStyle name="40% - Ênfase1 2 6 3" xfId="3464"/>
    <cellStyle name="40% - Ênfase1 2 7" xfId="3465"/>
    <cellStyle name="40% - Ênfase1 2 7 2" xfId="3466"/>
    <cellStyle name="40% - Ênfase1 2 8" xfId="3467"/>
    <cellStyle name="40% - Ênfase1 2 8 2" xfId="3468"/>
    <cellStyle name="40% - Ênfase1 2 8_COSAN SA - IFRS" xfId="32067"/>
    <cellStyle name="40% - Ênfase1 2 9" xfId="3469"/>
    <cellStyle name="40% - Ênfase1 2_1.1 - Apuração IRPJ_CSLL - 2100 - 2012_MAI_V1" xfId="3470"/>
    <cellStyle name="40% - Ênfase1 20" xfId="3471"/>
    <cellStyle name="40% - Ênfase1 20 2" xfId="3472"/>
    <cellStyle name="40% - Ênfase1 20_Maio-2012" xfId="3473"/>
    <cellStyle name="40% - Ênfase1 21" xfId="3474"/>
    <cellStyle name="40% - Ênfase1 21 2" xfId="3475"/>
    <cellStyle name="40% - Ênfase1 21_Maio-2012" xfId="3476"/>
    <cellStyle name="40% - Ênfase1 22" xfId="3477"/>
    <cellStyle name="40% - Ênfase1 22 2" xfId="3478"/>
    <cellStyle name="40% - Ênfase1 22_Maio-2012" xfId="3479"/>
    <cellStyle name="40% - Ênfase1 23" xfId="3480"/>
    <cellStyle name="40% - Ênfase1 23 2" xfId="3481"/>
    <cellStyle name="40% - Ênfase1 23_Maio-2012" xfId="3482"/>
    <cellStyle name="40% - Ênfase1 24" xfId="3483"/>
    <cellStyle name="40% - Ênfase1 24 2" xfId="3484"/>
    <cellStyle name="40% - Ênfase1 24_Maio-2012" xfId="3485"/>
    <cellStyle name="40% - Ênfase1 25" xfId="3486"/>
    <cellStyle name="40% - Ênfase1 25 2" xfId="3487"/>
    <cellStyle name="40% - Ênfase1 25_Maio-2012" xfId="3488"/>
    <cellStyle name="40% - Ênfase1 26" xfId="3489"/>
    <cellStyle name="40% - Ênfase1 26 2" xfId="3490"/>
    <cellStyle name="40% - Ênfase1 26_Maio-2012" xfId="3491"/>
    <cellStyle name="40% - Ênfase1 27" xfId="3492"/>
    <cellStyle name="40% - Ênfase1 27 2" xfId="3493"/>
    <cellStyle name="40% - Ênfase1 27_Maio-2012" xfId="3494"/>
    <cellStyle name="40% - Ênfase1 28" xfId="3495"/>
    <cellStyle name="40% - Ênfase1 28 2" xfId="3496"/>
    <cellStyle name="40% - Ênfase1 28_Maio-2012" xfId="3497"/>
    <cellStyle name="40% - Ênfase1 29" xfId="3498"/>
    <cellStyle name="40% - Ênfase1 29 2" xfId="3499"/>
    <cellStyle name="40% - Ênfase1 29_Maio-2012" xfId="3500"/>
    <cellStyle name="40% - Ênfase1 3" xfId="3501"/>
    <cellStyle name="40% - Ênfase1 3 2" xfId="3502"/>
    <cellStyle name="40% - Ênfase1 3 2 2" xfId="3503"/>
    <cellStyle name="40% - Ênfase1 3 2 2 2" xfId="3504"/>
    <cellStyle name="40% - Ênfase1 3 2 2 3" xfId="3505"/>
    <cellStyle name="40% - Ênfase1 3 2 2 4" xfId="3506"/>
    <cellStyle name="40% - Ênfase1 3 2 3" xfId="3507"/>
    <cellStyle name="40% - Ênfase1 3 2 3 2" xfId="3508"/>
    <cellStyle name="40% - Ênfase1 3 2 4" xfId="3509"/>
    <cellStyle name="40% - Ênfase1 3 2 4 2" xfId="3510"/>
    <cellStyle name="40% - Ênfase1 3 2 4_COSAN SA - IFRS" xfId="32068"/>
    <cellStyle name="40% - Ênfase1 3 2 5" xfId="3511"/>
    <cellStyle name="40% - Ênfase1 3 2 6" xfId="3512"/>
    <cellStyle name="40% - Ênfase1 3 2 7" xfId="3513"/>
    <cellStyle name="40% - Ênfase1 3 2_13-Endividamento" xfId="3514"/>
    <cellStyle name="40% - Ênfase1 3 3" xfId="3515"/>
    <cellStyle name="40% - Ênfase1 3 3 2" xfId="3516"/>
    <cellStyle name="40% - Ênfase1 3 3 3" xfId="3517"/>
    <cellStyle name="40% - Ênfase1 3 3 4" xfId="3518"/>
    <cellStyle name="40% - Ênfase1 3 4" xfId="3519"/>
    <cellStyle name="40% - Ênfase1 3 4 2" xfId="3520"/>
    <cellStyle name="40% - Ênfase1 3 5" xfId="3521"/>
    <cellStyle name="40% - Ênfase1 3 5 2" xfId="3522"/>
    <cellStyle name="40% - Ênfase1 3 5_COSAN SA - IFRS" xfId="32069"/>
    <cellStyle name="40% - Ênfase1 3 6" xfId="3523"/>
    <cellStyle name="40% - Ênfase1 3 7" xfId="3524"/>
    <cellStyle name="40% - Ênfase1 3 8" xfId="3525"/>
    <cellStyle name="40% - Ênfase1 3_1.1 - Apuração IRPJ_CSLL - 2100 - 2012_MAI_V1" xfId="3526"/>
    <cellStyle name="40% - Ênfase1 30" xfId="3527"/>
    <cellStyle name="40% - Ênfase1 30 2" xfId="3528"/>
    <cellStyle name="40% - Ênfase1 30_Maio-2012" xfId="3529"/>
    <cellStyle name="40% - Ênfase1 31" xfId="3530"/>
    <cellStyle name="40% - Ênfase1 31 2" xfId="3531"/>
    <cellStyle name="40% - Ênfase1 32" xfId="3532"/>
    <cellStyle name="40% - Ênfase1 33" xfId="3533"/>
    <cellStyle name="40% - Ênfase1 33 2" xfId="3534"/>
    <cellStyle name="40% - Ênfase1 33 3" xfId="3535"/>
    <cellStyle name="40% - Ênfase1 33 4" xfId="3536"/>
    <cellStyle name="40% - Ênfase1 34" xfId="3537"/>
    <cellStyle name="40% - Ênfase1 34 2" xfId="3538"/>
    <cellStyle name="40% - Ênfase1 35" xfId="3539"/>
    <cellStyle name="40% - Ênfase1 35 2" xfId="3540"/>
    <cellStyle name="40% - Ênfase1 36" xfId="3541"/>
    <cellStyle name="40% - Ênfase1 36 2" xfId="3542"/>
    <cellStyle name="40% - Ênfase1 37" xfId="3543"/>
    <cellStyle name="40% - Ênfase1 37 2" xfId="3544"/>
    <cellStyle name="40% - Ênfase1 38" xfId="3545"/>
    <cellStyle name="40% - Ênfase1 38 2" xfId="3546"/>
    <cellStyle name="40% - Ênfase1 39" xfId="3547"/>
    <cellStyle name="40% - Ênfase1 39 2" xfId="3548"/>
    <cellStyle name="40% - Ênfase1 4" xfId="3549"/>
    <cellStyle name="40% - Ênfase1 4 2" xfId="3550"/>
    <cellStyle name="40% - Ênfase1 4 2 2" xfId="3551"/>
    <cellStyle name="40% - Ênfase1 4 2 2 2" xfId="3552"/>
    <cellStyle name="40% - Ênfase1 4 2 2 3" xfId="3553"/>
    <cellStyle name="40% - Ênfase1 4 2 2 4" xfId="3554"/>
    <cellStyle name="40% - Ênfase1 4 2 3" xfId="3555"/>
    <cellStyle name="40% - Ênfase1 4 2 3 2" xfId="3556"/>
    <cellStyle name="40% - Ênfase1 4 2 4" xfId="3557"/>
    <cellStyle name="40% - Ênfase1 4 2 4 2" xfId="3558"/>
    <cellStyle name="40% - Ênfase1 4 2 4_COSAN SA - IFRS" xfId="32070"/>
    <cellStyle name="40% - Ênfase1 4 2 5" xfId="3559"/>
    <cellStyle name="40% - Ênfase1 4 2 6" xfId="3560"/>
    <cellStyle name="40% - Ênfase1 4 2 7" xfId="3561"/>
    <cellStyle name="40% - Ênfase1 4 2_13-Endividamento" xfId="3562"/>
    <cellStyle name="40% - Ênfase1 4 3" xfId="3563"/>
    <cellStyle name="40% - Ênfase1 4 3 2" xfId="3564"/>
    <cellStyle name="40% - Ênfase1 4 3 3" xfId="3565"/>
    <cellStyle name="40% - Ênfase1 4 3 4" xfId="3566"/>
    <cellStyle name="40% - Ênfase1 4 4" xfId="3567"/>
    <cellStyle name="40% - Ênfase1 4 4 2" xfId="3568"/>
    <cellStyle name="40% - Ênfase1 4 5" xfId="3569"/>
    <cellStyle name="40% - Ênfase1 4 5 2" xfId="3570"/>
    <cellStyle name="40% - Ênfase1 4 5_COSAN SA - IFRS" xfId="32071"/>
    <cellStyle name="40% - Ênfase1 4 6" xfId="3571"/>
    <cellStyle name="40% - Ênfase1 4 7" xfId="3572"/>
    <cellStyle name="40% - Ênfase1 4 8" xfId="3573"/>
    <cellStyle name="40% - Ênfase1 4_1.1 - Apuração IRPJ_CSLL - 2100 - 2012_MAI_V1" xfId="3574"/>
    <cellStyle name="40% - Ênfase1 40" xfId="3575"/>
    <cellStyle name="40% - Ênfase1 40 2" xfId="3576"/>
    <cellStyle name="40% - Ênfase1 41" xfId="3577"/>
    <cellStyle name="40% - Ênfase1 42" xfId="3578"/>
    <cellStyle name="40% - Ênfase1 43" xfId="3579"/>
    <cellStyle name="40% - Ênfase1 44" xfId="3580"/>
    <cellStyle name="40% - Ênfase1 5" xfId="3581"/>
    <cellStyle name="40% - Ênfase1 5 2" xfId="3582"/>
    <cellStyle name="40% - Ênfase1 5 2 2" xfId="3583"/>
    <cellStyle name="40% - Ênfase1 5 2 2 2" xfId="3584"/>
    <cellStyle name="40% - Ênfase1 5 2 2 3" xfId="3585"/>
    <cellStyle name="40% - Ênfase1 5 2 2 4" xfId="3586"/>
    <cellStyle name="40% - Ênfase1 5 2 3" xfId="3587"/>
    <cellStyle name="40% - Ênfase1 5 2 3 2" xfId="3588"/>
    <cellStyle name="40% - Ênfase1 5 2 4" xfId="3589"/>
    <cellStyle name="40% - Ênfase1 5 2 4 2" xfId="3590"/>
    <cellStyle name="40% - Ênfase1 5 2 4_COSAN SA - IFRS" xfId="32072"/>
    <cellStyle name="40% - Ênfase1 5 2 5" xfId="3591"/>
    <cellStyle name="40% - Ênfase1 5 2 6" xfId="3592"/>
    <cellStyle name="40% - Ênfase1 5 2 7" xfId="3593"/>
    <cellStyle name="40% - Ênfase1 5 2_13-Endividamento" xfId="3594"/>
    <cellStyle name="40% - Ênfase1 5 3" xfId="3595"/>
    <cellStyle name="40% - Ênfase1 5 3 2" xfId="3596"/>
    <cellStyle name="40% - Ênfase1 5 3 3" xfId="3597"/>
    <cellStyle name="40% - Ênfase1 5 3 4" xfId="3598"/>
    <cellStyle name="40% - Ênfase1 5 4" xfId="3599"/>
    <cellStyle name="40% - Ênfase1 5 4 2" xfId="3600"/>
    <cellStyle name="40% - Ênfase1 5 5" xfId="3601"/>
    <cellStyle name="40% - Ênfase1 5 5 2" xfId="3602"/>
    <cellStyle name="40% - Ênfase1 5 5_COSAN SA - IFRS" xfId="32073"/>
    <cellStyle name="40% - Ênfase1 5 6" xfId="3603"/>
    <cellStyle name="40% - Ênfase1 5 7" xfId="3604"/>
    <cellStyle name="40% - Ênfase1 5 8" xfId="3605"/>
    <cellStyle name="40% - Ênfase1 5_1.1 - Apuração IRPJ_CSLL - 2100 - 2012_MAI_V1" xfId="3606"/>
    <cellStyle name="40% - Ênfase1 6" xfId="3607"/>
    <cellStyle name="40% - Ênfase1 6 2" xfId="3608"/>
    <cellStyle name="40% - Ênfase1 6 2 2" xfId="3609"/>
    <cellStyle name="40% - Ênfase1 6 2 2 2" xfId="3610"/>
    <cellStyle name="40% - Ênfase1 6 2 2 3" xfId="3611"/>
    <cellStyle name="40% - Ênfase1 6 2 2 4" xfId="3612"/>
    <cellStyle name="40% - Ênfase1 6 2 3" xfId="3613"/>
    <cellStyle name="40% - Ênfase1 6 2 3 2" xfId="3614"/>
    <cellStyle name="40% - Ênfase1 6 2 4" xfId="3615"/>
    <cellStyle name="40% - Ênfase1 6 2 4 2" xfId="3616"/>
    <cellStyle name="40% - Ênfase1 6 2 4_COSAN SA - IFRS" xfId="32074"/>
    <cellStyle name="40% - Ênfase1 6 2 5" xfId="3617"/>
    <cellStyle name="40% - Ênfase1 6 2 6" xfId="3618"/>
    <cellStyle name="40% - Ênfase1 6 2 7" xfId="3619"/>
    <cellStyle name="40% - Ênfase1 6 2_13-Endividamento" xfId="3620"/>
    <cellStyle name="40% - Ênfase1 6 3" xfId="3621"/>
    <cellStyle name="40% - Ênfase1 6 3 2" xfId="3622"/>
    <cellStyle name="40% - Ênfase1 6 3 3" xfId="3623"/>
    <cellStyle name="40% - Ênfase1 6 3 4" xfId="3624"/>
    <cellStyle name="40% - Ênfase1 6 4" xfId="3625"/>
    <cellStyle name="40% - Ênfase1 6 4 2" xfId="3626"/>
    <cellStyle name="40% - Ênfase1 6 5" xfId="3627"/>
    <cellStyle name="40% - Ênfase1 6 5 2" xfId="3628"/>
    <cellStyle name="40% - Ênfase1 6 5_COSAN SA - IFRS" xfId="32075"/>
    <cellStyle name="40% - Ênfase1 6 6" xfId="3629"/>
    <cellStyle name="40% - Ênfase1 6 7" xfId="3630"/>
    <cellStyle name="40% - Ênfase1 6 8" xfId="3631"/>
    <cellStyle name="40% - Ênfase1 6_1.1 - Apuração IRPJ_CSLL - 2100 - 2012_MAI_V1" xfId="3632"/>
    <cellStyle name="40% - Ênfase1 7" xfId="3633"/>
    <cellStyle name="40% - Ênfase1 7 2" xfId="3634"/>
    <cellStyle name="40% - Ênfase1 7 2 2" xfId="3635"/>
    <cellStyle name="40% - Ênfase1 7 2 3" xfId="3636"/>
    <cellStyle name="40% - Ênfase1 7 2 4" xfId="3637"/>
    <cellStyle name="40% - Ênfase1 7 2 5" xfId="3638"/>
    <cellStyle name="40% - Ênfase1 7 2 6" xfId="3639"/>
    <cellStyle name="40% - Ênfase1 7 3" xfId="3640"/>
    <cellStyle name="40% - Ênfase1 7 3 2" xfId="3641"/>
    <cellStyle name="40% - Ênfase1 7 4" xfId="3642"/>
    <cellStyle name="40% - Ênfase1 7 4 2" xfId="3643"/>
    <cellStyle name="40% - Ênfase1 7 4_COSAN SA - IFRS" xfId="32076"/>
    <cellStyle name="40% - Ênfase1 7 5" xfId="3644"/>
    <cellStyle name="40% - Ênfase1 7 6" xfId="3645"/>
    <cellStyle name="40% - Ênfase1 7 7" xfId="3646"/>
    <cellStyle name="40% - Ênfase1 7_13-Endividamento" xfId="3647"/>
    <cellStyle name="40% - Ênfase1 8" xfId="3648"/>
    <cellStyle name="40% - Ênfase1 8 2" xfId="3649"/>
    <cellStyle name="40% - Ênfase1 8 2 2" xfId="3650"/>
    <cellStyle name="40% - Ênfase1 8 2 3" xfId="3651"/>
    <cellStyle name="40% - Ênfase1 8 3" xfId="3652"/>
    <cellStyle name="40% - Ênfase1 8 4" xfId="3653"/>
    <cellStyle name="40% - Ênfase1 8_BP - Raízen Combustíveis" xfId="3654"/>
    <cellStyle name="40% - Ênfase1 9" xfId="3655"/>
    <cellStyle name="40% - Ênfase1 9 2" xfId="3656"/>
    <cellStyle name="40% - Ênfase1 9 2 2" xfId="3657"/>
    <cellStyle name="40% - Ênfase1 9 2 3" xfId="3658"/>
    <cellStyle name="40% - Ênfase1 9 2 4" xfId="3659"/>
    <cellStyle name="40% - Ênfase1 9 2_Display" xfId="3660"/>
    <cellStyle name="40% - Ênfase1 9 3" xfId="3661"/>
    <cellStyle name="40% - Ênfase1 9 4" xfId="3662"/>
    <cellStyle name="40% - Ênfase1 9 5" xfId="3663"/>
    <cellStyle name="40% - Ênfase1 9_BP - Raízen Combustíveis" xfId="3664"/>
    <cellStyle name="40% - Ênfase2" xfId="32077"/>
    <cellStyle name="40% - Ênfase2 10" xfId="3665"/>
    <cellStyle name="40% - Ênfase2 10 2" xfId="3666"/>
    <cellStyle name="40% - Ênfase2 10_BP - Raízen Combustíveis" xfId="3667"/>
    <cellStyle name="40% - Ênfase2 11" xfId="3668"/>
    <cellStyle name="40% - Ênfase2 11 2" xfId="3669"/>
    <cellStyle name="40% - Ênfase2 11_Maio-2012" xfId="3670"/>
    <cellStyle name="40% - Ênfase2 12" xfId="3671"/>
    <cellStyle name="40% - Ênfase2 12 2" xfId="3672"/>
    <cellStyle name="40% - Ênfase2 12_Maio-2012" xfId="3673"/>
    <cellStyle name="40% - Ênfase2 13" xfId="3674"/>
    <cellStyle name="40% - Ênfase2 13 2" xfId="3675"/>
    <cellStyle name="40% - Ênfase2 13_Maio-2012" xfId="3676"/>
    <cellStyle name="40% - Ênfase2 14" xfId="3677"/>
    <cellStyle name="40% - Ênfase2 14 2" xfId="3678"/>
    <cellStyle name="40% - Ênfase2 14_Maio-2012" xfId="3679"/>
    <cellStyle name="40% - Ênfase2 15" xfId="3680"/>
    <cellStyle name="40% - Ênfase2 15 2" xfId="3681"/>
    <cellStyle name="40% - Ênfase2 15_Maio-2012" xfId="3682"/>
    <cellStyle name="40% - Ênfase2 16" xfId="3683"/>
    <cellStyle name="40% - Ênfase2 16 2" xfId="3684"/>
    <cellStyle name="40% - Ênfase2 16_Maio-2012" xfId="3685"/>
    <cellStyle name="40% - Ênfase2 17" xfId="3686"/>
    <cellStyle name="40% - Ênfase2 17 2" xfId="3687"/>
    <cellStyle name="40% - Ênfase2 17_Maio-2012" xfId="3688"/>
    <cellStyle name="40% - Ênfase2 18" xfId="3689"/>
    <cellStyle name="40% - Ênfase2 18 2" xfId="3690"/>
    <cellStyle name="40% - Ênfase2 18_Maio-2012" xfId="3691"/>
    <cellStyle name="40% - Ênfase2 19" xfId="3692"/>
    <cellStyle name="40% - Ênfase2 19 2" xfId="3693"/>
    <cellStyle name="40% - Ênfase2 19_Maio-2012" xfId="3694"/>
    <cellStyle name="40% - Ênfase2 2" xfId="3695"/>
    <cellStyle name="40% - Ênfase2 2 10" xfId="3696"/>
    <cellStyle name="40% - Ênfase2 2 11" xfId="3697"/>
    <cellStyle name="40% - Ênfase2 2 2" xfId="3698"/>
    <cellStyle name="40% - Ênfase2 2 2 2" xfId="3699"/>
    <cellStyle name="40% - Ênfase2 2 2 2 2" xfId="3700"/>
    <cellStyle name="40% - Ênfase2 2 2 2 3" xfId="3701"/>
    <cellStyle name="40% - Ênfase2 2 2 2 4" xfId="3702"/>
    <cellStyle name="40% - Ênfase2 2 2 3" xfId="3703"/>
    <cellStyle name="40% - Ênfase2 2 2 3 2" xfId="3704"/>
    <cellStyle name="40% - Ênfase2 2 2 4" xfId="3705"/>
    <cellStyle name="40% - Ênfase2 2 2 4 2" xfId="3706"/>
    <cellStyle name="40% - Ênfase2 2 2 4_COSAN SA - IFRS" xfId="32078"/>
    <cellStyle name="40% - Ênfase2 2 2 5" xfId="3707"/>
    <cellStyle name="40% - Ênfase2 2 2 6" xfId="3708"/>
    <cellStyle name="40% - Ênfase2 2 2 7" xfId="3709"/>
    <cellStyle name="40% - Ênfase2 2 2_13-Endividamento" xfId="3710"/>
    <cellStyle name="40% - Ênfase2 2 3" xfId="3711"/>
    <cellStyle name="40% - Ênfase2 2 3 2" xfId="3712"/>
    <cellStyle name="40% - Ênfase2 2 3 3" xfId="3713"/>
    <cellStyle name="40% - Ênfase2 2 3 4" xfId="3714"/>
    <cellStyle name="40% - Ênfase2 2 4" xfId="3715"/>
    <cellStyle name="40% - Ênfase2 2 4 2" xfId="3716"/>
    <cellStyle name="40% - Ênfase2 2 4 3" xfId="3717"/>
    <cellStyle name="40% - Ênfase2 2 4 4" xfId="3718"/>
    <cellStyle name="40% - Ênfase2 2 5" xfId="3719"/>
    <cellStyle name="40% - Ênfase2 2 5 2" xfId="3720"/>
    <cellStyle name="40% - Ênfase2 2 5 3" xfId="3721"/>
    <cellStyle name="40% - Ênfase2 2 5 4" xfId="3722"/>
    <cellStyle name="40% - Ênfase2 2 6" xfId="3723"/>
    <cellStyle name="40% - Ênfase2 2 6 2" xfId="3724"/>
    <cellStyle name="40% - Ênfase2 2 6 3" xfId="3725"/>
    <cellStyle name="40% - Ênfase2 2 7" xfId="3726"/>
    <cellStyle name="40% - Ênfase2 2 7 2" xfId="3727"/>
    <cellStyle name="40% - Ênfase2 2 8" xfId="3728"/>
    <cellStyle name="40% - Ênfase2 2 8 2" xfId="3729"/>
    <cellStyle name="40% - Ênfase2 2 8_COSAN SA - IFRS" xfId="32079"/>
    <cellStyle name="40% - Ênfase2 2 9" xfId="3730"/>
    <cellStyle name="40% - Ênfase2 2_1.1 - Apuração IRPJ_CSLL - 2100 - 2012_MAI_V1" xfId="3731"/>
    <cellStyle name="40% - Ênfase2 20" xfId="3732"/>
    <cellStyle name="40% - Ênfase2 20 2" xfId="3733"/>
    <cellStyle name="40% - Ênfase2 20_Maio-2012" xfId="3734"/>
    <cellStyle name="40% - Ênfase2 21" xfId="3735"/>
    <cellStyle name="40% - Ênfase2 21 2" xfId="3736"/>
    <cellStyle name="40% - Ênfase2 21_Maio-2012" xfId="3737"/>
    <cellStyle name="40% - Ênfase2 22" xfId="3738"/>
    <cellStyle name="40% - Ênfase2 22 2" xfId="3739"/>
    <cellStyle name="40% - Ênfase2 22_Maio-2012" xfId="3740"/>
    <cellStyle name="40% - Ênfase2 23" xfId="3741"/>
    <cellStyle name="40% - Ênfase2 23 2" xfId="3742"/>
    <cellStyle name="40% - Ênfase2 23_Maio-2012" xfId="3743"/>
    <cellStyle name="40% - Ênfase2 24" xfId="3744"/>
    <cellStyle name="40% - Ênfase2 24 2" xfId="3745"/>
    <cellStyle name="40% - Ênfase2 24_Maio-2012" xfId="3746"/>
    <cellStyle name="40% - Ênfase2 25" xfId="3747"/>
    <cellStyle name="40% - Ênfase2 25 2" xfId="3748"/>
    <cellStyle name="40% - Ênfase2 25_Maio-2012" xfId="3749"/>
    <cellStyle name="40% - Ênfase2 26" xfId="3750"/>
    <cellStyle name="40% - Ênfase2 26 2" xfId="3751"/>
    <cellStyle name="40% - Ênfase2 26_Maio-2012" xfId="3752"/>
    <cellStyle name="40% - Ênfase2 27" xfId="3753"/>
    <cellStyle name="40% - Ênfase2 27 2" xfId="3754"/>
    <cellStyle name="40% - Ênfase2 27_Maio-2012" xfId="3755"/>
    <cellStyle name="40% - Ênfase2 28" xfId="3756"/>
    <cellStyle name="40% - Ênfase2 28 2" xfId="3757"/>
    <cellStyle name="40% - Ênfase2 28_Maio-2012" xfId="3758"/>
    <cellStyle name="40% - Ênfase2 29" xfId="3759"/>
    <cellStyle name="40% - Ênfase2 29 2" xfId="3760"/>
    <cellStyle name="40% - Ênfase2 29_Maio-2012" xfId="3761"/>
    <cellStyle name="40% - Ênfase2 3" xfId="3762"/>
    <cellStyle name="40% - Ênfase2 3 2" xfId="3763"/>
    <cellStyle name="40% - Ênfase2 3 2 2" xfId="3764"/>
    <cellStyle name="40% - Ênfase2 3 2 2 2" xfId="3765"/>
    <cellStyle name="40% - Ênfase2 3 2 2 3" xfId="3766"/>
    <cellStyle name="40% - Ênfase2 3 2 2 4" xfId="3767"/>
    <cellStyle name="40% - Ênfase2 3 2 3" xfId="3768"/>
    <cellStyle name="40% - Ênfase2 3 2 3 2" xfId="3769"/>
    <cellStyle name="40% - Ênfase2 3 2 4" xfId="3770"/>
    <cellStyle name="40% - Ênfase2 3 2 4 2" xfId="3771"/>
    <cellStyle name="40% - Ênfase2 3 2 4_COSAN SA - IFRS" xfId="32080"/>
    <cellStyle name="40% - Ênfase2 3 2 5" xfId="3772"/>
    <cellStyle name="40% - Ênfase2 3 2 6" xfId="3773"/>
    <cellStyle name="40% - Ênfase2 3 2 7" xfId="3774"/>
    <cellStyle name="40% - Ênfase2 3 2_13-Endividamento" xfId="3775"/>
    <cellStyle name="40% - Ênfase2 3 3" xfId="3776"/>
    <cellStyle name="40% - Ênfase2 3 3 2" xfId="3777"/>
    <cellStyle name="40% - Ênfase2 3 3 3" xfId="3778"/>
    <cellStyle name="40% - Ênfase2 3 3 4" xfId="3779"/>
    <cellStyle name="40% - Ênfase2 3 4" xfId="3780"/>
    <cellStyle name="40% - Ênfase2 3 4 2" xfId="3781"/>
    <cellStyle name="40% - Ênfase2 3 5" xfId="3782"/>
    <cellStyle name="40% - Ênfase2 3 5 2" xfId="3783"/>
    <cellStyle name="40% - Ênfase2 3 5_COSAN SA - IFRS" xfId="32081"/>
    <cellStyle name="40% - Ênfase2 3 6" xfId="3784"/>
    <cellStyle name="40% - Ênfase2 3 7" xfId="3785"/>
    <cellStyle name="40% - Ênfase2 3 8" xfId="3786"/>
    <cellStyle name="40% - Ênfase2 3_1.1 - Apuração IRPJ_CSLL - 2100 - 2012_MAI_V1" xfId="3787"/>
    <cellStyle name="40% - Ênfase2 30" xfId="3788"/>
    <cellStyle name="40% - Ênfase2 30 2" xfId="3789"/>
    <cellStyle name="40% - Ênfase2 30_Maio-2012" xfId="3790"/>
    <cellStyle name="40% - Ênfase2 31" xfId="3791"/>
    <cellStyle name="40% - Ênfase2 31 2" xfId="3792"/>
    <cellStyle name="40% - Ênfase2 32" xfId="3793"/>
    <cellStyle name="40% - Ênfase2 33" xfId="3794"/>
    <cellStyle name="40% - Ênfase2 33 2" xfId="3795"/>
    <cellStyle name="40% - Ênfase2 33 3" xfId="3796"/>
    <cellStyle name="40% - Ênfase2 33 4" xfId="3797"/>
    <cellStyle name="40% - Ênfase2 34" xfId="3798"/>
    <cellStyle name="40% - Ênfase2 34 2" xfId="3799"/>
    <cellStyle name="40% - Ênfase2 35" xfId="3800"/>
    <cellStyle name="40% - Ênfase2 35 2" xfId="3801"/>
    <cellStyle name="40% - Ênfase2 36" xfId="3802"/>
    <cellStyle name="40% - Ênfase2 36 2" xfId="3803"/>
    <cellStyle name="40% - Ênfase2 37" xfId="3804"/>
    <cellStyle name="40% - Ênfase2 37 2" xfId="3805"/>
    <cellStyle name="40% - Ênfase2 38" xfId="3806"/>
    <cellStyle name="40% - Ênfase2 38 2" xfId="3807"/>
    <cellStyle name="40% - Ênfase2 39" xfId="3808"/>
    <cellStyle name="40% - Ênfase2 39 2" xfId="3809"/>
    <cellStyle name="40% - Ênfase2 4" xfId="3810"/>
    <cellStyle name="40% - Ênfase2 4 2" xfId="3811"/>
    <cellStyle name="40% - Ênfase2 4 2 2" xfId="3812"/>
    <cellStyle name="40% - Ênfase2 4 2 2 2" xfId="3813"/>
    <cellStyle name="40% - Ênfase2 4 2 2 3" xfId="3814"/>
    <cellStyle name="40% - Ênfase2 4 2 2 4" xfId="3815"/>
    <cellStyle name="40% - Ênfase2 4 2 3" xfId="3816"/>
    <cellStyle name="40% - Ênfase2 4 2 3 2" xfId="3817"/>
    <cellStyle name="40% - Ênfase2 4 2 4" xfId="3818"/>
    <cellStyle name="40% - Ênfase2 4 2 4 2" xfId="3819"/>
    <cellStyle name="40% - Ênfase2 4 2 4_COSAN SA - IFRS" xfId="32082"/>
    <cellStyle name="40% - Ênfase2 4 2 5" xfId="3820"/>
    <cellStyle name="40% - Ênfase2 4 2 6" xfId="3821"/>
    <cellStyle name="40% - Ênfase2 4 2 7" xfId="3822"/>
    <cellStyle name="40% - Ênfase2 4 2_13-Endividamento" xfId="3823"/>
    <cellStyle name="40% - Ênfase2 4 3" xfId="3824"/>
    <cellStyle name="40% - Ênfase2 4 3 2" xfId="3825"/>
    <cellStyle name="40% - Ênfase2 4 3 3" xfId="3826"/>
    <cellStyle name="40% - Ênfase2 4 3 4" xfId="3827"/>
    <cellStyle name="40% - Ênfase2 4 4" xfId="3828"/>
    <cellStyle name="40% - Ênfase2 4 4 2" xfId="3829"/>
    <cellStyle name="40% - Ênfase2 4 5" xfId="3830"/>
    <cellStyle name="40% - Ênfase2 4 5 2" xfId="3831"/>
    <cellStyle name="40% - Ênfase2 4 5_COSAN SA - IFRS" xfId="32083"/>
    <cellStyle name="40% - Ênfase2 4 6" xfId="3832"/>
    <cellStyle name="40% - Ênfase2 4 7" xfId="3833"/>
    <cellStyle name="40% - Ênfase2 4 8" xfId="3834"/>
    <cellStyle name="40% - Ênfase2 4_1.1 - Apuração IRPJ_CSLL - 2100 - 2012_MAI_V1" xfId="3835"/>
    <cellStyle name="40% - Ênfase2 40" xfId="3836"/>
    <cellStyle name="40% - Ênfase2 40 2" xfId="3837"/>
    <cellStyle name="40% - Ênfase2 41" xfId="3838"/>
    <cellStyle name="40% - Ênfase2 42" xfId="3839"/>
    <cellStyle name="40% - Ênfase2 43" xfId="3840"/>
    <cellStyle name="40% - Ênfase2 44" xfId="3841"/>
    <cellStyle name="40% - Ênfase2 5" xfId="3842"/>
    <cellStyle name="40% - Ênfase2 5 2" xfId="3843"/>
    <cellStyle name="40% - Ênfase2 5 2 2" xfId="3844"/>
    <cellStyle name="40% - Ênfase2 5 2 2 2" xfId="3845"/>
    <cellStyle name="40% - Ênfase2 5 2 2 3" xfId="3846"/>
    <cellStyle name="40% - Ênfase2 5 2 2 4" xfId="3847"/>
    <cellStyle name="40% - Ênfase2 5 2 3" xfId="3848"/>
    <cellStyle name="40% - Ênfase2 5 2 3 2" xfId="3849"/>
    <cellStyle name="40% - Ênfase2 5 2 4" xfId="3850"/>
    <cellStyle name="40% - Ênfase2 5 2 4 2" xfId="3851"/>
    <cellStyle name="40% - Ênfase2 5 2 4_COSAN SA - IFRS" xfId="32084"/>
    <cellStyle name="40% - Ênfase2 5 2 5" xfId="3852"/>
    <cellStyle name="40% - Ênfase2 5 2 6" xfId="3853"/>
    <cellStyle name="40% - Ênfase2 5 2 7" xfId="3854"/>
    <cellStyle name="40% - Ênfase2 5 2_13-Endividamento" xfId="3855"/>
    <cellStyle name="40% - Ênfase2 5 3" xfId="3856"/>
    <cellStyle name="40% - Ênfase2 5 3 2" xfId="3857"/>
    <cellStyle name="40% - Ênfase2 5 3 3" xfId="3858"/>
    <cellStyle name="40% - Ênfase2 5 3 4" xfId="3859"/>
    <cellStyle name="40% - Ênfase2 5 4" xfId="3860"/>
    <cellStyle name="40% - Ênfase2 5 4 2" xfId="3861"/>
    <cellStyle name="40% - Ênfase2 5 5" xfId="3862"/>
    <cellStyle name="40% - Ênfase2 5 5 2" xfId="3863"/>
    <cellStyle name="40% - Ênfase2 5 5_COSAN SA - IFRS" xfId="32085"/>
    <cellStyle name="40% - Ênfase2 5 6" xfId="3864"/>
    <cellStyle name="40% - Ênfase2 5 7" xfId="3865"/>
    <cellStyle name="40% - Ênfase2 5 8" xfId="3866"/>
    <cellStyle name="40% - Ênfase2 5_1.1 - Apuração IRPJ_CSLL - 2100 - 2012_MAI_V1" xfId="3867"/>
    <cellStyle name="40% - Ênfase2 6" xfId="3868"/>
    <cellStyle name="40% - Ênfase2 6 2" xfId="3869"/>
    <cellStyle name="40% - Ênfase2 6 2 2" xfId="3870"/>
    <cellStyle name="40% - Ênfase2 6 2 2 2" xfId="3871"/>
    <cellStyle name="40% - Ênfase2 6 2 2 3" xfId="3872"/>
    <cellStyle name="40% - Ênfase2 6 2 2 4" xfId="3873"/>
    <cellStyle name="40% - Ênfase2 6 2 3" xfId="3874"/>
    <cellStyle name="40% - Ênfase2 6 2 3 2" xfId="3875"/>
    <cellStyle name="40% - Ênfase2 6 2 4" xfId="3876"/>
    <cellStyle name="40% - Ênfase2 6 2 4 2" xfId="3877"/>
    <cellStyle name="40% - Ênfase2 6 2 4_COSAN SA - IFRS" xfId="32086"/>
    <cellStyle name="40% - Ênfase2 6 2 5" xfId="3878"/>
    <cellStyle name="40% - Ênfase2 6 2 6" xfId="3879"/>
    <cellStyle name="40% - Ênfase2 6 2 7" xfId="3880"/>
    <cellStyle name="40% - Ênfase2 6 2_13-Endividamento" xfId="3881"/>
    <cellStyle name="40% - Ênfase2 6 3" xfId="3882"/>
    <cellStyle name="40% - Ênfase2 6 3 2" xfId="3883"/>
    <cellStyle name="40% - Ênfase2 6 3 3" xfId="3884"/>
    <cellStyle name="40% - Ênfase2 6 3 4" xfId="3885"/>
    <cellStyle name="40% - Ênfase2 6 4" xfId="3886"/>
    <cellStyle name="40% - Ênfase2 6 4 2" xfId="3887"/>
    <cellStyle name="40% - Ênfase2 6 5" xfId="3888"/>
    <cellStyle name="40% - Ênfase2 6 5 2" xfId="3889"/>
    <cellStyle name="40% - Ênfase2 6 5_COSAN SA - IFRS" xfId="32087"/>
    <cellStyle name="40% - Ênfase2 6 6" xfId="3890"/>
    <cellStyle name="40% - Ênfase2 6 7" xfId="3891"/>
    <cellStyle name="40% - Ênfase2 6 8" xfId="3892"/>
    <cellStyle name="40% - Ênfase2 6_1.1 - Apuração IRPJ_CSLL - 2100 - 2012_MAI_V1" xfId="3893"/>
    <cellStyle name="40% - Ênfase2 7" xfId="3894"/>
    <cellStyle name="40% - Ênfase2 7 2" xfId="3895"/>
    <cellStyle name="40% - Ênfase2 7 2 2" xfId="3896"/>
    <cellStyle name="40% - Ênfase2 7 2 3" xfId="3897"/>
    <cellStyle name="40% - Ênfase2 7 2 4" xfId="3898"/>
    <cellStyle name="40% - Ênfase2 7 2 5" xfId="3899"/>
    <cellStyle name="40% - Ênfase2 7 2 6" xfId="3900"/>
    <cellStyle name="40% - Ênfase2 7 3" xfId="3901"/>
    <cellStyle name="40% - Ênfase2 7 3 2" xfId="3902"/>
    <cellStyle name="40% - Ênfase2 7 4" xfId="3903"/>
    <cellStyle name="40% - Ênfase2 7 4 2" xfId="3904"/>
    <cellStyle name="40% - Ênfase2 7 4_COSAN SA - IFRS" xfId="32088"/>
    <cellStyle name="40% - Ênfase2 7 5" xfId="3905"/>
    <cellStyle name="40% - Ênfase2 7 6" xfId="3906"/>
    <cellStyle name="40% - Ênfase2 7 7" xfId="3907"/>
    <cellStyle name="40% - Ênfase2 7_13-Endividamento" xfId="3908"/>
    <cellStyle name="40% - Ênfase2 8" xfId="3909"/>
    <cellStyle name="40% - Ênfase2 8 2" xfId="3910"/>
    <cellStyle name="40% - Ênfase2 8 2 2" xfId="3911"/>
    <cellStyle name="40% - Ênfase2 8 2 3" xfId="3912"/>
    <cellStyle name="40% - Ênfase2 8 3" xfId="3913"/>
    <cellStyle name="40% - Ênfase2 8 4" xfId="3914"/>
    <cellStyle name="40% - Ênfase2 8_BP - Raízen Combustíveis" xfId="3915"/>
    <cellStyle name="40% - Ênfase2 9" xfId="3916"/>
    <cellStyle name="40% - Ênfase2 9 2" xfId="3917"/>
    <cellStyle name="40% - Ênfase2 9 2 2" xfId="3918"/>
    <cellStyle name="40% - Ênfase2 9 2 3" xfId="3919"/>
    <cellStyle name="40% - Ênfase2 9 2 4" xfId="3920"/>
    <cellStyle name="40% - Ênfase2 9 2_Display" xfId="3921"/>
    <cellStyle name="40% - Ênfase2 9 3" xfId="3922"/>
    <cellStyle name="40% - Ênfase2 9 4" xfId="3923"/>
    <cellStyle name="40% - Ênfase2 9 5" xfId="3924"/>
    <cellStyle name="40% - Ênfase2 9_BP - Raízen Combustíveis" xfId="3925"/>
    <cellStyle name="40% - Ênfase3" xfId="32089"/>
    <cellStyle name="40% - Ênfase3 10" xfId="3926"/>
    <cellStyle name="40% - Ênfase3 10 2" xfId="3927"/>
    <cellStyle name="40% - Ênfase3 10_BP - Raízen Combustíveis" xfId="3928"/>
    <cellStyle name="40% - Ênfase3 11" xfId="3929"/>
    <cellStyle name="40% - Ênfase3 11 2" xfId="3930"/>
    <cellStyle name="40% - Ênfase3 11_Maio-2012" xfId="3931"/>
    <cellStyle name="40% - Ênfase3 12" xfId="3932"/>
    <cellStyle name="40% - Ênfase3 12 2" xfId="3933"/>
    <cellStyle name="40% - Ênfase3 12_Maio-2012" xfId="3934"/>
    <cellStyle name="40% - Ênfase3 13" xfId="3935"/>
    <cellStyle name="40% - Ênfase3 13 2" xfId="3936"/>
    <cellStyle name="40% - Ênfase3 13_Maio-2012" xfId="3937"/>
    <cellStyle name="40% - Ênfase3 14" xfId="3938"/>
    <cellStyle name="40% - Ênfase3 14 2" xfId="3939"/>
    <cellStyle name="40% - Ênfase3 14_Maio-2012" xfId="3940"/>
    <cellStyle name="40% - Ênfase3 15" xfId="3941"/>
    <cellStyle name="40% - Ênfase3 15 2" xfId="3942"/>
    <cellStyle name="40% - Ênfase3 15_Maio-2012" xfId="3943"/>
    <cellStyle name="40% - Ênfase3 16" xfId="3944"/>
    <cellStyle name="40% - Ênfase3 16 2" xfId="3945"/>
    <cellStyle name="40% - Ênfase3 16_Maio-2012" xfId="3946"/>
    <cellStyle name="40% - Ênfase3 17" xfId="3947"/>
    <cellStyle name="40% - Ênfase3 17 2" xfId="3948"/>
    <cellStyle name="40% - Ênfase3 17_Maio-2012" xfId="3949"/>
    <cellStyle name="40% - Ênfase3 18" xfId="3950"/>
    <cellStyle name="40% - Ênfase3 18 2" xfId="3951"/>
    <cellStyle name="40% - Ênfase3 18_Maio-2012" xfId="3952"/>
    <cellStyle name="40% - Ênfase3 19" xfId="3953"/>
    <cellStyle name="40% - Ênfase3 19 2" xfId="3954"/>
    <cellStyle name="40% - Ênfase3 19_Maio-2012" xfId="3955"/>
    <cellStyle name="40% - Ênfase3 2" xfId="3956"/>
    <cellStyle name="40% - Ênfase3 2 10" xfId="3957"/>
    <cellStyle name="40% - Ênfase3 2 11" xfId="3958"/>
    <cellStyle name="40% - Ênfase3 2 2" xfId="3959"/>
    <cellStyle name="40% - Ênfase3 2 2 2" xfId="3960"/>
    <cellStyle name="40% - Ênfase3 2 2 2 2" xfId="3961"/>
    <cellStyle name="40% - Ênfase3 2 2 2 3" xfId="3962"/>
    <cellStyle name="40% - Ênfase3 2 2 2 4" xfId="3963"/>
    <cellStyle name="40% - Ênfase3 2 2 3" xfId="3964"/>
    <cellStyle name="40% - Ênfase3 2 2 3 2" xfId="3965"/>
    <cellStyle name="40% - Ênfase3 2 2 4" xfId="3966"/>
    <cellStyle name="40% - Ênfase3 2 2 4 2" xfId="3967"/>
    <cellStyle name="40% - Ênfase3 2 2 4_COSAN SA - IFRS" xfId="32090"/>
    <cellStyle name="40% - Ênfase3 2 2 5" xfId="3968"/>
    <cellStyle name="40% - Ênfase3 2 2 6" xfId="3969"/>
    <cellStyle name="40% - Ênfase3 2 2 7" xfId="3970"/>
    <cellStyle name="40% - Ênfase3 2 2_13-Endividamento" xfId="3971"/>
    <cellStyle name="40% - Ênfase3 2 3" xfId="3972"/>
    <cellStyle name="40% - Ênfase3 2 3 2" xfId="3973"/>
    <cellStyle name="40% - Ênfase3 2 3 3" xfId="3974"/>
    <cellStyle name="40% - Ênfase3 2 3 4" xfId="3975"/>
    <cellStyle name="40% - Ênfase3 2 4" xfId="3976"/>
    <cellStyle name="40% - Ênfase3 2 4 2" xfId="3977"/>
    <cellStyle name="40% - Ênfase3 2 4 3" xfId="3978"/>
    <cellStyle name="40% - Ênfase3 2 4 4" xfId="3979"/>
    <cellStyle name="40% - Ênfase3 2 5" xfId="3980"/>
    <cellStyle name="40% - Ênfase3 2 5 2" xfId="3981"/>
    <cellStyle name="40% - Ênfase3 2 5 3" xfId="3982"/>
    <cellStyle name="40% - Ênfase3 2 5 4" xfId="3983"/>
    <cellStyle name="40% - Ênfase3 2 6" xfId="3984"/>
    <cellStyle name="40% - Ênfase3 2 6 2" xfId="3985"/>
    <cellStyle name="40% - Ênfase3 2 6 3" xfId="3986"/>
    <cellStyle name="40% - Ênfase3 2 7" xfId="3987"/>
    <cellStyle name="40% - Ênfase3 2 7 2" xfId="3988"/>
    <cellStyle name="40% - Ênfase3 2 8" xfId="3989"/>
    <cellStyle name="40% - Ênfase3 2 8 2" xfId="3990"/>
    <cellStyle name="40% - Ênfase3 2 8_COSAN SA - IFRS" xfId="32091"/>
    <cellStyle name="40% - Ênfase3 2 9" xfId="3991"/>
    <cellStyle name="40% - Ênfase3 2_1.1 - Apuração IRPJ_CSLL - 2100 - 2012_MAI_V1" xfId="3992"/>
    <cellStyle name="40% - Ênfase3 20" xfId="3993"/>
    <cellStyle name="40% - Ênfase3 20 2" xfId="3994"/>
    <cellStyle name="40% - Ênfase3 20_Maio-2012" xfId="3995"/>
    <cellStyle name="40% - Ênfase3 21" xfId="3996"/>
    <cellStyle name="40% - Ênfase3 21 2" xfId="3997"/>
    <cellStyle name="40% - Ênfase3 21_Maio-2012" xfId="3998"/>
    <cellStyle name="40% - Ênfase3 22" xfId="3999"/>
    <cellStyle name="40% - Ênfase3 22 2" xfId="4000"/>
    <cellStyle name="40% - Ênfase3 22_Maio-2012" xfId="4001"/>
    <cellStyle name="40% - Ênfase3 23" xfId="4002"/>
    <cellStyle name="40% - Ênfase3 23 2" xfId="4003"/>
    <cellStyle name="40% - Ênfase3 23_Maio-2012" xfId="4004"/>
    <cellStyle name="40% - Ênfase3 24" xfId="4005"/>
    <cellStyle name="40% - Ênfase3 24 2" xfId="4006"/>
    <cellStyle name="40% - Ênfase3 24_Maio-2012" xfId="4007"/>
    <cellStyle name="40% - Ênfase3 25" xfId="4008"/>
    <cellStyle name="40% - Ênfase3 25 2" xfId="4009"/>
    <cellStyle name="40% - Ênfase3 25_Maio-2012" xfId="4010"/>
    <cellStyle name="40% - Ênfase3 26" xfId="4011"/>
    <cellStyle name="40% - Ênfase3 26 2" xfId="4012"/>
    <cellStyle name="40% - Ênfase3 26_Maio-2012" xfId="4013"/>
    <cellStyle name="40% - Ênfase3 27" xfId="4014"/>
    <cellStyle name="40% - Ênfase3 27 2" xfId="4015"/>
    <cellStyle name="40% - Ênfase3 27_Maio-2012" xfId="4016"/>
    <cellStyle name="40% - Ênfase3 28" xfId="4017"/>
    <cellStyle name="40% - Ênfase3 28 2" xfId="4018"/>
    <cellStyle name="40% - Ênfase3 28_Maio-2012" xfId="4019"/>
    <cellStyle name="40% - Ênfase3 29" xfId="4020"/>
    <cellStyle name="40% - Ênfase3 29 2" xfId="4021"/>
    <cellStyle name="40% - Ênfase3 29_Maio-2012" xfId="4022"/>
    <cellStyle name="40% - Ênfase3 3" xfId="4023"/>
    <cellStyle name="40% - Ênfase3 3 2" xfId="4024"/>
    <cellStyle name="40% - Ênfase3 3 2 2" xfId="4025"/>
    <cellStyle name="40% - Ênfase3 3 2 2 2" xfId="4026"/>
    <cellStyle name="40% - Ênfase3 3 2 2 3" xfId="4027"/>
    <cellStyle name="40% - Ênfase3 3 2 2 4" xfId="4028"/>
    <cellStyle name="40% - Ênfase3 3 2 3" xfId="4029"/>
    <cellStyle name="40% - Ênfase3 3 2 3 2" xfId="4030"/>
    <cellStyle name="40% - Ênfase3 3 2 4" xfId="4031"/>
    <cellStyle name="40% - Ênfase3 3 2 4 2" xfId="4032"/>
    <cellStyle name="40% - Ênfase3 3 2 4_COSAN SA - IFRS" xfId="32092"/>
    <cellStyle name="40% - Ênfase3 3 2 5" xfId="4033"/>
    <cellStyle name="40% - Ênfase3 3 2 6" xfId="4034"/>
    <cellStyle name="40% - Ênfase3 3 2 7" xfId="4035"/>
    <cellStyle name="40% - Ênfase3 3 2_13-Endividamento" xfId="4036"/>
    <cellStyle name="40% - Ênfase3 3 3" xfId="4037"/>
    <cellStyle name="40% - Ênfase3 3 3 2" xfId="4038"/>
    <cellStyle name="40% - Ênfase3 3 3 3" xfId="4039"/>
    <cellStyle name="40% - Ênfase3 3 3 4" xfId="4040"/>
    <cellStyle name="40% - Ênfase3 3 4" xfId="4041"/>
    <cellStyle name="40% - Ênfase3 3 4 2" xfId="4042"/>
    <cellStyle name="40% - Ênfase3 3 5" xfId="4043"/>
    <cellStyle name="40% - Ênfase3 3 5 2" xfId="4044"/>
    <cellStyle name="40% - Ênfase3 3 5_COSAN SA - IFRS" xfId="32093"/>
    <cellStyle name="40% - Ênfase3 3 6" xfId="4045"/>
    <cellStyle name="40% - Ênfase3 3 7" xfId="4046"/>
    <cellStyle name="40% - Ênfase3 3 8" xfId="4047"/>
    <cellStyle name="40% - Ênfase3 3_1.1 - Apuração IRPJ_CSLL - 2100 - 2012_MAI_V1" xfId="4048"/>
    <cellStyle name="40% - Ênfase3 30" xfId="4049"/>
    <cellStyle name="40% - Ênfase3 30 2" xfId="4050"/>
    <cellStyle name="40% - Ênfase3 30_Maio-2012" xfId="4051"/>
    <cellStyle name="40% - Ênfase3 31" xfId="4052"/>
    <cellStyle name="40% - Ênfase3 31 2" xfId="4053"/>
    <cellStyle name="40% - Ênfase3 32" xfId="4054"/>
    <cellStyle name="40% - Ênfase3 33" xfId="4055"/>
    <cellStyle name="40% - Ênfase3 33 2" xfId="4056"/>
    <cellStyle name="40% - Ênfase3 33 3" xfId="4057"/>
    <cellStyle name="40% - Ênfase3 33 4" xfId="4058"/>
    <cellStyle name="40% - Ênfase3 34" xfId="4059"/>
    <cellStyle name="40% - Ênfase3 34 2" xfId="4060"/>
    <cellStyle name="40% - Ênfase3 35" xfId="4061"/>
    <cellStyle name="40% - Ênfase3 35 2" xfId="4062"/>
    <cellStyle name="40% - Ênfase3 36" xfId="4063"/>
    <cellStyle name="40% - Ênfase3 36 2" xfId="4064"/>
    <cellStyle name="40% - Ênfase3 37" xfId="4065"/>
    <cellStyle name="40% - Ênfase3 37 2" xfId="4066"/>
    <cellStyle name="40% - Ênfase3 38" xfId="4067"/>
    <cellStyle name="40% - Ênfase3 38 2" xfId="4068"/>
    <cellStyle name="40% - Ênfase3 39" xfId="4069"/>
    <cellStyle name="40% - Ênfase3 39 2" xfId="4070"/>
    <cellStyle name="40% - Ênfase3 4" xfId="4071"/>
    <cellStyle name="40% - Ênfase3 4 2" xfId="4072"/>
    <cellStyle name="40% - Ênfase3 4 2 2" xfId="4073"/>
    <cellStyle name="40% - Ênfase3 4 2 2 2" xfId="4074"/>
    <cellStyle name="40% - Ênfase3 4 2 2 3" xfId="4075"/>
    <cellStyle name="40% - Ênfase3 4 2 2 4" xfId="4076"/>
    <cellStyle name="40% - Ênfase3 4 2 3" xfId="4077"/>
    <cellStyle name="40% - Ênfase3 4 2 3 2" xfId="4078"/>
    <cellStyle name="40% - Ênfase3 4 2 4" xfId="4079"/>
    <cellStyle name="40% - Ênfase3 4 2 4 2" xfId="4080"/>
    <cellStyle name="40% - Ênfase3 4 2 4_COSAN SA - IFRS" xfId="32094"/>
    <cellStyle name="40% - Ênfase3 4 2 5" xfId="4081"/>
    <cellStyle name="40% - Ênfase3 4 2 6" xfId="4082"/>
    <cellStyle name="40% - Ênfase3 4 2 7" xfId="4083"/>
    <cellStyle name="40% - Ênfase3 4 2_13-Endividamento" xfId="4084"/>
    <cellStyle name="40% - Ênfase3 4 3" xfId="4085"/>
    <cellStyle name="40% - Ênfase3 4 3 2" xfId="4086"/>
    <cellStyle name="40% - Ênfase3 4 3 3" xfId="4087"/>
    <cellStyle name="40% - Ênfase3 4 3 4" xfId="4088"/>
    <cellStyle name="40% - Ênfase3 4 4" xfId="4089"/>
    <cellStyle name="40% - Ênfase3 4 4 2" xfId="4090"/>
    <cellStyle name="40% - Ênfase3 4 5" xfId="4091"/>
    <cellStyle name="40% - Ênfase3 4 5 2" xfId="4092"/>
    <cellStyle name="40% - Ênfase3 4 5_COSAN SA - IFRS" xfId="32095"/>
    <cellStyle name="40% - Ênfase3 4 6" xfId="4093"/>
    <cellStyle name="40% - Ênfase3 4 7" xfId="4094"/>
    <cellStyle name="40% - Ênfase3 4 8" xfId="4095"/>
    <cellStyle name="40% - Ênfase3 4_1.1 - Apuração IRPJ_CSLL - 2100 - 2012_MAI_V1" xfId="4096"/>
    <cellStyle name="40% - Ênfase3 40" xfId="4097"/>
    <cellStyle name="40% - Ênfase3 40 2" xfId="4098"/>
    <cellStyle name="40% - Ênfase3 41" xfId="4099"/>
    <cellStyle name="40% - Ênfase3 42" xfId="4100"/>
    <cellStyle name="40% - Ênfase3 43" xfId="4101"/>
    <cellStyle name="40% - Ênfase3 44" xfId="4102"/>
    <cellStyle name="40% - Ênfase3 5" xfId="4103"/>
    <cellStyle name="40% - Ênfase3 5 2" xfId="4104"/>
    <cellStyle name="40% - Ênfase3 5 2 2" xfId="4105"/>
    <cellStyle name="40% - Ênfase3 5 2 2 2" xfId="4106"/>
    <cellStyle name="40% - Ênfase3 5 2 2 3" xfId="4107"/>
    <cellStyle name="40% - Ênfase3 5 2 2 4" xfId="4108"/>
    <cellStyle name="40% - Ênfase3 5 2 3" xfId="4109"/>
    <cellStyle name="40% - Ênfase3 5 2 3 2" xfId="4110"/>
    <cellStyle name="40% - Ênfase3 5 2 4" xfId="4111"/>
    <cellStyle name="40% - Ênfase3 5 2 4 2" xfId="4112"/>
    <cellStyle name="40% - Ênfase3 5 2 4_COSAN SA - IFRS" xfId="32096"/>
    <cellStyle name="40% - Ênfase3 5 2 5" xfId="4113"/>
    <cellStyle name="40% - Ênfase3 5 2 6" xfId="4114"/>
    <cellStyle name="40% - Ênfase3 5 2 7" xfId="4115"/>
    <cellStyle name="40% - Ênfase3 5 2_13-Endividamento" xfId="4116"/>
    <cellStyle name="40% - Ênfase3 5 3" xfId="4117"/>
    <cellStyle name="40% - Ênfase3 5 3 2" xfId="4118"/>
    <cellStyle name="40% - Ênfase3 5 3 3" xfId="4119"/>
    <cellStyle name="40% - Ênfase3 5 3 4" xfId="4120"/>
    <cellStyle name="40% - Ênfase3 5 4" xfId="4121"/>
    <cellStyle name="40% - Ênfase3 5 4 2" xfId="4122"/>
    <cellStyle name="40% - Ênfase3 5 5" xfId="4123"/>
    <cellStyle name="40% - Ênfase3 5 5 2" xfId="4124"/>
    <cellStyle name="40% - Ênfase3 5 5_COSAN SA - IFRS" xfId="32097"/>
    <cellStyle name="40% - Ênfase3 5 6" xfId="4125"/>
    <cellStyle name="40% - Ênfase3 5 7" xfId="4126"/>
    <cellStyle name="40% - Ênfase3 5 8" xfId="4127"/>
    <cellStyle name="40% - Ênfase3 5_1.1 - Apuração IRPJ_CSLL - 2100 - 2012_MAI_V1" xfId="4128"/>
    <cellStyle name="40% - Ênfase3 6" xfId="4129"/>
    <cellStyle name="40% - Ênfase3 6 2" xfId="4130"/>
    <cellStyle name="40% - Ênfase3 6 2 2" xfId="4131"/>
    <cellStyle name="40% - Ênfase3 6 2 2 2" xfId="4132"/>
    <cellStyle name="40% - Ênfase3 6 2 2 3" xfId="4133"/>
    <cellStyle name="40% - Ênfase3 6 2 2 4" xfId="4134"/>
    <cellStyle name="40% - Ênfase3 6 2 3" xfId="4135"/>
    <cellStyle name="40% - Ênfase3 6 2 3 2" xfId="4136"/>
    <cellStyle name="40% - Ênfase3 6 2 4" xfId="4137"/>
    <cellStyle name="40% - Ênfase3 6 2 4 2" xfId="4138"/>
    <cellStyle name="40% - Ênfase3 6 2 4_COSAN SA - IFRS" xfId="32098"/>
    <cellStyle name="40% - Ênfase3 6 2 5" xfId="4139"/>
    <cellStyle name="40% - Ênfase3 6 2 6" xfId="4140"/>
    <cellStyle name="40% - Ênfase3 6 2 7" xfId="4141"/>
    <cellStyle name="40% - Ênfase3 6 2_13-Endividamento" xfId="4142"/>
    <cellStyle name="40% - Ênfase3 6 3" xfId="4143"/>
    <cellStyle name="40% - Ênfase3 6 3 2" xfId="4144"/>
    <cellStyle name="40% - Ênfase3 6 3 3" xfId="4145"/>
    <cellStyle name="40% - Ênfase3 6 3 4" xfId="4146"/>
    <cellStyle name="40% - Ênfase3 6 4" xfId="4147"/>
    <cellStyle name="40% - Ênfase3 6 4 2" xfId="4148"/>
    <cellStyle name="40% - Ênfase3 6 5" xfId="4149"/>
    <cellStyle name="40% - Ênfase3 6 5 2" xfId="4150"/>
    <cellStyle name="40% - Ênfase3 6 5_COSAN SA - IFRS" xfId="32099"/>
    <cellStyle name="40% - Ênfase3 6 6" xfId="4151"/>
    <cellStyle name="40% - Ênfase3 6 7" xfId="4152"/>
    <cellStyle name="40% - Ênfase3 6 8" xfId="4153"/>
    <cellStyle name="40% - Ênfase3 6_1.1 - Apuração IRPJ_CSLL - 2100 - 2012_MAI_V1" xfId="4154"/>
    <cellStyle name="40% - Ênfase3 7" xfId="4155"/>
    <cellStyle name="40% - Ênfase3 7 2" xfId="4156"/>
    <cellStyle name="40% - Ênfase3 7 2 2" xfId="4157"/>
    <cellStyle name="40% - Ênfase3 7 2 3" xfId="4158"/>
    <cellStyle name="40% - Ênfase3 7 2 4" xfId="4159"/>
    <cellStyle name="40% - Ênfase3 7 2 5" xfId="4160"/>
    <cellStyle name="40% - Ênfase3 7 2 6" xfId="4161"/>
    <cellStyle name="40% - Ênfase3 7 3" xfId="4162"/>
    <cellStyle name="40% - Ênfase3 7 3 2" xfId="4163"/>
    <cellStyle name="40% - Ênfase3 7 4" xfId="4164"/>
    <cellStyle name="40% - Ênfase3 7 4 2" xfId="4165"/>
    <cellStyle name="40% - Ênfase3 7 4_COSAN SA - IFRS" xfId="32100"/>
    <cellStyle name="40% - Ênfase3 7 5" xfId="4166"/>
    <cellStyle name="40% - Ênfase3 7 6" xfId="4167"/>
    <cellStyle name="40% - Ênfase3 7 7" xfId="4168"/>
    <cellStyle name="40% - Ênfase3 7_13-Endividamento" xfId="4169"/>
    <cellStyle name="40% - Ênfase3 8" xfId="4170"/>
    <cellStyle name="40% - Ênfase3 8 2" xfId="4171"/>
    <cellStyle name="40% - Ênfase3 8 2 2" xfId="4172"/>
    <cellStyle name="40% - Ênfase3 8 2 3" xfId="4173"/>
    <cellStyle name="40% - Ênfase3 8 3" xfId="4174"/>
    <cellStyle name="40% - Ênfase3 8 4" xfId="4175"/>
    <cellStyle name="40% - Ênfase3 8_BP - Raízen Combustíveis" xfId="4176"/>
    <cellStyle name="40% - Ênfase3 9" xfId="4177"/>
    <cellStyle name="40% - Ênfase3 9 2" xfId="4178"/>
    <cellStyle name="40% - Ênfase3 9 2 2" xfId="4179"/>
    <cellStyle name="40% - Ênfase3 9 2 3" xfId="4180"/>
    <cellStyle name="40% - Ênfase3 9 2 4" xfId="4181"/>
    <cellStyle name="40% - Ênfase3 9 2_Display" xfId="4182"/>
    <cellStyle name="40% - Ênfase3 9 3" xfId="4183"/>
    <cellStyle name="40% - Ênfase3 9 4" xfId="4184"/>
    <cellStyle name="40% - Ênfase3 9 5" xfId="4185"/>
    <cellStyle name="40% - Ênfase3 9_BP - Raízen Combustíveis" xfId="4186"/>
    <cellStyle name="40% - Ênfase4" xfId="32101"/>
    <cellStyle name="40% - Ênfase4 10" xfId="4187"/>
    <cellStyle name="40% - Ênfase4 10 2" xfId="4188"/>
    <cellStyle name="40% - Ênfase4 10_BP - Raízen Combustíveis" xfId="4189"/>
    <cellStyle name="40% - Ênfase4 11" xfId="4190"/>
    <cellStyle name="40% - Ênfase4 11 2" xfId="4191"/>
    <cellStyle name="40% - Ênfase4 11_Maio-2012" xfId="4192"/>
    <cellStyle name="40% - Ênfase4 12" xfId="4193"/>
    <cellStyle name="40% - Ênfase4 12 2" xfId="4194"/>
    <cellStyle name="40% - Ênfase4 12_Maio-2012" xfId="4195"/>
    <cellStyle name="40% - Ênfase4 13" xfId="4196"/>
    <cellStyle name="40% - Ênfase4 13 2" xfId="4197"/>
    <cellStyle name="40% - Ênfase4 13_Maio-2012" xfId="4198"/>
    <cellStyle name="40% - Ênfase4 14" xfId="4199"/>
    <cellStyle name="40% - Ênfase4 14 2" xfId="4200"/>
    <cellStyle name="40% - Ênfase4 14_Maio-2012" xfId="4201"/>
    <cellStyle name="40% - Ênfase4 15" xfId="4202"/>
    <cellStyle name="40% - Ênfase4 15 2" xfId="4203"/>
    <cellStyle name="40% - Ênfase4 15_Maio-2012" xfId="4204"/>
    <cellStyle name="40% - Ênfase4 16" xfId="4205"/>
    <cellStyle name="40% - Ênfase4 16 2" xfId="4206"/>
    <cellStyle name="40% - Ênfase4 16_Maio-2012" xfId="4207"/>
    <cellStyle name="40% - Ênfase4 17" xfId="4208"/>
    <cellStyle name="40% - Ênfase4 17 2" xfId="4209"/>
    <cellStyle name="40% - Ênfase4 17_Maio-2012" xfId="4210"/>
    <cellStyle name="40% - Ênfase4 18" xfId="4211"/>
    <cellStyle name="40% - Ênfase4 18 2" xfId="4212"/>
    <cellStyle name="40% - Ênfase4 18_Maio-2012" xfId="4213"/>
    <cellStyle name="40% - Ênfase4 19" xfId="4214"/>
    <cellStyle name="40% - Ênfase4 19 2" xfId="4215"/>
    <cellStyle name="40% - Ênfase4 19_Maio-2012" xfId="4216"/>
    <cellStyle name="40% - Ênfase4 2" xfId="4217"/>
    <cellStyle name="40% - Ênfase4 2 10" xfId="4218"/>
    <cellStyle name="40% - Ênfase4 2 11" xfId="4219"/>
    <cellStyle name="40% - Ênfase4 2 2" xfId="4220"/>
    <cellStyle name="40% - Ênfase4 2 2 2" xfId="4221"/>
    <cellStyle name="40% - Ênfase4 2 2 2 2" xfId="4222"/>
    <cellStyle name="40% - Ênfase4 2 2 2 3" xfId="4223"/>
    <cellStyle name="40% - Ênfase4 2 2 2 4" xfId="4224"/>
    <cellStyle name="40% - Ênfase4 2 2 3" xfId="4225"/>
    <cellStyle name="40% - Ênfase4 2 2 3 2" xfId="4226"/>
    <cellStyle name="40% - Ênfase4 2 2 4" xfId="4227"/>
    <cellStyle name="40% - Ênfase4 2 2 4 2" xfId="4228"/>
    <cellStyle name="40% - Ênfase4 2 2 4_COSAN SA - IFRS" xfId="32102"/>
    <cellStyle name="40% - Ênfase4 2 2 5" xfId="4229"/>
    <cellStyle name="40% - Ênfase4 2 2 6" xfId="4230"/>
    <cellStyle name="40% - Ênfase4 2 2 7" xfId="4231"/>
    <cellStyle name="40% - Ênfase4 2 2_13-Endividamento" xfId="4232"/>
    <cellStyle name="40% - Ênfase4 2 3" xfId="4233"/>
    <cellStyle name="40% - Ênfase4 2 3 2" xfId="4234"/>
    <cellStyle name="40% - Ênfase4 2 3 3" xfId="4235"/>
    <cellStyle name="40% - Ênfase4 2 3 4" xfId="4236"/>
    <cellStyle name="40% - Ênfase4 2 4" xfId="4237"/>
    <cellStyle name="40% - Ênfase4 2 4 2" xfId="4238"/>
    <cellStyle name="40% - Ênfase4 2 4 3" xfId="4239"/>
    <cellStyle name="40% - Ênfase4 2 4 4" xfId="4240"/>
    <cellStyle name="40% - Ênfase4 2 5" xfId="4241"/>
    <cellStyle name="40% - Ênfase4 2 5 2" xfId="4242"/>
    <cellStyle name="40% - Ênfase4 2 5 3" xfId="4243"/>
    <cellStyle name="40% - Ênfase4 2 5 4" xfId="4244"/>
    <cellStyle name="40% - Ênfase4 2 6" xfId="4245"/>
    <cellStyle name="40% - Ênfase4 2 6 2" xfId="4246"/>
    <cellStyle name="40% - Ênfase4 2 6 3" xfId="4247"/>
    <cellStyle name="40% - Ênfase4 2 7" xfId="4248"/>
    <cellStyle name="40% - Ênfase4 2 7 2" xfId="4249"/>
    <cellStyle name="40% - Ênfase4 2 8" xfId="4250"/>
    <cellStyle name="40% - Ênfase4 2 8 2" xfId="4251"/>
    <cellStyle name="40% - Ênfase4 2 8_COSAN SA - IFRS" xfId="32103"/>
    <cellStyle name="40% - Ênfase4 2 9" xfId="4252"/>
    <cellStyle name="40% - Ênfase4 2_1.1 - Apuração IRPJ_CSLL - 2100 - 2012_MAI_V1" xfId="4253"/>
    <cellStyle name="40% - Ênfase4 20" xfId="4254"/>
    <cellStyle name="40% - Ênfase4 20 2" xfId="4255"/>
    <cellStyle name="40% - Ênfase4 20_Maio-2012" xfId="4256"/>
    <cellStyle name="40% - Ênfase4 21" xfId="4257"/>
    <cellStyle name="40% - Ênfase4 21 2" xfId="4258"/>
    <cellStyle name="40% - Ênfase4 21_Maio-2012" xfId="4259"/>
    <cellStyle name="40% - Ênfase4 22" xfId="4260"/>
    <cellStyle name="40% - Ênfase4 22 2" xfId="4261"/>
    <cellStyle name="40% - Ênfase4 22_Maio-2012" xfId="4262"/>
    <cellStyle name="40% - Ênfase4 23" xfId="4263"/>
    <cellStyle name="40% - Ênfase4 23 2" xfId="4264"/>
    <cellStyle name="40% - Ênfase4 23_Maio-2012" xfId="4265"/>
    <cellStyle name="40% - Ênfase4 24" xfId="4266"/>
    <cellStyle name="40% - Ênfase4 24 2" xfId="4267"/>
    <cellStyle name="40% - Ênfase4 24_Maio-2012" xfId="4268"/>
    <cellStyle name="40% - Ênfase4 25" xfId="4269"/>
    <cellStyle name="40% - Ênfase4 25 2" xfId="4270"/>
    <cellStyle name="40% - Ênfase4 25_Maio-2012" xfId="4271"/>
    <cellStyle name="40% - Ênfase4 26" xfId="4272"/>
    <cellStyle name="40% - Ênfase4 26 2" xfId="4273"/>
    <cellStyle name="40% - Ênfase4 26_Maio-2012" xfId="4274"/>
    <cellStyle name="40% - Ênfase4 27" xfId="4275"/>
    <cellStyle name="40% - Ênfase4 27 2" xfId="4276"/>
    <cellStyle name="40% - Ênfase4 27_Maio-2012" xfId="4277"/>
    <cellStyle name="40% - Ênfase4 28" xfId="4278"/>
    <cellStyle name="40% - Ênfase4 28 2" xfId="4279"/>
    <cellStyle name="40% - Ênfase4 28_Maio-2012" xfId="4280"/>
    <cellStyle name="40% - Ênfase4 29" xfId="4281"/>
    <cellStyle name="40% - Ênfase4 29 2" xfId="4282"/>
    <cellStyle name="40% - Ênfase4 29_Maio-2012" xfId="4283"/>
    <cellStyle name="40% - Ênfase4 3" xfId="4284"/>
    <cellStyle name="40% - Ênfase4 3 2" xfId="4285"/>
    <cellStyle name="40% - Ênfase4 3 2 2" xfId="4286"/>
    <cellStyle name="40% - Ênfase4 3 2 2 2" xfId="4287"/>
    <cellStyle name="40% - Ênfase4 3 2 2 3" xfId="4288"/>
    <cellStyle name="40% - Ênfase4 3 2 2 4" xfId="4289"/>
    <cellStyle name="40% - Ênfase4 3 2 3" xfId="4290"/>
    <cellStyle name="40% - Ênfase4 3 2 3 2" xfId="4291"/>
    <cellStyle name="40% - Ênfase4 3 2 4" xfId="4292"/>
    <cellStyle name="40% - Ênfase4 3 2 4 2" xfId="4293"/>
    <cellStyle name="40% - Ênfase4 3 2 4_COSAN SA - IFRS" xfId="32104"/>
    <cellStyle name="40% - Ênfase4 3 2 5" xfId="4294"/>
    <cellStyle name="40% - Ênfase4 3 2 6" xfId="4295"/>
    <cellStyle name="40% - Ênfase4 3 2 7" xfId="4296"/>
    <cellStyle name="40% - Ênfase4 3 2_13-Endividamento" xfId="4297"/>
    <cellStyle name="40% - Ênfase4 3 3" xfId="4298"/>
    <cellStyle name="40% - Ênfase4 3 3 2" xfId="4299"/>
    <cellStyle name="40% - Ênfase4 3 3 3" xfId="4300"/>
    <cellStyle name="40% - Ênfase4 3 3 4" xfId="4301"/>
    <cellStyle name="40% - Ênfase4 3 4" xfId="4302"/>
    <cellStyle name="40% - Ênfase4 3 4 2" xfId="4303"/>
    <cellStyle name="40% - Ênfase4 3 5" xfId="4304"/>
    <cellStyle name="40% - Ênfase4 3 5 2" xfId="4305"/>
    <cellStyle name="40% - Ênfase4 3 5_COSAN SA - IFRS" xfId="32105"/>
    <cellStyle name="40% - Ênfase4 3 6" xfId="4306"/>
    <cellStyle name="40% - Ênfase4 3 7" xfId="4307"/>
    <cellStyle name="40% - Ênfase4 3 8" xfId="4308"/>
    <cellStyle name="40% - Ênfase4 3_1.1 - Apuração IRPJ_CSLL - 2100 - 2012_MAI_V1" xfId="4309"/>
    <cellStyle name="40% - Ênfase4 30" xfId="4310"/>
    <cellStyle name="40% - Ênfase4 30 2" xfId="4311"/>
    <cellStyle name="40% - Ênfase4 30_Maio-2012" xfId="4312"/>
    <cellStyle name="40% - Ênfase4 31" xfId="4313"/>
    <cellStyle name="40% - Ênfase4 31 2" xfId="4314"/>
    <cellStyle name="40% - Ênfase4 32" xfId="4315"/>
    <cellStyle name="40% - Ênfase4 33" xfId="4316"/>
    <cellStyle name="40% - Ênfase4 33 2" xfId="4317"/>
    <cellStyle name="40% - Ênfase4 33 3" xfId="4318"/>
    <cellStyle name="40% - Ênfase4 33 4" xfId="4319"/>
    <cellStyle name="40% - Ênfase4 34" xfId="4320"/>
    <cellStyle name="40% - Ênfase4 34 2" xfId="4321"/>
    <cellStyle name="40% - Ênfase4 35" xfId="4322"/>
    <cellStyle name="40% - Ênfase4 35 2" xfId="4323"/>
    <cellStyle name="40% - Ênfase4 36" xfId="4324"/>
    <cellStyle name="40% - Ênfase4 36 2" xfId="4325"/>
    <cellStyle name="40% - Ênfase4 37" xfId="4326"/>
    <cellStyle name="40% - Ênfase4 37 2" xfId="4327"/>
    <cellStyle name="40% - Ênfase4 38" xfId="4328"/>
    <cellStyle name="40% - Ênfase4 38 2" xfId="4329"/>
    <cellStyle name="40% - Ênfase4 39" xfId="4330"/>
    <cellStyle name="40% - Ênfase4 39 2" xfId="4331"/>
    <cellStyle name="40% - Ênfase4 4" xfId="4332"/>
    <cellStyle name="40% - Ênfase4 4 2" xfId="4333"/>
    <cellStyle name="40% - Ênfase4 4 2 2" xfId="4334"/>
    <cellStyle name="40% - Ênfase4 4 2 2 2" xfId="4335"/>
    <cellStyle name="40% - Ênfase4 4 2 2 3" xfId="4336"/>
    <cellStyle name="40% - Ênfase4 4 2 2 4" xfId="4337"/>
    <cellStyle name="40% - Ênfase4 4 2 3" xfId="4338"/>
    <cellStyle name="40% - Ênfase4 4 2 3 2" xfId="4339"/>
    <cellStyle name="40% - Ênfase4 4 2 4" xfId="4340"/>
    <cellStyle name="40% - Ênfase4 4 2 4 2" xfId="4341"/>
    <cellStyle name="40% - Ênfase4 4 2 4_COSAN SA - IFRS" xfId="32106"/>
    <cellStyle name="40% - Ênfase4 4 2 5" xfId="4342"/>
    <cellStyle name="40% - Ênfase4 4 2 6" xfId="4343"/>
    <cellStyle name="40% - Ênfase4 4 2 7" xfId="4344"/>
    <cellStyle name="40% - Ênfase4 4 2_13-Endividamento" xfId="4345"/>
    <cellStyle name="40% - Ênfase4 4 3" xfId="4346"/>
    <cellStyle name="40% - Ênfase4 4 3 2" xfId="4347"/>
    <cellStyle name="40% - Ênfase4 4 3 3" xfId="4348"/>
    <cellStyle name="40% - Ênfase4 4 3 4" xfId="4349"/>
    <cellStyle name="40% - Ênfase4 4 4" xfId="4350"/>
    <cellStyle name="40% - Ênfase4 4 4 2" xfId="4351"/>
    <cellStyle name="40% - Ênfase4 4 5" xfId="4352"/>
    <cellStyle name="40% - Ênfase4 4 5 2" xfId="4353"/>
    <cellStyle name="40% - Ênfase4 4 5_COSAN SA - IFRS" xfId="32107"/>
    <cellStyle name="40% - Ênfase4 4 6" xfId="4354"/>
    <cellStyle name="40% - Ênfase4 4 7" xfId="4355"/>
    <cellStyle name="40% - Ênfase4 4 8" xfId="4356"/>
    <cellStyle name="40% - Ênfase4 4_1.1 - Apuração IRPJ_CSLL - 2100 - 2012_MAI_V1" xfId="4357"/>
    <cellStyle name="40% - Ênfase4 40" xfId="4358"/>
    <cellStyle name="40% - Ênfase4 40 2" xfId="4359"/>
    <cellStyle name="40% - Ênfase4 41" xfId="4360"/>
    <cellStyle name="40% - Ênfase4 42" xfId="4361"/>
    <cellStyle name="40% - Ênfase4 43" xfId="4362"/>
    <cellStyle name="40% - Ênfase4 44" xfId="4363"/>
    <cellStyle name="40% - Ênfase4 5" xfId="4364"/>
    <cellStyle name="40% - Ênfase4 5 2" xfId="4365"/>
    <cellStyle name="40% - Ênfase4 5 2 2" xfId="4366"/>
    <cellStyle name="40% - Ênfase4 5 2 2 2" xfId="4367"/>
    <cellStyle name="40% - Ênfase4 5 2 2 3" xfId="4368"/>
    <cellStyle name="40% - Ênfase4 5 2 2 4" xfId="4369"/>
    <cellStyle name="40% - Ênfase4 5 2 3" xfId="4370"/>
    <cellStyle name="40% - Ênfase4 5 2 3 2" xfId="4371"/>
    <cellStyle name="40% - Ênfase4 5 2 4" xfId="4372"/>
    <cellStyle name="40% - Ênfase4 5 2 4 2" xfId="4373"/>
    <cellStyle name="40% - Ênfase4 5 2 4_COSAN SA - IFRS" xfId="32108"/>
    <cellStyle name="40% - Ênfase4 5 2 5" xfId="4374"/>
    <cellStyle name="40% - Ênfase4 5 2 6" xfId="4375"/>
    <cellStyle name="40% - Ênfase4 5 2 7" xfId="4376"/>
    <cellStyle name="40% - Ênfase4 5 2_13-Endividamento" xfId="4377"/>
    <cellStyle name="40% - Ênfase4 5 3" xfId="4378"/>
    <cellStyle name="40% - Ênfase4 5 3 2" xfId="4379"/>
    <cellStyle name="40% - Ênfase4 5 3 3" xfId="4380"/>
    <cellStyle name="40% - Ênfase4 5 3 4" xfId="4381"/>
    <cellStyle name="40% - Ênfase4 5 4" xfId="4382"/>
    <cellStyle name="40% - Ênfase4 5 4 2" xfId="4383"/>
    <cellStyle name="40% - Ênfase4 5 5" xfId="4384"/>
    <cellStyle name="40% - Ênfase4 5 5 2" xfId="4385"/>
    <cellStyle name="40% - Ênfase4 5 5_COSAN SA - IFRS" xfId="32109"/>
    <cellStyle name="40% - Ênfase4 5 6" xfId="4386"/>
    <cellStyle name="40% - Ênfase4 5 7" xfId="4387"/>
    <cellStyle name="40% - Ênfase4 5 8" xfId="4388"/>
    <cellStyle name="40% - Ênfase4 5_1.1 - Apuração IRPJ_CSLL - 2100 - 2012_MAI_V1" xfId="4389"/>
    <cellStyle name="40% - Ênfase4 6" xfId="4390"/>
    <cellStyle name="40% - Ênfase4 6 2" xfId="4391"/>
    <cellStyle name="40% - Ênfase4 6 2 2" xfId="4392"/>
    <cellStyle name="40% - Ênfase4 6 2 2 2" xfId="4393"/>
    <cellStyle name="40% - Ênfase4 6 2 2 3" xfId="4394"/>
    <cellStyle name="40% - Ênfase4 6 2 2 4" xfId="4395"/>
    <cellStyle name="40% - Ênfase4 6 2 3" xfId="4396"/>
    <cellStyle name="40% - Ênfase4 6 2 3 2" xfId="4397"/>
    <cellStyle name="40% - Ênfase4 6 2 4" xfId="4398"/>
    <cellStyle name="40% - Ênfase4 6 2 4 2" xfId="4399"/>
    <cellStyle name="40% - Ênfase4 6 2 4_COSAN SA - IFRS" xfId="32110"/>
    <cellStyle name="40% - Ênfase4 6 2 5" xfId="4400"/>
    <cellStyle name="40% - Ênfase4 6 2 6" xfId="4401"/>
    <cellStyle name="40% - Ênfase4 6 2 7" xfId="4402"/>
    <cellStyle name="40% - Ênfase4 6 2_13-Endividamento" xfId="4403"/>
    <cellStyle name="40% - Ênfase4 6 3" xfId="4404"/>
    <cellStyle name="40% - Ênfase4 6 3 2" xfId="4405"/>
    <cellStyle name="40% - Ênfase4 6 3 3" xfId="4406"/>
    <cellStyle name="40% - Ênfase4 6 3 4" xfId="4407"/>
    <cellStyle name="40% - Ênfase4 6 4" xfId="4408"/>
    <cellStyle name="40% - Ênfase4 6 4 2" xfId="4409"/>
    <cellStyle name="40% - Ênfase4 6 5" xfId="4410"/>
    <cellStyle name="40% - Ênfase4 6 5 2" xfId="4411"/>
    <cellStyle name="40% - Ênfase4 6 5_COSAN SA - IFRS" xfId="32111"/>
    <cellStyle name="40% - Ênfase4 6 6" xfId="4412"/>
    <cellStyle name="40% - Ênfase4 6 7" xfId="4413"/>
    <cellStyle name="40% - Ênfase4 6 8" xfId="4414"/>
    <cellStyle name="40% - Ênfase4 6_1.1 - Apuração IRPJ_CSLL - 2100 - 2012_MAI_V1" xfId="4415"/>
    <cellStyle name="40% - Ênfase4 7" xfId="4416"/>
    <cellStyle name="40% - Ênfase4 7 2" xfId="4417"/>
    <cellStyle name="40% - Ênfase4 7 2 2" xfId="4418"/>
    <cellStyle name="40% - Ênfase4 7 2 3" xfId="4419"/>
    <cellStyle name="40% - Ênfase4 7 2 4" xfId="4420"/>
    <cellStyle name="40% - Ênfase4 7 2 5" xfId="4421"/>
    <cellStyle name="40% - Ênfase4 7 2 6" xfId="4422"/>
    <cellStyle name="40% - Ênfase4 7 3" xfId="4423"/>
    <cellStyle name="40% - Ênfase4 7 3 2" xfId="4424"/>
    <cellStyle name="40% - Ênfase4 7 4" xfId="4425"/>
    <cellStyle name="40% - Ênfase4 7 4 2" xfId="4426"/>
    <cellStyle name="40% - Ênfase4 7 4_COSAN SA - IFRS" xfId="32112"/>
    <cellStyle name="40% - Ênfase4 7 5" xfId="4427"/>
    <cellStyle name="40% - Ênfase4 7 6" xfId="4428"/>
    <cellStyle name="40% - Ênfase4 7 7" xfId="4429"/>
    <cellStyle name="40% - Ênfase4 7_13-Endividamento" xfId="4430"/>
    <cellStyle name="40% - Ênfase4 8" xfId="4431"/>
    <cellStyle name="40% - Ênfase4 8 2" xfId="4432"/>
    <cellStyle name="40% - Ênfase4 8 2 2" xfId="4433"/>
    <cellStyle name="40% - Ênfase4 8 2 3" xfId="4434"/>
    <cellStyle name="40% - Ênfase4 8 3" xfId="4435"/>
    <cellStyle name="40% - Ênfase4 8 4" xfId="4436"/>
    <cellStyle name="40% - Ênfase4 8_BP - Raízen Combustíveis" xfId="4437"/>
    <cellStyle name="40% - Ênfase4 9" xfId="4438"/>
    <cellStyle name="40% - Ênfase4 9 2" xfId="4439"/>
    <cellStyle name="40% - Ênfase4 9 2 2" xfId="4440"/>
    <cellStyle name="40% - Ênfase4 9 2 3" xfId="4441"/>
    <cellStyle name="40% - Ênfase4 9 2 4" xfId="4442"/>
    <cellStyle name="40% - Ênfase4 9 2_Display" xfId="4443"/>
    <cellStyle name="40% - Ênfase4 9 3" xfId="4444"/>
    <cellStyle name="40% - Ênfase4 9 4" xfId="4445"/>
    <cellStyle name="40% - Ênfase4 9 5" xfId="4446"/>
    <cellStyle name="40% - Ênfase4 9_BP - Raízen Combustíveis" xfId="4447"/>
    <cellStyle name="40% - Ênfase5" xfId="32113"/>
    <cellStyle name="40% - Ênfase5 10" xfId="4448"/>
    <cellStyle name="40% - Ênfase5 10 2" xfId="4449"/>
    <cellStyle name="40% - Ênfase5 10_BP - Raízen Combustíveis" xfId="4450"/>
    <cellStyle name="40% - Ênfase5 11" xfId="4451"/>
    <cellStyle name="40% - Ênfase5 11 2" xfId="4452"/>
    <cellStyle name="40% - Ênfase5 11_Maio-2012" xfId="4453"/>
    <cellStyle name="40% - Ênfase5 12" xfId="4454"/>
    <cellStyle name="40% - Ênfase5 12 2" xfId="4455"/>
    <cellStyle name="40% - Ênfase5 12_Maio-2012" xfId="4456"/>
    <cellStyle name="40% - Ênfase5 13" xfId="4457"/>
    <cellStyle name="40% - Ênfase5 13 2" xfId="4458"/>
    <cellStyle name="40% - Ênfase5 13_Maio-2012" xfId="4459"/>
    <cellStyle name="40% - Ênfase5 14" xfId="4460"/>
    <cellStyle name="40% - Ênfase5 14 2" xfId="4461"/>
    <cellStyle name="40% - Ênfase5 14_Maio-2012" xfId="4462"/>
    <cellStyle name="40% - Ênfase5 15" xfId="4463"/>
    <cellStyle name="40% - Ênfase5 15 2" xfId="4464"/>
    <cellStyle name="40% - Ênfase5 15_Maio-2012" xfId="4465"/>
    <cellStyle name="40% - Ênfase5 16" xfId="4466"/>
    <cellStyle name="40% - Ênfase5 16 2" xfId="4467"/>
    <cellStyle name="40% - Ênfase5 16_Maio-2012" xfId="4468"/>
    <cellStyle name="40% - Ênfase5 17" xfId="4469"/>
    <cellStyle name="40% - Ênfase5 17 2" xfId="4470"/>
    <cellStyle name="40% - Ênfase5 17_Maio-2012" xfId="4471"/>
    <cellStyle name="40% - Ênfase5 18" xfId="4472"/>
    <cellStyle name="40% - Ênfase5 18 2" xfId="4473"/>
    <cellStyle name="40% - Ênfase5 18_Maio-2012" xfId="4474"/>
    <cellStyle name="40% - Ênfase5 19" xfId="4475"/>
    <cellStyle name="40% - Ênfase5 19 2" xfId="4476"/>
    <cellStyle name="40% - Ênfase5 19_Maio-2012" xfId="4477"/>
    <cellStyle name="40% - Ênfase5 2" xfId="4478"/>
    <cellStyle name="40% - Ênfase5 2 10" xfId="4479"/>
    <cellStyle name="40% - Ênfase5 2 11" xfId="4480"/>
    <cellStyle name="40% - Ênfase5 2 2" xfId="4481"/>
    <cellStyle name="40% - Ênfase5 2 2 2" xfId="4482"/>
    <cellStyle name="40% - Ênfase5 2 2 2 2" xfId="4483"/>
    <cellStyle name="40% - Ênfase5 2 2 2 3" xfId="4484"/>
    <cellStyle name="40% - Ênfase5 2 2 2 4" xfId="4485"/>
    <cellStyle name="40% - Ênfase5 2 2 3" xfId="4486"/>
    <cellStyle name="40% - Ênfase5 2 2 3 2" xfId="4487"/>
    <cellStyle name="40% - Ênfase5 2 2 4" xfId="4488"/>
    <cellStyle name="40% - Ênfase5 2 2 4 2" xfId="4489"/>
    <cellStyle name="40% - Ênfase5 2 2 4_COSAN SA - IFRS" xfId="32114"/>
    <cellStyle name="40% - Ênfase5 2 2 5" xfId="4490"/>
    <cellStyle name="40% - Ênfase5 2 2 6" xfId="4491"/>
    <cellStyle name="40% - Ênfase5 2 2 7" xfId="4492"/>
    <cellStyle name="40% - Ênfase5 2 2_13-Endividamento" xfId="4493"/>
    <cellStyle name="40% - Ênfase5 2 3" xfId="4494"/>
    <cellStyle name="40% - Ênfase5 2 3 2" xfId="4495"/>
    <cellStyle name="40% - Ênfase5 2 3 3" xfId="4496"/>
    <cellStyle name="40% - Ênfase5 2 3 4" xfId="4497"/>
    <cellStyle name="40% - Ênfase5 2 4" xfId="4498"/>
    <cellStyle name="40% - Ênfase5 2 4 2" xfId="4499"/>
    <cellStyle name="40% - Ênfase5 2 4 3" xfId="4500"/>
    <cellStyle name="40% - Ênfase5 2 4 4" xfId="4501"/>
    <cellStyle name="40% - Ênfase5 2 5" xfId="4502"/>
    <cellStyle name="40% - Ênfase5 2 5 2" xfId="4503"/>
    <cellStyle name="40% - Ênfase5 2 5 3" xfId="4504"/>
    <cellStyle name="40% - Ênfase5 2 5 4" xfId="4505"/>
    <cellStyle name="40% - Ênfase5 2 6" xfId="4506"/>
    <cellStyle name="40% - Ênfase5 2 6 2" xfId="4507"/>
    <cellStyle name="40% - Ênfase5 2 6 3" xfId="4508"/>
    <cellStyle name="40% - Ênfase5 2 7" xfId="4509"/>
    <cellStyle name="40% - Ênfase5 2 7 2" xfId="4510"/>
    <cellStyle name="40% - Ênfase5 2 8" xfId="4511"/>
    <cellStyle name="40% - Ênfase5 2 8 2" xfId="4512"/>
    <cellStyle name="40% - Ênfase5 2 8_COSAN SA - IFRS" xfId="32115"/>
    <cellStyle name="40% - Ênfase5 2 9" xfId="4513"/>
    <cellStyle name="40% - Ênfase5 2_1.1 - Apuração IRPJ_CSLL - 2100 - 2012_MAI_V1" xfId="4514"/>
    <cellStyle name="40% - Ênfase5 20" xfId="4515"/>
    <cellStyle name="40% - Ênfase5 20 2" xfId="4516"/>
    <cellStyle name="40% - Ênfase5 20_Maio-2012" xfId="4517"/>
    <cellStyle name="40% - Ênfase5 21" xfId="4518"/>
    <cellStyle name="40% - Ênfase5 21 2" xfId="4519"/>
    <cellStyle name="40% - Ênfase5 21_Maio-2012" xfId="4520"/>
    <cellStyle name="40% - Ênfase5 22" xfId="4521"/>
    <cellStyle name="40% - Ênfase5 22 2" xfId="4522"/>
    <cellStyle name="40% - Ênfase5 22_Maio-2012" xfId="4523"/>
    <cellStyle name="40% - Ênfase5 23" xfId="4524"/>
    <cellStyle name="40% - Ênfase5 23 2" xfId="4525"/>
    <cellStyle name="40% - Ênfase5 23_Maio-2012" xfId="4526"/>
    <cellStyle name="40% - Ênfase5 24" xfId="4527"/>
    <cellStyle name="40% - Ênfase5 24 2" xfId="4528"/>
    <cellStyle name="40% - Ênfase5 24_Maio-2012" xfId="4529"/>
    <cellStyle name="40% - Ênfase5 25" xfId="4530"/>
    <cellStyle name="40% - Ênfase5 25 2" xfId="4531"/>
    <cellStyle name="40% - Ênfase5 25_Maio-2012" xfId="4532"/>
    <cellStyle name="40% - Ênfase5 26" xfId="4533"/>
    <cellStyle name="40% - Ênfase5 26 2" xfId="4534"/>
    <cellStyle name="40% - Ênfase5 26_Maio-2012" xfId="4535"/>
    <cellStyle name="40% - Ênfase5 27" xfId="4536"/>
    <cellStyle name="40% - Ênfase5 27 2" xfId="4537"/>
    <cellStyle name="40% - Ênfase5 27_Maio-2012" xfId="4538"/>
    <cellStyle name="40% - Ênfase5 28" xfId="4539"/>
    <cellStyle name="40% - Ênfase5 28 2" xfId="4540"/>
    <cellStyle name="40% - Ênfase5 28_Maio-2012" xfId="4541"/>
    <cellStyle name="40% - Ênfase5 29" xfId="4542"/>
    <cellStyle name="40% - Ênfase5 29 2" xfId="4543"/>
    <cellStyle name="40% - Ênfase5 29_Maio-2012" xfId="4544"/>
    <cellStyle name="40% - Ênfase5 3" xfId="4545"/>
    <cellStyle name="40% - Ênfase5 3 2" xfId="4546"/>
    <cellStyle name="40% - Ênfase5 3 2 2" xfId="4547"/>
    <cellStyle name="40% - Ênfase5 3 2 2 2" xfId="4548"/>
    <cellStyle name="40% - Ênfase5 3 2 2 3" xfId="4549"/>
    <cellStyle name="40% - Ênfase5 3 2 2 4" xfId="4550"/>
    <cellStyle name="40% - Ênfase5 3 2 3" xfId="4551"/>
    <cellStyle name="40% - Ênfase5 3 2 3 2" xfId="4552"/>
    <cellStyle name="40% - Ênfase5 3 2 4" xfId="4553"/>
    <cellStyle name="40% - Ênfase5 3 2 4 2" xfId="4554"/>
    <cellStyle name="40% - Ênfase5 3 2 4_COSAN SA - IFRS" xfId="32116"/>
    <cellStyle name="40% - Ênfase5 3 2 5" xfId="4555"/>
    <cellStyle name="40% - Ênfase5 3 2 6" xfId="4556"/>
    <cellStyle name="40% - Ênfase5 3 2 7" xfId="4557"/>
    <cellStyle name="40% - Ênfase5 3 2_13-Endividamento" xfId="4558"/>
    <cellStyle name="40% - Ênfase5 3 3" xfId="4559"/>
    <cellStyle name="40% - Ênfase5 3 3 2" xfId="4560"/>
    <cellStyle name="40% - Ênfase5 3 3 3" xfId="4561"/>
    <cellStyle name="40% - Ênfase5 3 3 4" xfId="4562"/>
    <cellStyle name="40% - Ênfase5 3 4" xfId="4563"/>
    <cellStyle name="40% - Ênfase5 3 4 2" xfId="4564"/>
    <cellStyle name="40% - Ênfase5 3 5" xfId="4565"/>
    <cellStyle name="40% - Ênfase5 3 5 2" xfId="4566"/>
    <cellStyle name="40% - Ênfase5 3 5_COSAN SA - IFRS" xfId="32117"/>
    <cellStyle name="40% - Ênfase5 3 6" xfId="4567"/>
    <cellStyle name="40% - Ênfase5 3 7" xfId="4568"/>
    <cellStyle name="40% - Ênfase5 3 8" xfId="4569"/>
    <cellStyle name="40% - Ênfase5 3_1.1 - Apuração IRPJ_CSLL - 2100 - 2012_MAI_V1" xfId="4570"/>
    <cellStyle name="40% - Ênfase5 30" xfId="4571"/>
    <cellStyle name="40% - Ênfase5 30 2" xfId="4572"/>
    <cellStyle name="40% - Ênfase5 30_Maio-2012" xfId="4573"/>
    <cellStyle name="40% - Ênfase5 31" xfId="4574"/>
    <cellStyle name="40% - Ênfase5 31 2" xfId="4575"/>
    <cellStyle name="40% - Ênfase5 32" xfId="4576"/>
    <cellStyle name="40% - Ênfase5 33" xfId="4577"/>
    <cellStyle name="40% - Ênfase5 33 2" xfId="4578"/>
    <cellStyle name="40% - Ênfase5 33 3" xfId="4579"/>
    <cellStyle name="40% - Ênfase5 33 4" xfId="4580"/>
    <cellStyle name="40% - Ênfase5 34" xfId="4581"/>
    <cellStyle name="40% - Ênfase5 34 2" xfId="4582"/>
    <cellStyle name="40% - Ênfase5 35" xfId="4583"/>
    <cellStyle name="40% - Ênfase5 35 2" xfId="4584"/>
    <cellStyle name="40% - Ênfase5 36" xfId="4585"/>
    <cellStyle name="40% - Ênfase5 36 2" xfId="4586"/>
    <cellStyle name="40% - Ênfase5 37" xfId="4587"/>
    <cellStyle name="40% - Ênfase5 37 2" xfId="4588"/>
    <cellStyle name="40% - Ênfase5 38" xfId="4589"/>
    <cellStyle name="40% - Ênfase5 38 2" xfId="4590"/>
    <cellStyle name="40% - Ênfase5 39" xfId="4591"/>
    <cellStyle name="40% - Ênfase5 39 2" xfId="4592"/>
    <cellStyle name="40% - Ênfase5 4" xfId="4593"/>
    <cellStyle name="40% - Ênfase5 4 2" xfId="4594"/>
    <cellStyle name="40% - Ênfase5 4 2 2" xfId="4595"/>
    <cellStyle name="40% - Ênfase5 4 2 2 2" xfId="4596"/>
    <cellStyle name="40% - Ênfase5 4 2 2 3" xfId="4597"/>
    <cellStyle name="40% - Ênfase5 4 2 2 4" xfId="4598"/>
    <cellStyle name="40% - Ênfase5 4 2 3" xfId="4599"/>
    <cellStyle name="40% - Ênfase5 4 2 3 2" xfId="4600"/>
    <cellStyle name="40% - Ênfase5 4 2 4" xfId="4601"/>
    <cellStyle name="40% - Ênfase5 4 2 4 2" xfId="4602"/>
    <cellStyle name="40% - Ênfase5 4 2 4_COSAN SA - IFRS" xfId="32118"/>
    <cellStyle name="40% - Ênfase5 4 2 5" xfId="4603"/>
    <cellStyle name="40% - Ênfase5 4 2 6" xfId="4604"/>
    <cellStyle name="40% - Ênfase5 4 2 7" xfId="4605"/>
    <cellStyle name="40% - Ênfase5 4 2_13-Endividamento" xfId="4606"/>
    <cellStyle name="40% - Ênfase5 4 3" xfId="4607"/>
    <cellStyle name="40% - Ênfase5 4 3 2" xfId="4608"/>
    <cellStyle name="40% - Ênfase5 4 3 3" xfId="4609"/>
    <cellStyle name="40% - Ênfase5 4 3 4" xfId="4610"/>
    <cellStyle name="40% - Ênfase5 4 4" xfId="4611"/>
    <cellStyle name="40% - Ênfase5 4 4 2" xfId="4612"/>
    <cellStyle name="40% - Ênfase5 4 5" xfId="4613"/>
    <cellStyle name="40% - Ênfase5 4 5 2" xfId="4614"/>
    <cellStyle name="40% - Ênfase5 4 5_COSAN SA - IFRS" xfId="32119"/>
    <cellStyle name="40% - Ênfase5 4 6" xfId="4615"/>
    <cellStyle name="40% - Ênfase5 4 7" xfId="4616"/>
    <cellStyle name="40% - Ênfase5 4 8" xfId="4617"/>
    <cellStyle name="40% - Ênfase5 4_1.1 - Apuração IRPJ_CSLL - 2100 - 2012_MAI_V1" xfId="4618"/>
    <cellStyle name="40% - Ênfase5 40" xfId="4619"/>
    <cellStyle name="40% - Ênfase5 40 2" xfId="4620"/>
    <cellStyle name="40% - Ênfase5 41" xfId="4621"/>
    <cellStyle name="40% - Ênfase5 42" xfId="4622"/>
    <cellStyle name="40% - Ênfase5 43" xfId="4623"/>
    <cellStyle name="40% - Ênfase5 44" xfId="4624"/>
    <cellStyle name="40% - Ênfase5 5" xfId="4625"/>
    <cellStyle name="40% - Ênfase5 5 2" xfId="4626"/>
    <cellStyle name="40% - Ênfase5 5 2 2" xfId="4627"/>
    <cellStyle name="40% - Ênfase5 5 2 2 2" xfId="4628"/>
    <cellStyle name="40% - Ênfase5 5 2 2 3" xfId="4629"/>
    <cellStyle name="40% - Ênfase5 5 2 2 4" xfId="4630"/>
    <cellStyle name="40% - Ênfase5 5 2 3" xfId="4631"/>
    <cellStyle name="40% - Ênfase5 5 2 3 2" xfId="4632"/>
    <cellStyle name="40% - Ênfase5 5 2 4" xfId="4633"/>
    <cellStyle name="40% - Ênfase5 5 2 4 2" xfId="4634"/>
    <cellStyle name="40% - Ênfase5 5 2 4_COSAN SA - IFRS" xfId="32120"/>
    <cellStyle name="40% - Ênfase5 5 2 5" xfId="4635"/>
    <cellStyle name="40% - Ênfase5 5 2 6" xfId="4636"/>
    <cellStyle name="40% - Ênfase5 5 2 7" xfId="4637"/>
    <cellStyle name="40% - Ênfase5 5 2_13-Endividamento" xfId="4638"/>
    <cellStyle name="40% - Ênfase5 5 3" xfId="4639"/>
    <cellStyle name="40% - Ênfase5 5 3 2" xfId="4640"/>
    <cellStyle name="40% - Ênfase5 5 3 3" xfId="4641"/>
    <cellStyle name="40% - Ênfase5 5 3 4" xfId="4642"/>
    <cellStyle name="40% - Ênfase5 5 4" xfId="4643"/>
    <cellStyle name="40% - Ênfase5 5 4 2" xfId="4644"/>
    <cellStyle name="40% - Ênfase5 5 5" xfId="4645"/>
    <cellStyle name="40% - Ênfase5 5 5 2" xfId="4646"/>
    <cellStyle name="40% - Ênfase5 5 5_COSAN SA - IFRS" xfId="32121"/>
    <cellStyle name="40% - Ênfase5 5 6" xfId="4647"/>
    <cellStyle name="40% - Ênfase5 5 7" xfId="4648"/>
    <cellStyle name="40% - Ênfase5 5 8" xfId="4649"/>
    <cellStyle name="40% - Ênfase5 5_1.1 - Apuração IRPJ_CSLL - 2100 - 2012_MAI_V1" xfId="4650"/>
    <cellStyle name="40% - Ênfase5 6" xfId="4651"/>
    <cellStyle name="40% - Ênfase5 6 2" xfId="4652"/>
    <cellStyle name="40% - Ênfase5 6 2 2" xfId="4653"/>
    <cellStyle name="40% - Ênfase5 6 2 2 2" xfId="4654"/>
    <cellStyle name="40% - Ênfase5 6 2 2 3" xfId="4655"/>
    <cellStyle name="40% - Ênfase5 6 2 2 4" xfId="4656"/>
    <cellStyle name="40% - Ênfase5 6 2 3" xfId="4657"/>
    <cellStyle name="40% - Ênfase5 6 2 3 2" xfId="4658"/>
    <cellStyle name="40% - Ênfase5 6 2 4" xfId="4659"/>
    <cellStyle name="40% - Ênfase5 6 2 4 2" xfId="4660"/>
    <cellStyle name="40% - Ênfase5 6 2 4_COSAN SA - IFRS" xfId="32122"/>
    <cellStyle name="40% - Ênfase5 6 2 5" xfId="4661"/>
    <cellStyle name="40% - Ênfase5 6 2 6" xfId="4662"/>
    <cellStyle name="40% - Ênfase5 6 2 7" xfId="4663"/>
    <cellStyle name="40% - Ênfase5 6 2_13-Endividamento" xfId="4664"/>
    <cellStyle name="40% - Ênfase5 6 3" xfId="4665"/>
    <cellStyle name="40% - Ênfase5 6 3 2" xfId="4666"/>
    <cellStyle name="40% - Ênfase5 6 3 3" xfId="4667"/>
    <cellStyle name="40% - Ênfase5 6 3 4" xfId="4668"/>
    <cellStyle name="40% - Ênfase5 6 4" xfId="4669"/>
    <cellStyle name="40% - Ênfase5 6 4 2" xfId="4670"/>
    <cellStyle name="40% - Ênfase5 6 5" xfId="4671"/>
    <cellStyle name="40% - Ênfase5 6 5 2" xfId="4672"/>
    <cellStyle name="40% - Ênfase5 6 5_COSAN SA - IFRS" xfId="32123"/>
    <cellStyle name="40% - Ênfase5 6 6" xfId="4673"/>
    <cellStyle name="40% - Ênfase5 6 7" xfId="4674"/>
    <cellStyle name="40% - Ênfase5 6 8" xfId="4675"/>
    <cellStyle name="40% - Ênfase5 6_1.1 - Apuração IRPJ_CSLL - 2100 - 2012_MAI_V1" xfId="4676"/>
    <cellStyle name="40% - Ênfase5 7" xfId="4677"/>
    <cellStyle name="40% - Ênfase5 7 2" xfId="4678"/>
    <cellStyle name="40% - Ênfase5 7 2 2" xfId="4679"/>
    <cellStyle name="40% - Ênfase5 7 2 3" xfId="4680"/>
    <cellStyle name="40% - Ênfase5 7 2 4" xfId="4681"/>
    <cellStyle name="40% - Ênfase5 7 2 5" xfId="4682"/>
    <cellStyle name="40% - Ênfase5 7 2 6" xfId="4683"/>
    <cellStyle name="40% - Ênfase5 7 3" xfId="4684"/>
    <cellStyle name="40% - Ênfase5 7 3 2" xfId="4685"/>
    <cellStyle name="40% - Ênfase5 7 4" xfId="4686"/>
    <cellStyle name="40% - Ênfase5 7 4 2" xfId="4687"/>
    <cellStyle name="40% - Ênfase5 7 4_COSAN SA - IFRS" xfId="32124"/>
    <cellStyle name="40% - Ênfase5 7 5" xfId="4688"/>
    <cellStyle name="40% - Ênfase5 7 6" xfId="4689"/>
    <cellStyle name="40% - Ênfase5 7 7" xfId="4690"/>
    <cellStyle name="40% - Ênfase5 7_13-Endividamento" xfId="4691"/>
    <cellStyle name="40% - Ênfase5 8" xfId="4692"/>
    <cellStyle name="40% - Ênfase5 8 2" xfId="4693"/>
    <cellStyle name="40% - Ênfase5 8 2 2" xfId="4694"/>
    <cellStyle name="40% - Ênfase5 8 2 3" xfId="4695"/>
    <cellStyle name="40% - Ênfase5 8 3" xfId="4696"/>
    <cellStyle name="40% - Ênfase5 8 4" xfId="4697"/>
    <cellStyle name="40% - Ênfase5 8_BP - Raízen Combustíveis" xfId="4698"/>
    <cellStyle name="40% - Ênfase5 9" xfId="4699"/>
    <cellStyle name="40% - Ênfase5 9 2" xfId="4700"/>
    <cellStyle name="40% - Ênfase5 9 2 2" xfId="4701"/>
    <cellStyle name="40% - Ênfase5 9 2 3" xfId="4702"/>
    <cellStyle name="40% - Ênfase5 9 2 4" xfId="4703"/>
    <cellStyle name="40% - Ênfase5 9 2_Display" xfId="4704"/>
    <cellStyle name="40% - Ênfase5 9 3" xfId="4705"/>
    <cellStyle name="40% - Ênfase5 9 4" xfId="4706"/>
    <cellStyle name="40% - Ênfase5 9 5" xfId="4707"/>
    <cellStyle name="40% - Ênfase5 9_BP - Raízen Combustíveis" xfId="4708"/>
    <cellStyle name="40% - Ênfase6" xfId="32125"/>
    <cellStyle name="40% - Ênfase6 10" xfId="4709"/>
    <cellStyle name="40% - Ênfase6 10 2" xfId="4710"/>
    <cellStyle name="40% - Ênfase6 10_BP - Raízen Combustíveis" xfId="4711"/>
    <cellStyle name="40% - Ênfase6 11" xfId="4712"/>
    <cellStyle name="40% - Ênfase6 11 2" xfId="4713"/>
    <cellStyle name="40% - Ênfase6 11_Maio-2012" xfId="4714"/>
    <cellStyle name="40% - Ênfase6 12" xfId="4715"/>
    <cellStyle name="40% - Ênfase6 12 2" xfId="4716"/>
    <cellStyle name="40% - Ênfase6 12_Maio-2012" xfId="4717"/>
    <cellStyle name="40% - Ênfase6 13" xfId="4718"/>
    <cellStyle name="40% - Ênfase6 13 2" xfId="4719"/>
    <cellStyle name="40% - Ênfase6 13_Maio-2012" xfId="4720"/>
    <cellStyle name="40% - Ênfase6 14" xfId="4721"/>
    <cellStyle name="40% - Ênfase6 14 2" xfId="4722"/>
    <cellStyle name="40% - Ênfase6 14_Maio-2012" xfId="4723"/>
    <cellStyle name="40% - Ênfase6 15" xfId="4724"/>
    <cellStyle name="40% - Ênfase6 15 2" xfId="4725"/>
    <cellStyle name="40% - Ênfase6 15_Maio-2012" xfId="4726"/>
    <cellStyle name="40% - Ênfase6 16" xfId="4727"/>
    <cellStyle name="40% - Ênfase6 16 2" xfId="4728"/>
    <cellStyle name="40% - Ênfase6 16_Maio-2012" xfId="4729"/>
    <cellStyle name="40% - Ênfase6 17" xfId="4730"/>
    <cellStyle name="40% - Ênfase6 17 2" xfId="4731"/>
    <cellStyle name="40% - Ênfase6 17_Maio-2012" xfId="4732"/>
    <cellStyle name="40% - Ênfase6 18" xfId="4733"/>
    <cellStyle name="40% - Ênfase6 18 2" xfId="4734"/>
    <cellStyle name="40% - Ênfase6 18_Maio-2012" xfId="4735"/>
    <cellStyle name="40% - Ênfase6 19" xfId="4736"/>
    <cellStyle name="40% - Ênfase6 19 2" xfId="4737"/>
    <cellStyle name="40% - Ênfase6 19_Maio-2012" xfId="4738"/>
    <cellStyle name="40% - Ênfase6 2" xfId="4739"/>
    <cellStyle name="40% - Ênfase6 2 10" xfId="4740"/>
    <cellStyle name="40% - Ênfase6 2 11" xfId="4741"/>
    <cellStyle name="40% - Ênfase6 2 2" xfId="4742"/>
    <cellStyle name="40% - Ênfase6 2 2 2" xfId="4743"/>
    <cellStyle name="40% - Ênfase6 2 2 2 2" xfId="4744"/>
    <cellStyle name="40% - Ênfase6 2 2 2 3" xfId="4745"/>
    <cellStyle name="40% - Ênfase6 2 2 2 4" xfId="4746"/>
    <cellStyle name="40% - Ênfase6 2 2 3" xfId="4747"/>
    <cellStyle name="40% - Ênfase6 2 2 3 2" xfId="4748"/>
    <cellStyle name="40% - Ênfase6 2 2 4" xfId="4749"/>
    <cellStyle name="40% - Ênfase6 2 2 4 2" xfId="4750"/>
    <cellStyle name="40% - Ênfase6 2 2 4_COSAN SA - IFRS" xfId="32126"/>
    <cellStyle name="40% - Ênfase6 2 2 5" xfId="4751"/>
    <cellStyle name="40% - Ênfase6 2 2 6" xfId="4752"/>
    <cellStyle name="40% - Ênfase6 2 2 7" xfId="4753"/>
    <cellStyle name="40% - Ênfase6 2 2_13-Endividamento" xfId="4754"/>
    <cellStyle name="40% - Ênfase6 2 3" xfId="4755"/>
    <cellStyle name="40% - Ênfase6 2 3 2" xfId="4756"/>
    <cellStyle name="40% - Ênfase6 2 3 3" xfId="4757"/>
    <cellStyle name="40% - Ênfase6 2 3 4" xfId="4758"/>
    <cellStyle name="40% - Ênfase6 2 4" xfId="4759"/>
    <cellStyle name="40% - Ênfase6 2 4 2" xfId="4760"/>
    <cellStyle name="40% - Ênfase6 2 4 3" xfId="4761"/>
    <cellStyle name="40% - Ênfase6 2 4 4" xfId="4762"/>
    <cellStyle name="40% - Ênfase6 2 5" xfId="4763"/>
    <cellStyle name="40% - Ênfase6 2 5 2" xfId="4764"/>
    <cellStyle name="40% - Ênfase6 2 5 3" xfId="4765"/>
    <cellStyle name="40% - Ênfase6 2 5 4" xfId="4766"/>
    <cellStyle name="40% - Ênfase6 2 6" xfId="4767"/>
    <cellStyle name="40% - Ênfase6 2 6 2" xfId="4768"/>
    <cellStyle name="40% - Ênfase6 2 6 3" xfId="4769"/>
    <cellStyle name="40% - Ênfase6 2 7" xfId="4770"/>
    <cellStyle name="40% - Ênfase6 2 7 2" xfId="4771"/>
    <cellStyle name="40% - Ênfase6 2 8" xfId="4772"/>
    <cellStyle name="40% - Ênfase6 2 8 2" xfId="4773"/>
    <cellStyle name="40% - Ênfase6 2 8_COSAN SA - IFRS" xfId="32127"/>
    <cellStyle name="40% - Ênfase6 2 9" xfId="4774"/>
    <cellStyle name="40% - Ênfase6 2_1.1 - Apuração IRPJ_CSLL - 2100 - 2012_MAI_V1" xfId="4775"/>
    <cellStyle name="40% - Ênfase6 20" xfId="4776"/>
    <cellStyle name="40% - Ênfase6 20 2" xfId="4777"/>
    <cellStyle name="40% - Ênfase6 20_Maio-2012" xfId="4778"/>
    <cellStyle name="40% - Ênfase6 21" xfId="4779"/>
    <cellStyle name="40% - Ênfase6 21 2" xfId="4780"/>
    <cellStyle name="40% - Ênfase6 21_Maio-2012" xfId="4781"/>
    <cellStyle name="40% - Ênfase6 22" xfId="4782"/>
    <cellStyle name="40% - Ênfase6 22 2" xfId="4783"/>
    <cellStyle name="40% - Ênfase6 22_Maio-2012" xfId="4784"/>
    <cellStyle name="40% - Ênfase6 23" xfId="4785"/>
    <cellStyle name="40% - Ênfase6 23 2" xfId="4786"/>
    <cellStyle name="40% - Ênfase6 23_Maio-2012" xfId="4787"/>
    <cellStyle name="40% - Ênfase6 24" xfId="4788"/>
    <cellStyle name="40% - Ênfase6 24 2" xfId="4789"/>
    <cellStyle name="40% - Ênfase6 24_Maio-2012" xfId="4790"/>
    <cellStyle name="40% - Ênfase6 25" xfId="4791"/>
    <cellStyle name="40% - Ênfase6 25 2" xfId="4792"/>
    <cellStyle name="40% - Ênfase6 25_Maio-2012" xfId="4793"/>
    <cellStyle name="40% - Ênfase6 26" xfId="4794"/>
    <cellStyle name="40% - Ênfase6 26 2" xfId="4795"/>
    <cellStyle name="40% - Ênfase6 26_Maio-2012" xfId="4796"/>
    <cellStyle name="40% - Ênfase6 27" xfId="4797"/>
    <cellStyle name="40% - Ênfase6 27 2" xfId="4798"/>
    <cellStyle name="40% - Ênfase6 27_Maio-2012" xfId="4799"/>
    <cellStyle name="40% - Ênfase6 28" xfId="4800"/>
    <cellStyle name="40% - Ênfase6 28 2" xfId="4801"/>
    <cellStyle name="40% - Ênfase6 28_Maio-2012" xfId="4802"/>
    <cellStyle name="40% - Ênfase6 29" xfId="4803"/>
    <cellStyle name="40% - Ênfase6 29 2" xfId="4804"/>
    <cellStyle name="40% - Ênfase6 29_Maio-2012" xfId="4805"/>
    <cellStyle name="40% - Ênfase6 3" xfId="4806"/>
    <cellStyle name="40% - Ênfase6 3 2" xfId="4807"/>
    <cellStyle name="40% - Ênfase6 3 2 2" xfId="4808"/>
    <cellStyle name="40% - Ênfase6 3 2 2 2" xfId="4809"/>
    <cellStyle name="40% - Ênfase6 3 2 2 3" xfId="4810"/>
    <cellStyle name="40% - Ênfase6 3 2 2 4" xfId="4811"/>
    <cellStyle name="40% - Ênfase6 3 2 3" xfId="4812"/>
    <cellStyle name="40% - Ênfase6 3 2 3 2" xfId="4813"/>
    <cellStyle name="40% - Ênfase6 3 2 4" xfId="4814"/>
    <cellStyle name="40% - Ênfase6 3 2 4 2" xfId="4815"/>
    <cellStyle name="40% - Ênfase6 3 2 4_COSAN SA - IFRS" xfId="32128"/>
    <cellStyle name="40% - Ênfase6 3 2 5" xfId="4816"/>
    <cellStyle name="40% - Ênfase6 3 2 6" xfId="4817"/>
    <cellStyle name="40% - Ênfase6 3 2 7" xfId="4818"/>
    <cellStyle name="40% - Ênfase6 3 2_13-Endividamento" xfId="4819"/>
    <cellStyle name="40% - Ênfase6 3 3" xfId="4820"/>
    <cellStyle name="40% - Ênfase6 3 3 2" xfId="4821"/>
    <cellStyle name="40% - Ênfase6 3 3 3" xfId="4822"/>
    <cellStyle name="40% - Ênfase6 3 3 4" xfId="4823"/>
    <cellStyle name="40% - Ênfase6 3 4" xfId="4824"/>
    <cellStyle name="40% - Ênfase6 3 4 2" xfId="4825"/>
    <cellStyle name="40% - Ênfase6 3 5" xfId="4826"/>
    <cellStyle name="40% - Ênfase6 3 5 2" xfId="4827"/>
    <cellStyle name="40% - Ênfase6 3 5_COSAN SA - IFRS" xfId="32129"/>
    <cellStyle name="40% - Ênfase6 3 6" xfId="4828"/>
    <cellStyle name="40% - Ênfase6 3 7" xfId="4829"/>
    <cellStyle name="40% - Ênfase6 3 8" xfId="4830"/>
    <cellStyle name="40% - Ênfase6 3_1.1 - Apuração IRPJ_CSLL - 2100 - 2012_MAI_V1" xfId="4831"/>
    <cellStyle name="40% - Ênfase6 30" xfId="4832"/>
    <cellStyle name="40% - Ênfase6 30 2" xfId="4833"/>
    <cellStyle name="40% - Ênfase6 30_Maio-2012" xfId="4834"/>
    <cellStyle name="40% - Ênfase6 31" xfId="4835"/>
    <cellStyle name="40% - Ênfase6 31 2" xfId="4836"/>
    <cellStyle name="40% - Ênfase6 32" xfId="4837"/>
    <cellStyle name="40% - Ênfase6 33" xfId="4838"/>
    <cellStyle name="40% - Ênfase6 33 2" xfId="4839"/>
    <cellStyle name="40% - Ênfase6 33 3" xfId="4840"/>
    <cellStyle name="40% - Ênfase6 33 4" xfId="4841"/>
    <cellStyle name="40% - Ênfase6 34" xfId="4842"/>
    <cellStyle name="40% - Ênfase6 34 2" xfId="4843"/>
    <cellStyle name="40% - Ênfase6 35" xfId="4844"/>
    <cellStyle name="40% - Ênfase6 35 2" xfId="4845"/>
    <cellStyle name="40% - Ênfase6 36" xfId="4846"/>
    <cellStyle name="40% - Ênfase6 36 2" xfId="4847"/>
    <cellStyle name="40% - Ênfase6 37" xfId="4848"/>
    <cellStyle name="40% - Ênfase6 37 2" xfId="4849"/>
    <cellStyle name="40% - Ênfase6 38" xfId="4850"/>
    <cellStyle name="40% - Ênfase6 38 2" xfId="4851"/>
    <cellStyle name="40% - Ênfase6 39" xfId="4852"/>
    <cellStyle name="40% - Ênfase6 39 2" xfId="4853"/>
    <cellStyle name="40% - Ênfase6 4" xfId="4854"/>
    <cellStyle name="40% - Ênfase6 4 2" xfId="4855"/>
    <cellStyle name="40% - Ênfase6 4 2 2" xfId="4856"/>
    <cellStyle name="40% - Ênfase6 4 2 2 2" xfId="4857"/>
    <cellStyle name="40% - Ênfase6 4 2 2 3" xfId="4858"/>
    <cellStyle name="40% - Ênfase6 4 2 2 4" xfId="4859"/>
    <cellStyle name="40% - Ênfase6 4 2 3" xfId="4860"/>
    <cellStyle name="40% - Ênfase6 4 2 3 2" xfId="4861"/>
    <cellStyle name="40% - Ênfase6 4 2 4" xfId="4862"/>
    <cellStyle name="40% - Ênfase6 4 2 4 2" xfId="4863"/>
    <cellStyle name="40% - Ênfase6 4 2 4_COSAN SA - IFRS" xfId="32130"/>
    <cellStyle name="40% - Ênfase6 4 2 5" xfId="4864"/>
    <cellStyle name="40% - Ênfase6 4 2 6" xfId="4865"/>
    <cellStyle name="40% - Ênfase6 4 2 7" xfId="4866"/>
    <cellStyle name="40% - Ênfase6 4 2_13-Endividamento" xfId="4867"/>
    <cellStyle name="40% - Ênfase6 4 3" xfId="4868"/>
    <cellStyle name="40% - Ênfase6 4 3 2" xfId="4869"/>
    <cellStyle name="40% - Ênfase6 4 3 3" xfId="4870"/>
    <cellStyle name="40% - Ênfase6 4 3 4" xfId="4871"/>
    <cellStyle name="40% - Ênfase6 4 4" xfId="4872"/>
    <cellStyle name="40% - Ênfase6 4 4 2" xfId="4873"/>
    <cellStyle name="40% - Ênfase6 4 5" xfId="4874"/>
    <cellStyle name="40% - Ênfase6 4 5 2" xfId="4875"/>
    <cellStyle name="40% - Ênfase6 4 5_COSAN SA - IFRS" xfId="32131"/>
    <cellStyle name="40% - Ênfase6 4 6" xfId="4876"/>
    <cellStyle name="40% - Ênfase6 4 7" xfId="4877"/>
    <cellStyle name="40% - Ênfase6 4 8" xfId="4878"/>
    <cellStyle name="40% - Ênfase6 4_1.1 - Apuração IRPJ_CSLL - 2100 - 2012_MAI_V1" xfId="4879"/>
    <cellStyle name="40% - Ênfase6 40" xfId="4880"/>
    <cellStyle name="40% - Ênfase6 40 2" xfId="4881"/>
    <cellStyle name="40% - Ênfase6 41" xfId="4882"/>
    <cellStyle name="40% - Ênfase6 42" xfId="4883"/>
    <cellStyle name="40% - Ênfase6 43" xfId="4884"/>
    <cellStyle name="40% - Ênfase6 44" xfId="4885"/>
    <cellStyle name="40% - Ênfase6 5" xfId="4886"/>
    <cellStyle name="40% - Ênfase6 5 2" xfId="4887"/>
    <cellStyle name="40% - Ênfase6 5 2 2" xfId="4888"/>
    <cellStyle name="40% - Ênfase6 5 2 2 2" xfId="4889"/>
    <cellStyle name="40% - Ênfase6 5 2 2 3" xfId="4890"/>
    <cellStyle name="40% - Ênfase6 5 2 2 4" xfId="4891"/>
    <cellStyle name="40% - Ênfase6 5 2 3" xfId="4892"/>
    <cellStyle name="40% - Ênfase6 5 2 3 2" xfId="4893"/>
    <cellStyle name="40% - Ênfase6 5 2 4" xfId="4894"/>
    <cellStyle name="40% - Ênfase6 5 2 4 2" xfId="4895"/>
    <cellStyle name="40% - Ênfase6 5 2 4_COSAN SA - IFRS" xfId="32132"/>
    <cellStyle name="40% - Ênfase6 5 2 5" xfId="4896"/>
    <cellStyle name="40% - Ênfase6 5 2 6" xfId="4897"/>
    <cellStyle name="40% - Ênfase6 5 2 7" xfId="4898"/>
    <cellStyle name="40% - Ênfase6 5 2_13-Endividamento" xfId="4899"/>
    <cellStyle name="40% - Ênfase6 5 3" xfId="4900"/>
    <cellStyle name="40% - Ênfase6 5 3 2" xfId="4901"/>
    <cellStyle name="40% - Ênfase6 5 3 3" xfId="4902"/>
    <cellStyle name="40% - Ênfase6 5 3 4" xfId="4903"/>
    <cellStyle name="40% - Ênfase6 5 4" xfId="4904"/>
    <cellStyle name="40% - Ênfase6 5 4 2" xfId="4905"/>
    <cellStyle name="40% - Ênfase6 5 5" xfId="4906"/>
    <cellStyle name="40% - Ênfase6 5 5 2" xfId="4907"/>
    <cellStyle name="40% - Ênfase6 5 5_COSAN SA - IFRS" xfId="32133"/>
    <cellStyle name="40% - Ênfase6 5 6" xfId="4908"/>
    <cellStyle name="40% - Ênfase6 5 7" xfId="4909"/>
    <cellStyle name="40% - Ênfase6 5 8" xfId="4910"/>
    <cellStyle name="40% - Ênfase6 5_1.1 - Apuração IRPJ_CSLL - 2100 - 2012_MAI_V1" xfId="4911"/>
    <cellStyle name="40% - Ênfase6 6" xfId="4912"/>
    <cellStyle name="40% - Ênfase6 6 2" xfId="4913"/>
    <cellStyle name="40% - Ênfase6 6 2 2" xfId="4914"/>
    <cellStyle name="40% - Ênfase6 6 2 2 2" xfId="4915"/>
    <cellStyle name="40% - Ênfase6 6 2 2 3" xfId="4916"/>
    <cellStyle name="40% - Ênfase6 6 2 2 4" xfId="4917"/>
    <cellStyle name="40% - Ênfase6 6 2 3" xfId="4918"/>
    <cellStyle name="40% - Ênfase6 6 2 3 2" xfId="4919"/>
    <cellStyle name="40% - Ênfase6 6 2 4" xfId="4920"/>
    <cellStyle name="40% - Ênfase6 6 2 4 2" xfId="4921"/>
    <cellStyle name="40% - Ênfase6 6 2 4_COSAN SA - IFRS" xfId="32134"/>
    <cellStyle name="40% - Ênfase6 6 2 5" xfId="4922"/>
    <cellStyle name="40% - Ênfase6 6 2 6" xfId="4923"/>
    <cellStyle name="40% - Ênfase6 6 2 7" xfId="4924"/>
    <cellStyle name="40% - Ênfase6 6 2_13-Endividamento" xfId="4925"/>
    <cellStyle name="40% - Ênfase6 6 3" xfId="4926"/>
    <cellStyle name="40% - Ênfase6 6 3 2" xfId="4927"/>
    <cellStyle name="40% - Ênfase6 6 3 3" xfId="4928"/>
    <cellStyle name="40% - Ênfase6 6 3 4" xfId="4929"/>
    <cellStyle name="40% - Ênfase6 6 4" xfId="4930"/>
    <cellStyle name="40% - Ênfase6 6 4 2" xfId="4931"/>
    <cellStyle name="40% - Ênfase6 6 5" xfId="4932"/>
    <cellStyle name="40% - Ênfase6 6 5 2" xfId="4933"/>
    <cellStyle name="40% - Ênfase6 6 5_COSAN SA - IFRS" xfId="32135"/>
    <cellStyle name="40% - Ênfase6 6 6" xfId="4934"/>
    <cellStyle name="40% - Ênfase6 6 7" xfId="4935"/>
    <cellStyle name="40% - Ênfase6 6 8" xfId="4936"/>
    <cellStyle name="40% - Ênfase6 6_1.1 - Apuração IRPJ_CSLL - 2100 - 2012_MAI_V1" xfId="4937"/>
    <cellStyle name="40% - Ênfase6 7" xfId="4938"/>
    <cellStyle name="40% - Ênfase6 7 2" xfId="4939"/>
    <cellStyle name="40% - Ênfase6 7 2 2" xfId="4940"/>
    <cellStyle name="40% - Ênfase6 7 2 3" xfId="4941"/>
    <cellStyle name="40% - Ênfase6 7 2 4" xfId="4942"/>
    <cellStyle name="40% - Ênfase6 7 2 5" xfId="4943"/>
    <cellStyle name="40% - Ênfase6 7 2 6" xfId="4944"/>
    <cellStyle name="40% - Ênfase6 7 3" xfId="4945"/>
    <cellStyle name="40% - Ênfase6 7 3 2" xfId="4946"/>
    <cellStyle name="40% - Ênfase6 7 4" xfId="4947"/>
    <cellStyle name="40% - Ênfase6 7 4 2" xfId="4948"/>
    <cellStyle name="40% - Ênfase6 7 4_COSAN SA - IFRS" xfId="32136"/>
    <cellStyle name="40% - Ênfase6 7 5" xfId="4949"/>
    <cellStyle name="40% - Ênfase6 7 6" xfId="4950"/>
    <cellStyle name="40% - Ênfase6 7 7" xfId="4951"/>
    <cellStyle name="40% - Ênfase6 7_13-Endividamento" xfId="4952"/>
    <cellStyle name="40% - Ênfase6 8" xfId="4953"/>
    <cellStyle name="40% - Ênfase6 8 2" xfId="4954"/>
    <cellStyle name="40% - Ênfase6 8 2 2" xfId="4955"/>
    <cellStyle name="40% - Ênfase6 8 2 3" xfId="4956"/>
    <cellStyle name="40% - Ênfase6 8 3" xfId="4957"/>
    <cellStyle name="40% - Ênfase6 8 4" xfId="4958"/>
    <cellStyle name="40% - Ênfase6 8_BP - Raízen Combustíveis" xfId="4959"/>
    <cellStyle name="40% - Ênfase6 9" xfId="4960"/>
    <cellStyle name="40% - Ênfase6 9 2" xfId="4961"/>
    <cellStyle name="40% - Ênfase6 9 2 2" xfId="4962"/>
    <cellStyle name="40% - Ênfase6 9 2 3" xfId="4963"/>
    <cellStyle name="40% - Ênfase6 9 2 4" xfId="4964"/>
    <cellStyle name="40% - Ênfase6 9 2_Display" xfId="4965"/>
    <cellStyle name="40% - Ênfase6 9 3" xfId="4966"/>
    <cellStyle name="40% - Ênfase6 9 4" xfId="4967"/>
    <cellStyle name="40% - Ênfase6 9 5" xfId="4968"/>
    <cellStyle name="40% - Ênfase6 9_BP - Raízen Combustíveis" xfId="4969"/>
    <cellStyle name="60% - Accent1 10" xfId="4970"/>
    <cellStyle name="60% - Accent1 11" xfId="4971"/>
    <cellStyle name="60% - Accent1 12" xfId="4972"/>
    <cellStyle name="60% - Accent1 13" xfId="4973"/>
    <cellStyle name="60% - Accent1 14" xfId="4974"/>
    <cellStyle name="60% - Accent1 15" xfId="4975"/>
    <cellStyle name="60% - Accent1 16" xfId="4976"/>
    <cellStyle name="60% - Accent1 17" xfId="4977"/>
    <cellStyle name="60% - Accent1 18" xfId="4978"/>
    <cellStyle name="60% - Accent1 19" xfId="4979"/>
    <cellStyle name="60% - Accent1 2" xfId="4980"/>
    <cellStyle name="60% - Accent1 2 10" xfId="4981"/>
    <cellStyle name="60% - Accent1 2 11" xfId="4982"/>
    <cellStyle name="60% - Accent1 2 12" xfId="4983"/>
    <cellStyle name="60% - Accent1 2 2" xfId="4984"/>
    <cellStyle name="60% - Accent1 2 2 2" xfId="4985"/>
    <cellStyle name="60% - Accent1 2 2 3" xfId="4986"/>
    <cellStyle name="60% - Accent1 2 2 4" xfId="4987"/>
    <cellStyle name="60% - Accent1 2 2 5" xfId="4988"/>
    <cellStyle name="60% - Accent1 2 2_Display" xfId="4989"/>
    <cellStyle name="60% - Accent1 2 3" xfId="4990"/>
    <cellStyle name="60% - Accent1 2 4" xfId="4991"/>
    <cellStyle name="60% - Accent1 2 5" xfId="4992"/>
    <cellStyle name="60% - Accent1 2 6" xfId="4993"/>
    <cellStyle name="60% - Accent1 2 7" xfId="4994"/>
    <cellStyle name="60% - Accent1 2 8" xfId="4995"/>
    <cellStyle name="60% - Accent1 2 8 2" xfId="4996"/>
    <cellStyle name="60% - Accent1 2 9" xfId="4997"/>
    <cellStyle name="60% - Accent1 2_13-Endividamento" xfId="4998"/>
    <cellStyle name="60% - Accent1 20" xfId="4999"/>
    <cellStyle name="60% - Accent1 20 2" xfId="5000"/>
    <cellStyle name="60% - Accent1 21" xfId="5001"/>
    <cellStyle name="60% - Accent1 21 2" xfId="5002"/>
    <cellStyle name="60% - Accent1 21_COSAN SA - IFRS" xfId="32137"/>
    <cellStyle name="60% - Accent1 22" xfId="5003"/>
    <cellStyle name="60% - Accent1 22 2" xfId="5004"/>
    <cellStyle name="60% - Accent1 22_COSAN SA - IFRS" xfId="32138"/>
    <cellStyle name="60% - Accent1 23" xfId="5005"/>
    <cellStyle name="60% - Accent1 23 2" xfId="5006"/>
    <cellStyle name="60% - Accent1 23_COSAN SA - IFRS" xfId="32139"/>
    <cellStyle name="60% - Accent1 24" xfId="5007"/>
    <cellStyle name="60% - Accent1 24 2" xfId="5008"/>
    <cellStyle name="60% - Accent1 24_COSAN SA - IFRS" xfId="32140"/>
    <cellStyle name="60% - Accent1 25" xfId="5009"/>
    <cellStyle name="60% - Accent1 26" xfId="5010"/>
    <cellStyle name="60% - Accent1 27" xfId="5011"/>
    <cellStyle name="60% - Accent1 28" xfId="5012"/>
    <cellStyle name="60% - Accent1 29" xfId="5013"/>
    <cellStyle name="60% - Accent1 3" xfId="5014"/>
    <cellStyle name="60% - Accent1 3 2" xfId="5015"/>
    <cellStyle name="60% - Accent1 3 3" xfId="5016"/>
    <cellStyle name="60% - Accent1 3 4" xfId="5017"/>
    <cellStyle name="60% - Accent1 3 5" xfId="5018"/>
    <cellStyle name="60% - Accent1 3 6" xfId="5019"/>
    <cellStyle name="60% - Accent1 3 7" xfId="5020"/>
    <cellStyle name="60% - Accent1 3_IR Diferido" xfId="5021"/>
    <cellStyle name="60% - Accent1 30" xfId="5022"/>
    <cellStyle name="60% - Accent1 31" xfId="5023"/>
    <cellStyle name="60% - Accent1 32" xfId="5024"/>
    <cellStyle name="60% - Accent1 33" xfId="5025"/>
    <cellStyle name="60% - Accent1 34" xfId="5026"/>
    <cellStyle name="60% - Accent1 35" xfId="5027"/>
    <cellStyle name="60% - Accent1 36" xfId="5028"/>
    <cellStyle name="60% - Accent1 37" xfId="5029"/>
    <cellStyle name="60% - Accent1 38" xfId="5030"/>
    <cellStyle name="60% - Accent1 39" xfId="5031"/>
    <cellStyle name="60% - Accent1 4" xfId="5032"/>
    <cellStyle name="60% - Accent1 4 2" xfId="5033"/>
    <cellStyle name="60% - Accent1 4_IR Diferido" xfId="5034"/>
    <cellStyle name="60% - Accent1 40" xfId="5035"/>
    <cellStyle name="60% - Accent1 41" xfId="5036"/>
    <cellStyle name="60% - Accent1 42" xfId="5037"/>
    <cellStyle name="60% - Accent1 43" xfId="5038"/>
    <cellStyle name="60% - Accent1 44" xfId="5039"/>
    <cellStyle name="60% - Accent1 45" xfId="5040"/>
    <cellStyle name="60% - Accent1 46" xfId="5041"/>
    <cellStyle name="60% - Accent1 47" xfId="5042"/>
    <cellStyle name="60% - Accent1 48" xfId="5043"/>
    <cellStyle name="60% - Accent1 49" xfId="5044"/>
    <cellStyle name="60% - Accent1 5" xfId="5045"/>
    <cellStyle name="60% - Accent1 50" xfId="5046"/>
    <cellStyle name="60% - Accent1 51" xfId="5047"/>
    <cellStyle name="60% - Accent1 52" xfId="5048"/>
    <cellStyle name="60% - Accent1 53" xfId="5049"/>
    <cellStyle name="60% - Accent1 54" xfId="5050"/>
    <cellStyle name="60% - Accent1 55" xfId="5051"/>
    <cellStyle name="60% - Accent1 56" xfId="5052"/>
    <cellStyle name="60% - Accent1 57" xfId="5053"/>
    <cellStyle name="60% - Accent1 58" xfId="5054"/>
    <cellStyle name="60% - Accent1 59" xfId="5055"/>
    <cellStyle name="60% - Accent1 6" xfId="5056"/>
    <cellStyle name="60% - Accent1 60" xfId="5057"/>
    <cellStyle name="60% - Accent1 61" xfId="5058"/>
    <cellStyle name="60% - Accent1 62" xfId="5059"/>
    <cellStyle name="60% - Accent1 63" xfId="5060"/>
    <cellStyle name="60% - Accent1 64" xfId="5061"/>
    <cellStyle name="60% - Accent1 65" xfId="5062"/>
    <cellStyle name="60% - Accent1 66" xfId="5063"/>
    <cellStyle name="60% - Accent1 67" xfId="5064"/>
    <cellStyle name="60% - Accent1 68" xfId="5065"/>
    <cellStyle name="60% - Accent1 69" xfId="5066"/>
    <cellStyle name="60% - Accent1 7" xfId="5067"/>
    <cellStyle name="60% - Accent1 70" xfId="5068"/>
    <cellStyle name="60% - Accent1 71" xfId="5069"/>
    <cellStyle name="60% - Accent1 72" xfId="5070"/>
    <cellStyle name="60% - Accent1 73" xfId="5071"/>
    <cellStyle name="60% - Accent1 74" xfId="5072"/>
    <cellStyle name="60% - Accent1 75" xfId="5073"/>
    <cellStyle name="60% - Accent1 76" xfId="5074"/>
    <cellStyle name="60% - Accent1 77" xfId="5075"/>
    <cellStyle name="60% - Accent1 78" xfId="5076"/>
    <cellStyle name="60% - Accent1 79" xfId="5077"/>
    <cellStyle name="60% - Accent1 8" xfId="5078"/>
    <cellStyle name="60% - Accent1 80" xfId="5079"/>
    <cellStyle name="60% - Accent1 81" xfId="5080"/>
    <cellStyle name="60% - Accent1 82" xfId="5081"/>
    <cellStyle name="60% - Accent1 83" xfId="5082"/>
    <cellStyle name="60% - Accent1 84" xfId="5083"/>
    <cellStyle name="60% - Accent1 85" xfId="5084"/>
    <cellStyle name="60% - Accent1 86" xfId="5085"/>
    <cellStyle name="60% - Accent1 87" xfId="5086"/>
    <cellStyle name="60% - Accent1 88" xfId="5087"/>
    <cellStyle name="60% - Accent1 89" xfId="5088"/>
    <cellStyle name="60% - Accent1 9" xfId="5089"/>
    <cellStyle name="60% - Accent1 90" xfId="5090"/>
    <cellStyle name="60% - Accent1 91" xfId="5091"/>
    <cellStyle name="60% - Accent1 92" xfId="5092"/>
    <cellStyle name="60% - Accent1 93" xfId="5093"/>
    <cellStyle name="60% - Accent2 10" xfId="5094"/>
    <cellStyle name="60% - Accent2 11" xfId="5095"/>
    <cellStyle name="60% - Accent2 12" xfId="5096"/>
    <cellStyle name="60% - Accent2 13" xfId="5097"/>
    <cellStyle name="60% - Accent2 14" xfId="5098"/>
    <cellStyle name="60% - Accent2 15" xfId="5099"/>
    <cellStyle name="60% - Accent2 16" xfId="5100"/>
    <cellStyle name="60% - Accent2 17" xfId="5101"/>
    <cellStyle name="60% - Accent2 18" xfId="5102"/>
    <cellStyle name="60% - Accent2 19" xfId="5103"/>
    <cellStyle name="60% - Accent2 2" xfId="5104"/>
    <cellStyle name="60% - Accent2 2 10" xfId="5105"/>
    <cellStyle name="60% - Accent2 2 11" xfId="5106"/>
    <cellStyle name="60% - Accent2 2 12" xfId="5107"/>
    <cellStyle name="60% - Accent2 2 2" xfId="5108"/>
    <cellStyle name="60% - Accent2 2 2 2" xfId="5109"/>
    <cellStyle name="60% - Accent2 2 2 3" xfId="5110"/>
    <cellStyle name="60% - Accent2 2 2 4" xfId="5111"/>
    <cellStyle name="60% - Accent2 2 2 5" xfId="5112"/>
    <cellStyle name="60% - Accent2 2 2_Display" xfId="5113"/>
    <cellStyle name="60% - Accent2 2 3" xfId="5114"/>
    <cellStyle name="60% - Accent2 2 4" xfId="5115"/>
    <cellStyle name="60% - Accent2 2 5" xfId="5116"/>
    <cellStyle name="60% - Accent2 2 6" xfId="5117"/>
    <cellStyle name="60% - Accent2 2 7" xfId="5118"/>
    <cellStyle name="60% - Accent2 2 8" xfId="5119"/>
    <cellStyle name="60% - Accent2 2 8 2" xfId="5120"/>
    <cellStyle name="60% - Accent2 2 9" xfId="5121"/>
    <cellStyle name="60% - Accent2 2_13-Endividamento" xfId="5122"/>
    <cellStyle name="60% - Accent2 20" xfId="5123"/>
    <cellStyle name="60% - Accent2 20 2" xfId="5124"/>
    <cellStyle name="60% - Accent2 21" xfId="5125"/>
    <cellStyle name="60% - Accent2 21 2" xfId="5126"/>
    <cellStyle name="60% - Accent2 21_COSAN SA - IFRS" xfId="32141"/>
    <cellStyle name="60% - Accent2 22" xfId="5127"/>
    <cellStyle name="60% - Accent2 22 2" xfId="5128"/>
    <cellStyle name="60% - Accent2 22_COSAN SA - IFRS" xfId="32142"/>
    <cellStyle name="60% - Accent2 23" xfId="5129"/>
    <cellStyle name="60% - Accent2 23 2" xfId="5130"/>
    <cellStyle name="60% - Accent2 23_COSAN SA - IFRS" xfId="32143"/>
    <cellStyle name="60% - Accent2 24" xfId="5131"/>
    <cellStyle name="60% - Accent2 24 2" xfId="5132"/>
    <cellStyle name="60% - Accent2 24_COSAN SA - IFRS" xfId="32144"/>
    <cellStyle name="60% - Accent2 25" xfId="5133"/>
    <cellStyle name="60% - Accent2 26" xfId="5134"/>
    <cellStyle name="60% - Accent2 27" xfId="5135"/>
    <cellStyle name="60% - Accent2 28" xfId="5136"/>
    <cellStyle name="60% - Accent2 29" xfId="5137"/>
    <cellStyle name="60% - Accent2 3" xfId="5138"/>
    <cellStyle name="60% - Accent2 3 2" xfId="5139"/>
    <cellStyle name="60% - Accent2 3 3" xfId="5140"/>
    <cellStyle name="60% - Accent2 3 4" xfId="5141"/>
    <cellStyle name="60% - Accent2 3 5" xfId="5142"/>
    <cellStyle name="60% - Accent2 3 6" xfId="5143"/>
    <cellStyle name="60% - Accent2 3 7" xfId="5144"/>
    <cellStyle name="60% - Accent2 30" xfId="5145"/>
    <cellStyle name="60% - Accent2 31" xfId="5146"/>
    <cellStyle name="60% - Accent2 32" xfId="5147"/>
    <cellStyle name="60% - Accent2 33" xfId="5148"/>
    <cellStyle name="60% - Accent2 34" xfId="5149"/>
    <cellStyle name="60% - Accent2 35" xfId="5150"/>
    <cellStyle name="60% - Accent2 36" xfId="5151"/>
    <cellStyle name="60% - Accent2 37" xfId="5152"/>
    <cellStyle name="60% - Accent2 38" xfId="5153"/>
    <cellStyle name="60% - Accent2 39" xfId="5154"/>
    <cellStyle name="60% - Accent2 4" xfId="5155"/>
    <cellStyle name="60% - Accent2 4 2" xfId="5156"/>
    <cellStyle name="60% - Accent2 4_IR Diferido" xfId="5157"/>
    <cellStyle name="60% - Accent2 40" xfId="5158"/>
    <cellStyle name="60% - Accent2 41" xfId="5159"/>
    <cellStyle name="60% - Accent2 42" xfId="5160"/>
    <cellStyle name="60% - Accent2 43" xfId="5161"/>
    <cellStyle name="60% - Accent2 44" xfId="5162"/>
    <cellStyle name="60% - Accent2 45" xfId="5163"/>
    <cellStyle name="60% - Accent2 46" xfId="5164"/>
    <cellStyle name="60% - Accent2 47" xfId="5165"/>
    <cellStyle name="60% - Accent2 48" xfId="5166"/>
    <cellStyle name="60% - Accent2 49" xfId="5167"/>
    <cellStyle name="60% - Accent2 5" xfId="5168"/>
    <cellStyle name="60% - Accent2 50" xfId="5169"/>
    <cellStyle name="60% - Accent2 51" xfId="5170"/>
    <cellStyle name="60% - Accent2 52" xfId="5171"/>
    <cellStyle name="60% - Accent2 53" xfId="5172"/>
    <cellStyle name="60% - Accent2 54" xfId="5173"/>
    <cellStyle name="60% - Accent2 55" xfId="5174"/>
    <cellStyle name="60% - Accent2 56" xfId="5175"/>
    <cellStyle name="60% - Accent2 57" xfId="5176"/>
    <cellStyle name="60% - Accent2 58" xfId="5177"/>
    <cellStyle name="60% - Accent2 59" xfId="5178"/>
    <cellStyle name="60% - Accent2 6" xfId="5179"/>
    <cellStyle name="60% - Accent2 60" xfId="5180"/>
    <cellStyle name="60% - Accent2 61" xfId="5181"/>
    <cellStyle name="60% - Accent2 62" xfId="5182"/>
    <cellStyle name="60% - Accent2 63" xfId="5183"/>
    <cellStyle name="60% - Accent2 64" xfId="5184"/>
    <cellStyle name="60% - Accent2 65" xfId="5185"/>
    <cellStyle name="60% - Accent2 66" xfId="5186"/>
    <cellStyle name="60% - Accent2 67" xfId="5187"/>
    <cellStyle name="60% - Accent2 68" xfId="5188"/>
    <cellStyle name="60% - Accent2 69" xfId="5189"/>
    <cellStyle name="60% - Accent2 7" xfId="5190"/>
    <cellStyle name="60% - Accent2 70" xfId="5191"/>
    <cellStyle name="60% - Accent2 71" xfId="5192"/>
    <cellStyle name="60% - Accent2 72" xfId="5193"/>
    <cellStyle name="60% - Accent2 73" xfId="5194"/>
    <cellStyle name="60% - Accent2 74" xfId="5195"/>
    <cellStyle name="60% - Accent2 75" xfId="5196"/>
    <cellStyle name="60% - Accent2 76" xfId="5197"/>
    <cellStyle name="60% - Accent2 77" xfId="5198"/>
    <cellStyle name="60% - Accent2 78" xfId="5199"/>
    <cellStyle name="60% - Accent2 79" xfId="5200"/>
    <cellStyle name="60% - Accent2 8" xfId="5201"/>
    <cellStyle name="60% - Accent2 80" xfId="5202"/>
    <cellStyle name="60% - Accent2 81" xfId="5203"/>
    <cellStyle name="60% - Accent2 82" xfId="5204"/>
    <cellStyle name="60% - Accent2 83" xfId="5205"/>
    <cellStyle name="60% - Accent2 84" xfId="5206"/>
    <cellStyle name="60% - Accent2 85" xfId="5207"/>
    <cellStyle name="60% - Accent2 86" xfId="5208"/>
    <cellStyle name="60% - Accent2 87" xfId="5209"/>
    <cellStyle name="60% - Accent2 88" xfId="5210"/>
    <cellStyle name="60% - Accent2 89" xfId="5211"/>
    <cellStyle name="60% - Accent2 9" xfId="5212"/>
    <cellStyle name="60% - Accent2 90" xfId="5213"/>
    <cellStyle name="60% - Accent2 91" xfId="5214"/>
    <cellStyle name="60% - Accent2 92" xfId="5215"/>
    <cellStyle name="60% - Accent2 93" xfId="5216"/>
    <cellStyle name="60% - Accent3 10" xfId="5217"/>
    <cellStyle name="60% - Accent3 11" xfId="5218"/>
    <cellStyle name="60% - Accent3 12" xfId="5219"/>
    <cellStyle name="60% - Accent3 13" xfId="5220"/>
    <cellStyle name="60% - Accent3 14" xfId="5221"/>
    <cellStyle name="60% - Accent3 15" xfId="5222"/>
    <cellStyle name="60% - Accent3 16" xfId="5223"/>
    <cellStyle name="60% - Accent3 17" xfId="5224"/>
    <cellStyle name="60% - Accent3 18" xfId="5225"/>
    <cellStyle name="60% - Accent3 19" xfId="5226"/>
    <cellStyle name="60% - Accent3 2" xfId="5227"/>
    <cellStyle name="60% - Accent3 2 10" xfId="5228"/>
    <cellStyle name="60% - Accent3 2 11" xfId="5229"/>
    <cellStyle name="60% - Accent3 2 12" xfId="5230"/>
    <cellStyle name="60% - Accent3 2 2" xfId="5231"/>
    <cellStyle name="60% - Accent3 2 2 2" xfId="5232"/>
    <cellStyle name="60% - Accent3 2 2 3" xfId="5233"/>
    <cellStyle name="60% - Accent3 2 2 4" xfId="5234"/>
    <cellStyle name="60% - Accent3 2 2 5" xfId="5235"/>
    <cellStyle name="60% - Accent3 2 2_Display" xfId="5236"/>
    <cellStyle name="60% - Accent3 2 3" xfId="5237"/>
    <cellStyle name="60% - Accent3 2 4" xfId="5238"/>
    <cellStyle name="60% - Accent3 2 5" xfId="5239"/>
    <cellStyle name="60% - Accent3 2 6" xfId="5240"/>
    <cellStyle name="60% - Accent3 2 7" xfId="5241"/>
    <cellStyle name="60% - Accent3 2 8" xfId="5242"/>
    <cellStyle name="60% - Accent3 2 8 2" xfId="5243"/>
    <cellStyle name="60% - Accent3 2 9" xfId="5244"/>
    <cellStyle name="60% - Accent3 2_13-Endividamento" xfId="5245"/>
    <cellStyle name="60% - Accent3 20" xfId="5246"/>
    <cellStyle name="60% - Accent3 20 2" xfId="5247"/>
    <cellStyle name="60% - Accent3 21" xfId="5248"/>
    <cellStyle name="60% - Accent3 21 2" xfId="5249"/>
    <cellStyle name="60% - Accent3 21_COSAN SA - IFRS" xfId="32145"/>
    <cellStyle name="60% - Accent3 22" xfId="5250"/>
    <cellStyle name="60% - Accent3 22 2" xfId="5251"/>
    <cellStyle name="60% - Accent3 22_COSAN SA - IFRS" xfId="32146"/>
    <cellStyle name="60% - Accent3 23" xfId="5252"/>
    <cellStyle name="60% - Accent3 23 2" xfId="5253"/>
    <cellStyle name="60% - Accent3 23_COSAN SA - IFRS" xfId="32147"/>
    <cellStyle name="60% - Accent3 24" xfId="5254"/>
    <cellStyle name="60% - Accent3 24 2" xfId="5255"/>
    <cellStyle name="60% - Accent3 24_COSAN SA - IFRS" xfId="32148"/>
    <cellStyle name="60% - Accent3 25" xfId="5256"/>
    <cellStyle name="60% - Accent3 26" xfId="5257"/>
    <cellStyle name="60% - Accent3 27" xfId="5258"/>
    <cellStyle name="60% - Accent3 28" xfId="5259"/>
    <cellStyle name="60% - Accent3 29" xfId="5260"/>
    <cellStyle name="60% - Accent3 3" xfId="5261"/>
    <cellStyle name="60% - Accent3 3 2" xfId="5262"/>
    <cellStyle name="60% - Accent3 3 3" xfId="5263"/>
    <cellStyle name="60% - Accent3 3 4" xfId="5264"/>
    <cellStyle name="60% - Accent3 3 5" xfId="5265"/>
    <cellStyle name="60% - Accent3 3 6" xfId="5266"/>
    <cellStyle name="60% - Accent3 3 7" xfId="5267"/>
    <cellStyle name="60% - Accent3 3_BP - Raízen Combustíveis" xfId="5268"/>
    <cellStyle name="60% - Accent3 30" xfId="5269"/>
    <cellStyle name="60% - Accent3 31" xfId="5270"/>
    <cellStyle name="60% - Accent3 32" xfId="5271"/>
    <cellStyle name="60% - Accent3 33" xfId="5272"/>
    <cellStyle name="60% - Accent3 34" xfId="5273"/>
    <cellStyle name="60% - Accent3 35" xfId="5274"/>
    <cellStyle name="60% - Accent3 36" xfId="5275"/>
    <cellStyle name="60% - Accent3 37" xfId="5276"/>
    <cellStyle name="60% - Accent3 38" xfId="5277"/>
    <cellStyle name="60% - Accent3 39" xfId="5278"/>
    <cellStyle name="60% - Accent3 4" xfId="5279"/>
    <cellStyle name="60% - Accent3 4 2" xfId="5280"/>
    <cellStyle name="60% - Accent3 4_IR Diferido" xfId="5281"/>
    <cellStyle name="60% - Accent3 40" xfId="5282"/>
    <cellStyle name="60% - Accent3 41" xfId="5283"/>
    <cellStyle name="60% - Accent3 42" xfId="5284"/>
    <cellStyle name="60% - Accent3 43" xfId="5285"/>
    <cellStyle name="60% - Accent3 44" xfId="5286"/>
    <cellStyle name="60% - Accent3 45" xfId="5287"/>
    <cellStyle name="60% - Accent3 46" xfId="5288"/>
    <cellStyle name="60% - Accent3 47" xfId="5289"/>
    <cellStyle name="60% - Accent3 48" xfId="5290"/>
    <cellStyle name="60% - Accent3 49" xfId="5291"/>
    <cellStyle name="60% - Accent3 5" xfId="5292"/>
    <cellStyle name="60% - Accent3 50" xfId="5293"/>
    <cellStyle name="60% - Accent3 51" xfId="5294"/>
    <cellStyle name="60% - Accent3 52" xfId="5295"/>
    <cellStyle name="60% - Accent3 53" xfId="5296"/>
    <cellStyle name="60% - Accent3 54" xfId="5297"/>
    <cellStyle name="60% - Accent3 55" xfId="5298"/>
    <cellStyle name="60% - Accent3 56" xfId="5299"/>
    <cellStyle name="60% - Accent3 57" xfId="5300"/>
    <cellStyle name="60% - Accent3 58" xfId="5301"/>
    <cellStyle name="60% - Accent3 59" xfId="5302"/>
    <cellStyle name="60% - Accent3 6" xfId="5303"/>
    <cellStyle name="60% - Accent3 60" xfId="5304"/>
    <cellStyle name="60% - Accent3 61" xfId="5305"/>
    <cellStyle name="60% - Accent3 62" xfId="5306"/>
    <cellStyle name="60% - Accent3 63" xfId="5307"/>
    <cellStyle name="60% - Accent3 64" xfId="5308"/>
    <cellStyle name="60% - Accent3 65" xfId="5309"/>
    <cellStyle name="60% - Accent3 66" xfId="5310"/>
    <cellStyle name="60% - Accent3 67" xfId="5311"/>
    <cellStyle name="60% - Accent3 68" xfId="5312"/>
    <cellStyle name="60% - Accent3 69" xfId="5313"/>
    <cellStyle name="60% - Accent3 7" xfId="5314"/>
    <cellStyle name="60% - Accent3 70" xfId="5315"/>
    <cellStyle name="60% - Accent3 71" xfId="5316"/>
    <cellStyle name="60% - Accent3 72" xfId="5317"/>
    <cellStyle name="60% - Accent3 73" xfId="5318"/>
    <cellStyle name="60% - Accent3 74" xfId="5319"/>
    <cellStyle name="60% - Accent3 75" xfId="5320"/>
    <cellStyle name="60% - Accent3 76" xfId="5321"/>
    <cellStyle name="60% - Accent3 77" xfId="5322"/>
    <cellStyle name="60% - Accent3 78" xfId="5323"/>
    <cellStyle name="60% - Accent3 79" xfId="5324"/>
    <cellStyle name="60% - Accent3 8" xfId="5325"/>
    <cellStyle name="60% - Accent3 80" xfId="5326"/>
    <cellStyle name="60% - Accent3 81" xfId="5327"/>
    <cellStyle name="60% - Accent3 82" xfId="5328"/>
    <cellStyle name="60% - Accent3 83" xfId="5329"/>
    <cellStyle name="60% - Accent3 84" xfId="5330"/>
    <cellStyle name="60% - Accent3 85" xfId="5331"/>
    <cellStyle name="60% - Accent3 86" xfId="5332"/>
    <cellStyle name="60% - Accent3 87" xfId="5333"/>
    <cellStyle name="60% - Accent3 88" xfId="5334"/>
    <cellStyle name="60% - Accent3 89" xfId="5335"/>
    <cellStyle name="60% - Accent3 9" xfId="5336"/>
    <cellStyle name="60% - Accent3 90" xfId="5337"/>
    <cellStyle name="60% - Accent3 91" xfId="5338"/>
    <cellStyle name="60% - Accent3 92" xfId="5339"/>
    <cellStyle name="60% - Accent3 93" xfId="5340"/>
    <cellStyle name="60% - Accent4 10" xfId="5341"/>
    <cellStyle name="60% - Accent4 11" xfId="5342"/>
    <cellStyle name="60% - Accent4 12" xfId="5343"/>
    <cellStyle name="60% - Accent4 13" xfId="5344"/>
    <cellStyle name="60% - Accent4 14" xfId="5345"/>
    <cellStyle name="60% - Accent4 15" xfId="5346"/>
    <cellStyle name="60% - Accent4 16" xfId="5347"/>
    <cellStyle name="60% - Accent4 17" xfId="5348"/>
    <cellStyle name="60% - Accent4 18" xfId="5349"/>
    <cellStyle name="60% - Accent4 19" xfId="5350"/>
    <cellStyle name="60% - Accent4 2" xfId="5351"/>
    <cellStyle name="60% - Accent4 2 10" xfId="5352"/>
    <cellStyle name="60% - Accent4 2 11" xfId="5353"/>
    <cellStyle name="60% - Accent4 2 12" xfId="5354"/>
    <cellStyle name="60% - Accent4 2 2" xfId="5355"/>
    <cellStyle name="60% - Accent4 2 2 2" xfId="5356"/>
    <cellStyle name="60% - Accent4 2 2 3" xfId="5357"/>
    <cellStyle name="60% - Accent4 2 2 4" xfId="5358"/>
    <cellStyle name="60% - Accent4 2 2 5" xfId="5359"/>
    <cellStyle name="60% - Accent4 2 2_BP - Raízen Combustíveis" xfId="5360"/>
    <cellStyle name="60% - Accent4 2 3" xfId="5361"/>
    <cellStyle name="60% - Accent4 2 4" xfId="5362"/>
    <cellStyle name="60% - Accent4 2 5" xfId="5363"/>
    <cellStyle name="60% - Accent4 2 6" xfId="5364"/>
    <cellStyle name="60% - Accent4 2 7" xfId="5365"/>
    <cellStyle name="60% - Accent4 2 8" xfId="5366"/>
    <cellStyle name="60% - Accent4 2 8 2" xfId="5367"/>
    <cellStyle name="60% - Accent4 2 8_BP - Raízen Combustíveis" xfId="5368"/>
    <cellStyle name="60% - Accent4 2 9" xfId="5369"/>
    <cellStyle name="60% - Accent4 2_13-Endividamento" xfId="5370"/>
    <cellStyle name="60% - Accent4 20" xfId="5371"/>
    <cellStyle name="60% - Accent4 20 2" xfId="5372"/>
    <cellStyle name="60% - Accent4 20_BP - Raízen Combustíveis" xfId="5373"/>
    <cellStyle name="60% - Accent4 21" xfId="5374"/>
    <cellStyle name="60% - Accent4 21 2" xfId="5375"/>
    <cellStyle name="60% - Accent4 21_COSAN SA - IFRS" xfId="32149"/>
    <cellStyle name="60% - Accent4 22" xfId="5376"/>
    <cellStyle name="60% - Accent4 22 2" xfId="5377"/>
    <cellStyle name="60% - Accent4 22_COSAN SA - IFRS" xfId="32150"/>
    <cellStyle name="60% - Accent4 23" xfId="5378"/>
    <cellStyle name="60% - Accent4 23 2" xfId="5379"/>
    <cellStyle name="60% - Accent4 23_COSAN SA - IFRS" xfId="32151"/>
    <cellStyle name="60% - Accent4 24" xfId="5380"/>
    <cellStyle name="60% - Accent4 24 2" xfId="5381"/>
    <cellStyle name="60% - Accent4 25" xfId="5382"/>
    <cellStyle name="60% - Accent4 26" xfId="5383"/>
    <cellStyle name="60% - Accent4 27" xfId="5384"/>
    <cellStyle name="60% - Accent4 28" xfId="5385"/>
    <cellStyle name="60% - Accent4 29" xfId="5386"/>
    <cellStyle name="60% - Accent4 3" xfId="5387"/>
    <cellStyle name="60% - Accent4 3 2" xfId="5388"/>
    <cellStyle name="60% - Accent4 3 3" xfId="5389"/>
    <cellStyle name="60% - Accent4 3 4" xfId="5390"/>
    <cellStyle name="60% - Accent4 3 5" xfId="5391"/>
    <cellStyle name="60% - Accent4 3 6" xfId="5392"/>
    <cellStyle name="60% - Accent4 3 7" xfId="5393"/>
    <cellStyle name="60% - Accent4 3_BP - Raízen Combustíveis" xfId="5394"/>
    <cellStyle name="60% - Accent4 30" xfId="5395"/>
    <cellStyle name="60% - Accent4 31" xfId="5396"/>
    <cellStyle name="60% - Accent4 32" xfId="5397"/>
    <cellStyle name="60% - Accent4 33" xfId="5398"/>
    <cellStyle name="60% - Accent4 34" xfId="5399"/>
    <cellStyle name="60% - Accent4 35" xfId="5400"/>
    <cellStyle name="60% - Accent4 36" xfId="5401"/>
    <cellStyle name="60% - Accent4 37" xfId="5402"/>
    <cellStyle name="60% - Accent4 38" xfId="5403"/>
    <cellStyle name="60% - Accent4 39" xfId="5404"/>
    <cellStyle name="60% - Accent4 4" xfId="5405"/>
    <cellStyle name="60% - Accent4 4 2" xfId="5406"/>
    <cellStyle name="60% - Accent4 4_IR Diferido" xfId="5407"/>
    <cellStyle name="60% - Accent4 40" xfId="5408"/>
    <cellStyle name="60% - Accent4 41" xfId="5409"/>
    <cellStyle name="60% - Accent4 42" xfId="5410"/>
    <cellStyle name="60% - Accent4 43" xfId="5411"/>
    <cellStyle name="60% - Accent4 44" xfId="5412"/>
    <cellStyle name="60% - Accent4 45" xfId="5413"/>
    <cellStyle name="60% - Accent4 46" xfId="5414"/>
    <cellStyle name="60% - Accent4 47" xfId="5415"/>
    <cellStyle name="60% - Accent4 48" xfId="5416"/>
    <cellStyle name="60% - Accent4 49" xfId="5417"/>
    <cellStyle name="60% - Accent4 5" xfId="5418"/>
    <cellStyle name="60% - Accent4 50" xfId="5419"/>
    <cellStyle name="60% - Accent4 51" xfId="5420"/>
    <cellStyle name="60% - Accent4 52" xfId="5421"/>
    <cellStyle name="60% - Accent4 53" xfId="5422"/>
    <cellStyle name="60% - Accent4 54" xfId="5423"/>
    <cellStyle name="60% - Accent4 55" xfId="5424"/>
    <cellStyle name="60% - Accent4 56" xfId="5425"/>
    <cellStyle name="60% - Accent4 57" xfId="5426"/>
    <cellStyle name="60% - Accent4 58" xfId="5427"/>
    <cellStyle name="60% - Accent4 59" xfId="5428"/>
    <cellStyle name="60% - Accent4 6" xfId="5429"/>
    <cellStyle name="60% - Accent4 60" xfId="5430"/>
    <cellStyle name="60% - Accent4 61" xfId="5431"/>
    <cellStyle name="60% - Accent4 62" xfId="5432"/>
    <cellStyle name="60% - Accent4 63" xfId="5433"/>
    <cellStyle name="60% - Accent4 64" xfId="5434"/>
    <cellStyle name="60% - Accent4 65" xfId="5435"/>
    <cellStyle name="60% - Accent4 66" xfId="5436"/>
    <cellStyle name="60% - Accent4 67" xfId="5437"/>
    <cellStyle name="60% - Accent4 68" xfId="5438"/>
    <cellStyle name="60% - Accent4 69" xfId="5439"/>
    <cellStyle name="60% - Accent4 7" xfId="5440"/>
    <cellStyle name="60% - Accent4 70" xfId="5441"/>
    <cellStyle name="60% - Accent4 71" xfId="5442"/>
    <cellStyle name="60% - Accent4 72" xfId="5443"/>
    <cellStyle name="60% - Accent4 73" xfId="5444"/>
    <cellStyle name="60% - Accent4 74" xfId="5445"/>
    <cellStyle name="60% - Accent4 75" xfId="5446"/>
    <cellStyle name="60% - Accent4 76" xfId="5447"/>
    <cellStyle name="60% - Accent4 77" xfId="5448"/>
    <cellStyle name="60% - Accent4 78" xfId="5449"/>
    <cellStyle name="60% - Accent4 79" xfId="5450"/>
    <cellStyle name="60% - Accent4 8" xfId="5451"/>
    <cellStyle name="60% - Accent4 80" xfId="5452"/>
    <cellStyle name="60% - Accent4 81" xfId="5453"/>
    <cellStyle name="60% - Accent4 82" xfId="5454"/>
    <cellStyle name="60% - Accent4 83" xfId="5455"/>
    <cellStyle name="60% - Accent4 84" xfId="5456"/>
    <cellStyle name="60% - Accent4 85" xfId="5457"/>
    <cellStyle name="60% - Accent4 86" xfId="5458"/>
    <cellStyle name="60% - Accent4 87" xfId="5459"/>
    <cellStyle name="60% - Accent4 88" xfId="5460"/>
    <cellStyle name="60% - Accent4 89" xfId="5461"/>
    <cellStyle name="60% - Accent4 9" xfId="5462"/>
    <cellStyle name="60% - Accent4 90" xfId="5463"/>
    <cellStyle name="60% - Accent4 91" xfId="5464"/>
    <cellStyle name="60% - Accent4 92" xfId="5465"/>
    <cellStyle name="60% - Accent4 93" xfId="5466"/>
    <cellStyle name="60% - Accent5 10" xfId="5467"/>
    <cellStyle name="60% - Accent5 11" xfId="5468"/>
    <cellStyle name="60% - Accent5 12" xfId="5469"/>
    <cellStyle name="60% - Accent5 13" xfId="5470"/>
    <cellStyle name="60% - Accent5 14" xfId="5471"/>
    <cellStyle name="60% - Accent5 15" xfId="5472"/>
    <cellStyle name="60% - Accent5 16" xfId="5473"/>
    <cellStyle name="60% - Accent5 17" xfId="5474"/>
    <cellStyle name="60% - Accent5 18" xfId="5475"/>
    <cellStyle name="60% - Accent5 19" xfId="5476"/>
    <cellStyle name="60% - Accent5 2" xfId="5477"/>
    <cellStyle name="60% - Accent5 2 10" xfId="5478"/>
    <cellStyle name="60% - Accent5 2 2" xfId="5479"/>
    <cellStyle name="60% - Accent5 2 2 2" xfId="5480"/>
    <cellStyle name="60% - Accent5 2 2 3" xfId="5481"/>
    <cellStyle name="60% - Accent5 2 2_IR Diferido" xfId="5482"/>
    <cellStyle name="60% - Accent5 2 3" xfId="5483"/>
    <cellStyle name="60% - Accent5 2 4" xfId="5484"/>
    <cellStyle name="60% - Accent5 2 5" xfId="5485"/>
    <cellStyle name="60% - Accent5 2 6" xfId="5486"/>
    <cellStyle name="60% - Accent5 2 7" xfId="5487"/>
    <cellStyle name="60% - Accent5 2 8" xfId="5488"/>
    <cellStyle name="60% - Accent5 2 8 2" xfId="5489"/>
    <cellStyle name="60% - Accent5 2 8_BP - Raízen Combustíveis" xfId="5490"/>
    <cellStyle name="60% - Accent5 2 9" xfId="5491"/>
    <cellStyle name="60% - Accent5 2_13-Endividamento" xfId="5492"/>
    <cellStyle name="60% - Accent5 20" xfId="5493"/>
    <cellStyle name="60% - Accent5 20 2" xfId="5494"/>
    <cellStyle name="60% - Accent5 20_BP - Raízen Combustíveis" xfId="5495"/>
    <cellStyle name="60% - Accent5 21" xfId="5496"/>
    <cellStyle name="60% - Accent5 21 2" xfId="5497"/>
    <cellStyle name="60% - Accent5 22" xfId="5498"/>
    <cellStyle name="60% - Accent5 22 2" xfId="5499"/>
    <cellStyle name="60% - Accent5 23" xfId="5500"/>
    <cellStyle name="60% - Accent5 23 2" xfId="5501"/>
    <cellStyle name="60% - Accent5 24" xfId="5502"/>
    <cellStyle name="60% - Accent5 24 2" xfId="5503"/>
    <cellStyle name="60% - Accent5 25" xfId="5504"/>
    <cellStyle name="60% - Accent5 26" xfId="5505"/>
    <cellStyle name="60% - Accent5 27" xfId="5506"/>
    <cellStyle name="60% - Accent5 28" xfId="5507"/>
    <cellStyle name="60% - Accent5 29" xfId="5508"/>
    <cellStyle name="60% - Accent5 3" xfId="5509"/>
    <cellStyle name="60% - Accent5 3 2" xfId="5510"/>
    <cellStyle name="60% - Accent5 3 3" xfId="5511"/>
    <cellStyle name="60% - Accent5 3 4" xfId="5512"/>
    <cellStyle name="60% - Accent5 3 5" xfId="5513"/>
    <cellStyle name="60% - Accent5 3 6" xfId="5514"/>
    <cellStyle name="60% - Accent5 3 7" xfId="5515"/>
    <cellStyle name="60% - Accent5 3_BP - Raízen Combustíveis" xfId="5516"/>
    <cellStyle name="60% - Accent5 30" xfId="5517"/>
    <cellStyle name="60% - Accent5 31" xfId="5518"/>
    <cellStyle name="60% - Accent5 32" xfId="5519"/>
    <cellStyle name="60% - Accent5 33" xfId="5520"/>
    <cellStyle name="60% - Accent5 34" xfId="5521"/>
    <cellStyle name="60% - Accent5 35" xfId="5522"/>
    <cellStyle name="60% - Accent5 36" xfId="5523"/>
    <cellStyle name="60% - Accent5 37" xfId="5524"/>
    <cellStyle name="60% - Accent5 38" xfId="5525"/>
    <cellStyle name="60% - Accent5 39" xfId="5526"/>
    <cellStyle name="60% - Accent5 4" xfId="5527"/>
    <cellStyle name="60% - Accent5 4 2" xfId="5528"/>
    <cellStyle name="60% - Accent5 4_IR Diferido" xfId="5529"/>
    <cellStyle name="60% - Accent5 40" xfId="5530"/>
    <cellStyle name="60% - Accent5 41" xfId="5531"/>
    <cellStyle name="60% - Accent5 42" xfId="5532"/>
    <cellStyle name="60% - Accent5 43" xfId="5533"/>
    <cellStyle name="60% - Accent5 44" xfId="5534"/>
    <cellStyle name="60% - Accent5 45" xfId="5535"/>
    <cellStyle name="60% - Accent5 46" xfId="5536"/>
    <cellStyle name="60% - Accent5 47" xfId="5537"/>
    <cellStyle name="60% - Accent5 48" xfId="5538"/>
    <cellStyle name="60% - Accent5 49" xfId="5539"/>
    <cellStyle name="60% - Accent5 5" xfId="5540"/>
    <cellStyle name="60% - Accent5 50" xfId="5541"/>
    <cellStyle name="60% - Accent5 51" xfId="5542"/>
    <cellStyle name="60% - Accent5 52" xfId="5543"/>
    <cellStyle name="60% - Accent5 53" xfId="5544"/>
    <cellStyle name="60% - Accent5 54" xfId="5545"/>
    <cellStyle name="60% - Accent5 55" xfId="5546"/>
    <cellStyle name="60% - Accent5 56" xfId="5547"/>
    <cellStyle name="60% - Accent5 57" xfId="5548"/>
    <cellStyle name="60% - Accent5 58" xfId="5549"/>
    <cellStyle name="60% - Accent5 59" xfId="5550"/>
    <cellStyle name="60% - Accent5 6" xfId="5551"/>
    <cellStyle name="60% - Accent5 60" xfId="5552"/>
    <cellStyle name="60% - Accent5 61" xfId="5553"/>
    <cellStyle name="60% - Accent5 62" xfId="5554"/>
    <cellStyle name="60% - Accent5 63" xfId="5555"/>
    <cellStyle name="60% - Accent5 64" xfId="5556"/>
    <cellStyle name="60% - Accent5 65" xfId="5557"/>
    <cellStyle name="60% - Accent5 66" xfId="5558"/>
    <cellStyle name="60% - Accent5 67" xfId="5559"/>
    <cellStyle name="60% - Accent5 68" xfId="5560"/>
    <cellStyle name="60% - Accent5 69" xfId="5561"/>
    <cellStyle name="60% - Accent5 7" xfId="5562"/>
    <cellStyle name="60% - Accent5 70" xfId="5563"/>
    <cellStyle name="60% - Accent5 71" xfId="5564"/>
    <cellStyle name="60% - Accent5 72" xfId="5565"/>
    <cellStyle name="60% - Accent5 73" xfId="5566"/>
    <cellStyle name="60% - Accent5 74" xfId="5567"/>
    <cellStyle name="60% - Accent5 75" xfId="5568"/>
    <cellStyle name="60% - Accent5 76" xfId="5569"/>
    <cellStyle name="60% - Accent5 77" xfId="5570"/>
    <cellStyle name="60% - Accent5 78" xfId="5571"/>
    <cellStyle name="60% - Accent5 79" xfId="5572"/>
    <cellStyle name="60% - Accent5 8" xfId="5573"/>
    <cellStyle name="60% - Accent5 80" xfId="5574"/>
    <cellStyle name="60% - Accent5 81" xfId="5575"/>
    <cellStyle name="60% - Accent5 82" xfId="5576"/>
    <cellStyle name="60% - Accent5 83" xfId="5577"/>
    <cellStyle name="60% - Accent5 84" xfId="5578"/>
    <cellStyle name="60% - Accent5 85" xfId="5579"/>
    <cellStyle name="60% - Accent5 86" xfId="5580"/>
    <cellStyle name="60% - Accent5 87" xfId="5581"/>
    <cellStyle name="60% - Accent5 88" xfId="5582"/>
    <cellStyle name="60% - Accent5 89" xfId="5583"/>
    <cellStyle name="60% - Accent5 9" xfId="5584"/>
    <cellStyle name="60% - Accent5 90" xfId="5585"/>
    <cellStyle name="60% - Accent5 91" xfId="5586"/>
    <cellStyle name="60% - Accent5 92" xfId="5587"/>
    <cellStyle name="60% - Accent5 93" xfId="5588"/>
    <cellStyle name="60% - Accent6 10" xfId="5589"/>
    <cellStyle name="60% - Accent6 11" xfId="5590"/>
    <cellStyle name="60% - Accent6 12" xfId="5591"/>
    <cellStyle name="60% - Accent6 13" xfId="5592"/>
    <cellStyle name="60% - Accent6 14" xfId="5593"/>
    <cellStyle name="60% - Accent6 15" xfId="5594"/>
    <cellStyle name="60% - Accent6 16" xfId="5595"/>
    <cellStyle name="60% - Accent6 17" xfId="5596"/>
    <cellStyle name="60% - Accent6 18" xfId="5597"/>
    <cellStyle name="60% - Accent6 19" xfId="5598"/>
    <cellStyle name="60% - Accent6 2" xfId="5599"/>
    <cellStyle name="60% - Accent6 2 10" xfId="5600"/>
    <cellStyle name="60% - Accent6 2 11" xfId="5601"/>
    <cellStyle name="60% - Accent6 2 12" xfId="5602"/>
    <cellStyle name="60% - Accent6 2 2" xfId="5603"/>
    <cellStyle name="60% - Accent6 2 2 2" xfId="5604"/>
    <cellStyle name="60% - Accent6 2 2 3" xfId="5605"/>
    <cellStyle name="60% - Accent6 2 2 4" xfId="5606"/>
    <cellStyle name="60% - Accent6 2 2 5" xfId="5607"/>
    <cellStyle name="60% - Accent6 2 2_BP - Raízen Combustíveis" xfId="5608"/>
    <cellStyle name="60% - Accent6 2 3" xfId="5609"/>
    <cellStyle name="60% - Accent6 2 4" xfId="5610"/>
    <cellStyle name="60% - Accent6 2 5" xfId="5611"/>
    <cellStyle name="60% - Accent6 2 6" xfId="5612"/>
    <cellStyle name="60% - Accent6 2 7" xfId="5613"/>
    <cellStyle name="60% - Accent6 2 8" xfId="5614"/>
    <cellStyle name="60% - Accent6 2 8 2" xfId="5615"/>
    <cellStyle name="60% - Accent6 2 8_BP - Raízen Combustíveis" xfId="5616"/>
    <cellStyle name="60% - Accent6 2 9" xfId="5617"/>
    <cellStyle name="60% - Accent6 2_13-Endividamento" xfId="5618"/>
    <cellStyle name="60% - Accent6 20" xfId="5619"/>
    <cellStyle name="60% - Accent6 20 2" xfId="5620"/>
    <cellStyle name="60% - Accent6 20_BP - Raízen Combustíveis" xfId="5621"/>
    <cellStyle name="60% - Accent6 21" xfId="5622"/>
    <cellStyle name="60% - Accent6 21 2" xfId="5623"/>
    <cellStyle name="60% - Accent6 22" xfId="5624"/>
    <cellStyle name="60% - Accent6 22 2" xfId="5625"/>
    <cellStyle name="60% - Accent6 23" xfId="5626"/>
    <cellStyle name="60% - Accent6 23 2" xfId="5627"/>
    <cellStyle name="60% - Accent6 24" xfId="5628"/>
    <cellStyle name="60% - Accent6 24 2" xfId="5629"/>
    <cellStyle name="60% - Accent6 25" xfId="5630"/>
    <cellStyle name="60% - Accent6 26" xfId="5631"/>
    <cellStyle name="60% - Accent6 27" xfId="5632"/>
    <cellStyle name="60% - Accent6 28" xfId="5633"/>
    <cellStyle name="60% - Accent6 29" xfId="5634"/>
    <cellStyle name="60% - Accent6 3" xfId="5635"/>
    <cellStyle name="60% - Accent6 3 2" xfId="5636"/>
    <cellStyle name="60% - Accent6 3 3" xfId="5637"/>
    <cellStyle name="60% - Accent6 3 4" xfId="5638"/>
    <cellStyle name="60% - Accent6 3 5" xfId="5639"/>
    <cellStyle name="60% - Accent6 3 6" xfId="5640"/>
    <cellStyle name="60% - Accent6 3 7" xfId="5641"/>
    <cellStyle name="60% - Accent6 3_BP - Raízen Combustíveis" xfId="5642"/>
    <cellStyle name="60% - Accent6 30" xfId="5643"/>
    <cellStyle name="60% - Accent6 31" xfId="5644"/>
    <cellStyle name="60% - Accent6 32" xfId="5645"/>
    <cellStyle name="60% - Accent6 33" xfId="5646"/>
    <cellStyle name="60% - Accent6 34" xfId="5647"/>
    <cellStyle name="60% - Accent6 35" xfId="5648"/>
    <cellStyle name="60% - Accent6 36" xfId="5649"/>
    <cellStyle name="60% - Accent6 37" xfId="5650"/>
    <cellStyle name="60% - Accent6 38" xfId="5651"/>
    <cellStyle name="60% - Accent6 39" xfId="5652"/>
    <cellStyle name="60% - Accent6 4" xfId="5653"/>
    <cellStyle name="60% - Accent6 4 2" xfId="5654"/>
    <cellStyle name="60% - Accent6 4_IR Diferido" xfId="5655"/>
    <cellStyle name="60% - Accent6 40" xfId="5656"/>
    <cellStyle name="60% - Accent6 41" xfId="5657"/>
    <cellStyle name="60% - Accent6 42" xfId="5658"/>
    <cellStyle name="60% - Accent6 43" xfId="5659"/>
    <cellStyle name="60% - Accent6 44" xfId="5660"/>
    <cellStyle name="60% - Accent6 45" xfId="5661"/>
    <cellStyle name="60% - Accent6 46" xfId="5662"/>
    <cellStyle name="60% - Accent6 47" xfId="5663"/>
    <cellStyle name="60% - Accent6 48" xfId="5664"/>
    <cellStyle name="60% - Accent6 49" xfId="5665"/>
    <cellStyle name="60% - Accent6 5" xfId="5666"/>
    <cellStyle name="60% - Accent6 50" xfId="5667"/>
    <cellStyle name="60% - Accent6 51" xfId="5668"/>
    <cellStyle name="60% - Accent6 52" xfId="5669"/>
    <cellStyle name="60% - Accent6 53" xfId="5670"/>
    <cellStyle name="60% - Accent6 54" xfId="5671"/>
    <cellStyle name="60% - Accent6 55" xfId="5672"/>
    <cellStyle name="60% - Accent6 56" xfId="5673"/>
    <cellStyle name="60% - Accent6 57" xfId="5674"/>
    <cellStyle name="60% - Accent6 58" xfId="5675"/>
    <cellStyle name="60% - Accent6 59" xfId="5676"/>
    <cellStyle name="60% - Accent6 6" xfId="5677"/>
    <cellStyle name="60% - Accent6 60" xfId="5678"/>
    <cellStyle name="60% - Accent6 61" xfId="5679"/>
    <cellStyle name="60% - Accent6 62" xfId="5680"/>
    <cellStyle name="60% - Accent6 63" xfId="5681"/>
    <cellStyle name="60% - Accent6 64" xfId="5682"/>
    <cellStyle name="60% - Accent6 65" xfId="5683"/>
    <cellStyle name="60% - Accent6 66" xfId="5684"/>
    <cellStyle name="60% - Accent6 67" xfId="5685"/>
    <cellStyle name="60% - Accent6 68" xfId="5686"/>
    <cellStyle name="60% - Accent6 69" xfId="5687"/>
    <cellStyle name="60% - Accent6 7" xfId="5688"/>
    <cellStyle name="60% - Accent6 70" xfId="5689"/>
    <cellStyle name="60% - Accent6 71" xfId="5690"/>
    <cellStyle name="60% - Accent6 72" xfId="5691"/>
    <cellStyle name="60% - Accent6 73" xfId="5692"/>
    <cellStyle name="60% - Accent6 74" xfId="5693"/>
    <cellStyle name="60% - Accent6 75" xfId="5694"/>
    <cellStyle name="60% - Accent6 76" xfId="5695"/>
    <cellStyle name="60% - Accent6 77" xfId="5696"/>
    <cellStyle name="60% - Accent6 78" xfId="5697"/>
    <cellStyle name="60% - Accent6 79" xfId="5698"/>
    <cellStyle name="60% - Accent6 8" xfId="5699"/>
    <cellStyle name="60% - Accent6 80" xfId="5700"/>
    <cellStyle name="60% - Accent6 81" xfId="5701"/>
    <cellStyle name="60% - Accent6 82" xfId="5702"/>
    <cellStyle name="60% - Accent6 83" xfId="5703"/>
    <cellStyle name="60% - Accent6 84" xfId="5704"/>
    <cellStyle name="60% - Accent6 85" xfId="5705"/>
    <cellStyle name="60% - Accent6 86" xfId="5706"/>
    <cellStyle name="60% - Accent6 87" xfId="5707"/>
    <cellStyle name="60% - Accent6 88" xfId="5708"/>
    <cellStyle name="60% - Accent6 89" xfId="5709"/>
    <cellStyle name="60% - Accent6 9" xfId="5710"/>
    <cellStyle name="60% - Accent6 90" xfId="5711"/>
    <cellStyle name="60% - Accent6 91" xfId="5712"/>
    <cellStyle name="60% - Accent6 92" xfId="5713"/>
    <cellStyle name="60% - Accent6 93" xfId="5714"/>
    <cellStyle name="60% - Cor1" xfId="5715"/>
    <cellStyle name="60% - Cor2" xfId="5716"/>
    <cellStyle name="60% - Cor3" xfId="5717"/>
    <cellStyle name="60% - Cor4" xfId="5718"/>
    <cellStyle name="60% - Cor5" xfId="5719"/>
    <cellStyle name="60% - Cor6" xfId="5720"/>
    <cellStyle name="60% - Ênfase1 10" xfId="5721"/>
    <cellStyle name="60% - Ênfase1 10 2" xfId="5722"/>
    <cellStyle name="60% - Ênfase1 10 3" xfId="5723"/>
    <cellStyle name="60% - Ênfase1 11" xfId="5724"/>
    <cellStyle name="60% - Ênfase1 11 2" xfId="5725"/>
    <cellStyle name="60% - Ênfase1 12" xfId="5726"/>
    <cellStyle name="60% - Ênfase1 13" xfId="5727"/>
    <cellStyle name="60% - Ênfase1 14" xfId="5728"/>
    <cellStyle name="60% - Ênfase1 15" xfId="5729"/>
    <cellStyle name="60% - Ênfase1 16" xfId="5730"/>
    <cellStyle name="60% - Ênfase1 17" xfId="5731"/>
    <cellStyle name="60% - Ênfase1 2" xfId="5732"/>
    <cellStyle name="60% - Ênfase1 2 2" xfId="5733"/>
    <cellStyle name="60% - Ênfase1 2 2 2" xfId="5734"/>
    <cellStyle name="60% - Ênfase1 2 2 3" xfId="5735"/>
    <cellStyle name="60% - Ênfase1 2 2 4" xfId="5736"/>
    <cellStyle name="60% - Ênfase1 2 2_BP - Raízen Combustíveis" xfId="5737"/>
    <cellStyle name="60% - Ênfase1 2 3" xfId="5738"/>
    <cellStyle name="60% - Ênfase1 2 3 2" xfId="5739"/>
    <cellStyle name="60% - Ênfase1 2 3 3" xfId="5740"/>
    <cellStyle name="60% - Ênfase1 2 3 4" xfId="5741"/>
    <cellStyle name="60% - Ênfase1 2 3_BP - Raízen Combustíveis" xfId="5742"/>
    <cellStyle name="60% - Ênfase1 2 4" xfId="5743"/>
    <cellStyle name="60% - Ênfase1 2 4 2" xfId="5744"/>
    <cellStyle name="60% - Ênfase1 2 4 3" xfId="5745"/>
    <cellStyle name="60% - Ênfase1 2 4 4" xfId="5746"/>
    <cellStyle name="60% - Ênfase1 2 4_BP - Raízen Combustíveis" xfId="5747"/>
    <cellStyle name="60% - Ênfase1 2 5" xfId="5748"/>
    <cellStyle name="60% - Ênfase1 2 5 2" xfId="5749"/>
    <cellStyle name="60% - Ênfase1 2 5 3" xfId="5750"/>
    <cellStyle name="60% - Ênfase1 2 5_BP - Raízen Combustíveis" xfId="5751"/>
    <cellStyle name="60% - Ênfase1 2 6" xfId="5752"/>
    <cellStyle name="60% - Ênfase1 2 6 2" xfId="5753"/>
    <cellStyle name="60% - Ênfase1 2 6_BP - Raízen Combustíveis" xfId="5754"/>
    <cellStyle name="60% - Ênfase1 2 7" xfId="5755"/>
    <cellStyle name="60% - Ênfase1 2 7 2" xfId="5756"/>
    <cellStyle name="60% - Ênfase1 2 8" xfId="5757"/>
    <cellStyle name="60% - Ênfase1 2 9" xfId="5758"/>
    <cellStyle name="60% - Ênfase1 2_11_Combinação de neg. Zanin" xfId="5759"/>
    <cellStyle name="60% - Ênfase1 3" xfId="5760"/>
    <cellStyle name="60% - Ênfase1 3 2" xfId="5761"/>
    <cellStyle name="60% - Ênfase1 3 2 2" xfId="5762"/>
    <cellStyle name="60% - Ênfase1 3 2 3" xfId="5763"/>
    <cellStyle name="60% - Ênfase1 3 2 4" xfId="5764"/>
    <cellStyle name="60% - Ênfase1 3 2_BP - Raízen Combustíveis" xfId="5765"/>
    <cellStyle name="60% - Ênfase1 3 3" xfId="5766"/>
    <cellStyle name="60% - Ênfase1 3 3 2" xfId="5767"/>
    <cellStyle name="60% - Ênfase1 3 3_BP - Raízen Combustíveis" xfId="5768"/>
    <cellStyle name="60% - Ênfase1 3 4" xfId="5769"/>
    <cellStyle name="60% - Ênfase1 3 4 2" xfId="5770"/>
    <cellStyle name="60% - Ênfase1 3 5" xfId="5771"/>
    <cellStyle name="60% - Ênfase1 3 6" xfId="5772"/>
    <cellStyle name="60% - Ênfase1 3_13-Endividamento" xfId="5773"/>
    <cellStyle name="60% - Ênfase1 4" xfId="5774"/>
    <cellStyle name="60% - Ênfase1 4 2" xfId="5775"/>
    <cellStyle name="60% - Ênfase1 4 2 2" xfId="5776"/>
    <cellStyle name="60% - Ênfase1 4 2 3" xfId="5777"/>
    <cellStyle name="60% - Ênfase1 4 2 4" xfId="5778"/>
    <cellStyle name="60% - Ênfase1 4 2_BP - Raízen Combustíveis" xfId="5779"/>
    <cellStyle name="60% - Ênfase1 4 3" xfId="5780"/>
    <cellStyle name="60% - Ênfase1 4 3 2" xfId="5781"/>
    <cellStyle name="60% - Ênfase1 4 3_BP - Raízen Combustíveis" xfId="5782"/>
    <cellStyle name="60% - Ênfase1 4 4" xfId="5783"/>
    <cellStyle name="60% - Ênfase1 4 4 2" xfId="5784"/>
    <cellStyle name="60% - Ênfase1 4 5" xfId="5785"/>
    <cellStyle name="60% - Ênfase1 4 6" xfId="5786"/>
    <cellStyle name="60% - Ênfase1 4_13-Endividamento" xfId="5787"/>
    <cellStyle name="60% - Ênfase1 5" xfId="5788"/>
    <cellStyle name="60% - Ênfase1 5 2" xfId="5789"/>
    <cellStyle name="60% - Ênfase1 5 2 2" xfId="5790"/>
    <cellStyle name="60% - Ênfase1 5 2 3" xfId="5791"/>
    <cellStyle name="60% - Ênfase1 5 2 4" xfId="5792"/>
    <cellStyle name="60% - Ênfase1 5 2_BP - Raízen Combustíveis" xfId="5793"/>
    <cellStyle name="60% - Ênfase1 5 3" xfId="5794"/>
    <cellStyle name="60% - Ênfase1 5 3 2" xfId="5795"/>
    <cellStyle name="60% - Ênfase1 5 3_BP - Raízen Combustíveis" xfId="5796"/>
    <cellStyle name="60% - Ênfase1 5 4" xfId="5797"/>
    <cellStyle name="60% - Ênfase1 5 4 2" xfId="5798"/>
    <cellStyle name="60% - Ênfase1 5 5" xfId="5799"/>
    <cellStyle name="60% - Ênfase1 5 6" xfId="5800"/>
    <cellStyle name="60% - Ênfase1 5_13-Endividamento" xfId="5801"/>
    <cellStyle name="60% - Ênfase1 6" xfId="5802"/>
    <cellStyle name="60% - Ênfase1 6 2" xfId="5803"/>
    <cellStyle name="60% - Ênfase1 6 2 2" xfId="5804"/>
    <cellStyle name="60% - Ênfase1 6 2 3" xfId="5805"/>
    <cellStyle name="60% - Ênfase1 6 2 4" xfId="5806"/>
    <cellStyle name="60% - Ênfase1 6 2_BP - Raízen Combustíveis" xfId="5807"/>
    <cellStyle name="60% - Ênfase1 6 3" xfId="5808"/>
    <cellStyle name="60% - Ênfase1 6 3 2" xfId="5809"/>
    <cellStyle name="60% - Ênfase1 6 3_BP - Raízen Combustíveis" xfId="5810"/>
    <cellStyle name="60% - Ênfase1 6 4" xfId="5811"/>
    <cellStyle name="60% - Ênfase1 6 4 2" xfId="5812"/>
    <cellStyle name="60% - Ênfase1 6 5" xfId="5813"/>
    <cellStyle name="60% - Ênfase1 6 6" xfId="5814"/>
    <cellStyle name="60% - Ênfase1 6_13-Endividamento" xfId="5815"/>
    <cellStyle name="60% - Ênfase1 7" xfId="5816"/>
    <cellStyle name="60% - Ênfase1 7 2" xfId="5817"/>
    <cellStyle name="60% - Ênfase1 7 2 2" xfId="5818"/>
    <cellStyle name="60% - Ênfase1 7 2 3" xfId="5819"/>
    <cellStyle name="60% - Ênfase1 7 2 4" xfId="5820"/>
    <cellStyle name="60% - Ênfase1 7 2 5" xfId="5821"/>
    <cellStyle name="60% - Ênfase1 7 2 6" xfId="5822"/>
    <cellStyle name="60% - Ênfase1 7 2_BP - Raízen Combustíveis" xfId="5823"/>
    <cellStyle name="60% - Ênfase1 7 3" xfId="5824"/>
    <cellStyle name="60% - Ênfase1 7 3 2" xfId="5825"/>
    <cellStyle name="60% - Ênfase1 7 3_BP - Raízen Combustíveis" xfId="5826"/>
    <cellStyle name="60% - Ênfase1 7 4" xfId="5827"/>
    <cellStyle name="60% - Ênfase1 7 4 2" xfId="5828"/>
    <cellStyle name="60% - Ênfase1 7 5" xfId="5829"/>
    <cellStyle name="60% - Ênfase1 7 6" xfId="5830"/>
    <cellStyle name="60% - Ênfase1 7 7" xfId="5831"/>
    <cellStyle name="60% - Ênfase1 7_13-Endividamento" xfId="5832"/>
    <cellStyle name="60% - Ênfase1 8" xfId="5833"/>
    <cellStyle name="60% - Ênfase1 8 2" xfId="5834"/>
    <cellStyle name="60% - Ênfase1 8 3" xfId="5835"/>
    <cellStyle name="60% - Ênfase1 8 4" xfId="5836"/>
    <cellStyle name="60% - Ênfase1 8_BP - Raízen Combustíveis" xfId="5837"/>
    <cellStyle name="60% - Ênfase1 9" xfId="5838"/>
    <cellStyle name="60% - Ênfase1 9 2" xfId="5839"/>
    <cellStyle name="60% - Ênfase1 9 3" xfId="5840"/>
    <cellStyle name="60% - Ênfase1 9 4" xfId="5841"/>
    <cellStyle name="60% - Ênfase2 10" xfId="5842"/>
    <cellStyle name="60% - Ênfase2 10 2" xfId="5843"/>
    <cellStyle name="60% - Ênfase2 10 3" xfId="5844"/>
    <cellStyle name="60% - Ênfase2 11" xfId="5845"/>
    <cellStyle name="60% - Ênfase2 11 2" xfId="5846"/>
    <cellStyle name="60% - Ênfase2 12" xfId="5847"/>
    <cellStyle name="60% - Ênfase2 13" xfId="5848"/>
    <cellStyle name="60% - Ênfase2 14" xfId="5849"/>
    <cellStyle name="60% - Ênfase2 15" xfId="5850"/>
    <cellStyle name="60% - Ênfase2 16" xfId="5851"/>
    <cellStyle name="60% - Ênfase2 17" xfId="5852"/>
    <cellStyle name="60% - Ênfase2 2" xfId="5853"/>
    <cellStyle name="60% - Ênfase2 2 2" xfId="5854"/>
    <cellStyle name="60% - Ênfase2 2 2 2" xfId="5855"/>
    <cellStyle name="60% - Ênfase2 2 2 3" xfId="5856"/>
    <cellStyle name="60% - Ênfase2 2 2 4" xfId="5857"/>
    <cellStyle name="60% - Ênfase2 2 2_BP - Raízen Combustíveis" xfId="5858"/>
    <cellStyle name="60% - Ênfase2 2 3" xfId="5859"/>
    <cellStyle name="60% - Ênfase2 2 3 2" xfId="5860"/>
    <cellStyle name="60% - Ênfase2 2 3 3" xfId="5861"/>
    <cellStyle name="60% - Ênfase2 2 3 4" xfId="5862"/>
    <cellStyle name="60% - Ênfase2 2 3_BP - Raízen Combustíveis" xfId="5863"/>
    <cellStyle name="60% - Ênfase2 2 4" xfId="5864"/>
    <cellStyle name="60% - Ênfase2 2 4 2" xfId="5865"/>
    <cellStyle name="60% - Ênfase2 2 4 3" xfId="5866"/>
    <cellStyle name="60% - Ênfase2 2 4 4" xfId="5867"/>
    <cellStyle name="60% - Ênfase2 2 4_BP - Raízen Combustíveis" xfId="5868"/>
    <cellStyle name="60% - Ênfase2 2 5" xfId="5869"/>
    <cellStyle name="60% - Ênfase2 2 5 2" xfId="5870"/>
    <cellStyle name="60% - Ênfase2 2 5 3" xfId="5871"/>
    <cellStyle name="60% - Ênfase2 2 5_BP - Raízen Combustíveis" xfId="5872"/>
    <cellStyle name="60% - Ênfase2 2 6" xfId="5873"/>
    <cellStyle name="60% - Ênfase2 2 6 2" xfId="5874"/>
    <cellStyle name="60% - Ênfase2 2 6_BP - Raízen Combustíveis" xfId="5875"/>
    <cellStyle name="60% - Ênfase2 2 7" xfId="5876"/>
    <cellStyle name="60% - Ênfase2 2 7 2" xfId="5877"/>
    <cellStyle name="60% - Ênfase2 2 8" xfId="5878"/>
    <cellStyle name="60% - Ênfase2 2 9" xfId="5879"/>
    <cellStyle name="60% - Ênfase2 2_11_Combinação de neg. Zanin" xfId="5880"/>
    <cellStyle name="60% - Ênfase2 3" xfId="5881"/>
    <cellStyle name="60% - Ênfase2 3 2" xfId="5882"/>
    <cellStyle name="60% - Ênfase2 3 2 2" xfId="5883"/>
    <cellStyle name="60% - Ênfase2 3 2 3" xfId="5884"/>
    <cellStyle name="60% - Ênfase2 3 2 4" xfId="5885"/>
    <cellStyle name="60% - Ênfase2 3 2_BP - Raízen Combustíveis" xfId="5886"/>
    <cellStyle name="60% - Ênfase2 3 3" xfId="5887"/>
    <cellStyle name="60% - Ênfase2 3 3 2" xfId="5888"/>
    <cellStyle name="60% - Ênfase2 3 3_BP - Raízen Combustíveis" xfId="5889"/>
    <cellStyle name="60% - Ênfase2 3 4" xfId="5890"/>
    <cellStyle name="60% - Ênfase2 3 4 2" xfId="5891"/>
    <cellStyle name="60% - Ênfase2 3 5" xfId="5892"/>
    <cellStyle name="60% - Ênfase2 3 6" xfId="5893"/>
    <cellStyle name="60% - Ênfase2 3_13-Endividamento" xfId="5894"/>
    <cellStyle name="60% - Ênfase2 4" xfId="5895"/>
    <cellStyle name="60% - Ênfase2 4 2" xfId="5896"/>
    <cellStyle name="60% - Ênfase2 4 2 2" xfId="5897"/>
    <cellStyle name="60% - Ênfase2 4 2 3" xfId="5898"/>
    <cellStyle name="60% - Ênfase2 4 2 4" xfId="5899"/>
    <cellStyle name="60% - Ênfase2 4 2_BP - Raízen Combustíveis" xfId="5900"/>
    <cellStyle name="60% - Ênfase2 4 3" xfId="5901"/>
    <cellStyle name="60% - Ênfase2 4 3 2" xfId="5902"/>
    <cellStyle name="60% - Ênfase2 4 3_BP - Raízen Combustíveis" xfId="5903"/>
    <cellStyle name="60% - Ênfase2 4 4" xfId="5904"/>
    <cellStyle name="60% - Ênfase2 4 4 2" xfId="5905"/>
    <cellStyle name="60% - Ênfase2 4 5" xfId="5906"/>
    <cellStyle name="60% - Ênfase2 4 6" xfId="5907"/>
    <cellStyle name="60% - Ênfase2 4_13-Endividamento" xfId="5908"/>
    <cellStyle name="60% - Ênfase2 5" xfId="5909"/>
    <cellStyle name="60% - Ênfase2 5 2" xfId="5910"/>
    <cellStyle name="60% - Ênfase2 5 2 2" xfId="5911"/>
    <cellStyle name="60% - Ênfase2 5 2 3" xfId="5912"/>
    <cellStyle name="60% - Ênfase2 5 2 4" xfId="5913"/>
    <cellStyle name="60% - Ênfase2 5 2_BP - Raízen Combustíveis" xfId="5914"/>
    <cellStyle name="60% - Ênfase2 5 3" xfId="5915"/>
    <cellStyle name="60% - Ênfase2 5 3 2" xfId="5916"/>
    <cellStyle name="60% - Ênfase2 5 3_BP - Raízen Combustíveis" xfId="5917"/>
    <cellStyle name="60% - Ênfase2 5 4" xfId="5918"/>
    <cellStyle name="60% - Ênfase2 5 4 2" xfId="5919"/>
    <cellStyle name="60% - Ênfase2 5 5" xfId="5920"/>
    <cellStyle name="60% - Ênfase2 5 6" xfId="5921"/>
    <cellStyle name="60% - Ênfase2 5_13-Endividamento" xfId="5922"/>
    <cellStyle name="60% - Ênfase2 6" xfId="5923"/>
    <cellStyle name="60% - Ênfase2 6 2" xfId="5924"/>
    <cellStyle name="60% - Ênfase2 6 2 2" xfId="5925"/>
    <cellStyle name="60% - Ênfase2 6 2 3" xfId="5926"/>
    <cellStyle name="60% - Ênfase2 6 2 4" xfId="5927"/>
    <cellStyle name="60% - Ênfase2 6 2_BP - Raízen Combustíveis" xfId="5928"/>
    <cellStyle name="60% - Ênfase2 6 3" xfId="5929"/>
    <cellStyle name="60% - Ênfase2 6 3 2" xfId="5930"/>
    <cellStyle name="60% - Ênfase2 6 3_BP - Raízen Combustíveis" xfId="5931"/>
    <cellStyle name="60% - Ênfase2 6 4" xfId="5932"/>
    <cellStyle name="60% - Ênfase2 6 4 2" xfId="5933"/>
    <cellStyle name="60% - Ênfase2 6 5" xfId="5934"/>
    <cellStyle name="60% - Ênfase2 6 6" xfId="5935"/>
    <cellStyle name="60% - Ênfase2 6_13-Endividamento" xfId="5936"/>
    <cellStyle name="60% - Ênfase2 7" xfId="5937"/>
    <cellStyle name="60% - Ênfase2 7 2" xfId="5938"/>
    <cellStyle name="60% - Ênfase2 7 2 2" xfId="5939"/>
    <cellStyle name="60% - Ênfase2 7 2 3" xfId="5940"/>
    <cellStyle name="60% - Ênfase2 7 2 4" xfId="5941"/>
    <cellStyle name="60% - Ênfase2 7 2 5" xfId="5942"/>
    <cellStyle name="60% - Ênfase2 7 2 6" xfId="5943"/>
    <cellStyle name="60% - Ênfase2 7 2_BP - Raízen Combustíveis" xfId="5944"/>
    <cellStyle name="60% - Ênfase2 7 3" xfId="5945"/>
    <cellStyle name="60% - Ênfase2 7 3 2" xfId="5946"/>
    <cellStyle name="60% - Ênfase2 7 3_BP - Raízen Combustíveis" xfId="5947"/>
    <cellStyle name="60% - Ênfase2 7 4" xfId="5948"/>
    <cellStyle name="60% - Ênfase2 7 4 2" xfId="5949"/>
    <cellStyle name="60% - Ênfase2 7 5" xfId="5950"/>
    <cellStyle name="60% - Ênfase2 7 6" xfId="5951"/>
    <cellStyle name="60% - Ênfase2 7_13-Endividamento" xfId="5952"/>
    <cellStyle name="60% - Ênfase2 8" xfId="5953"/>
    <cellStyle name="60% - Ênfase2 8 2" xfId="5954"/>
    <cellStyle name="60% - Ênfase2 8 3" xfId="5955"/>
    <cellStyle name="60% - Ênfase2 8 4" xfId="5956"/>
    <cellStyle name="60% - Ênfase2 8_BP - Raízen Combustíveis" xfId="5957"/>
    <cellStyle name="60% - Ênfase2 9" xfId="5958"/>
    <cellStyle name="60% - Ênfase2 9 2" xfId="5959"/>
    <cellStyle name="60% - Ênfase2 9 3" xfId="5960"/>
    <cellStyle name="60% - Ênfase2 9 4" xfId="5961"/>
    <cellStyle name="60% - Ênfase3 10" xfId="5962"/>
    <cellStyle name="60% - Ênfase3 10 2" xfId="5963"/>
    <cellStyle name="60% - Ênfase3 10 3" xfId="5964"/>
    <cellStyle name="60% - Ênfase3 11" xfId="5965"/>
    <cellStyle name="60% - Ênfase3 11 2" xfId="5966"/>
    <cellStyle name="60% - Ênfase3 12" xfId="5967"/>
    <cellStyle name="60% - Ênfase3 13" xfId="5968"/>
    <cellStyle name="60% - Ênfase3 14" xfId="5969"/>
    <cellStyle name="60% - Ênfase3 15" xfId="5970"/>
    <cellStyle name="60% - Ênfase3 16" xfId="5971"/>
    <cellStyle name="60% - Ênfase3 17" xfId="5972"/>
    <cellStyle name="60% - Ênfase3 2" xfId="5973"/>
    <cellStyle name="60% - Ênfase3 2 2" xfId="5974"/>
    <cellStyle name="60% - Ênfase3 2 2 2" xfId="5975"/>
    <cellStyle name="60% - Ênfase3 2 2 3" xfId="5976"/>
    <cellStyle name="60% - Ênfase3 2 2 4" xfId="5977"/>
    <cellStyle name="60% - Ênfase3 2 2_BP - Raízen Combustíveis" xfId="5978"/>
    <cellStyle name="60% - Ênfase3 2 3" xfId="5979"/>
    <cellStyle name="60% - Ênfase3 2 3 2" xfId="5980"/>
    <cellStyle name="60% - Ênfase3 2 3 3" xfId="5981"/>
    <cellStyle name="60% - Ênfase3 2 3 4" xfId="5982"/>
    <cellStyle name="60% - Ênfase3 2 3_BP - Raízen Combustíveis" xfId="5983"/>
    <cellStyle name="60% - Ênfase3 2 4" xfId="5984"/>
    <cellStyle name="60% - Ênfase3 2 4 2" xfId="5985"/>
    <cellStyle name="60% - Ênfase3 2 4 3" xfId="5986"/>
    <cellStyle name="60% - Ênfase3 2 4 4" xfId="5987"/>
    <cellStyle name="60% - Ênfase3 2 4_BP - Raízen Combustíveis" xfId="5988"/>
    <cellStyle name="60% - Ênfase3 2 5" xfId="5989"/>
    <cellStyle name="60% - Ênfase3 2 5 2" xfId="5990"/>
    <cellStyle name="60% - Ênfase3 2 5 3" xfId="5991"/>
    <cellStyle name="60% - Ênfase3 2 5_BP - Raízen Combustíveis" xfId="5992"/>
    <cellStyle name="60% - Ênfase3 2 6" xfId="5993"/>
    <cellStyle name="60% - Ênfase3 2 6 2" xfId="5994"/>
    <cellStyle name="60% - Ênfase3 2 6_BP - Raízen Combustíveis" xfId="5995"/>
    <cellStyle name="60% - Ênfase3 2 7" xfId="5996"/>
    <cellStyle name="60% - Ênfase3 2 7 2" xfId="5997"/>
    <cellStyle name="60% - Ênfase3 2 8" xfId="5998"/>
    <cellStyle name="60% - Ênfase3 2 9" xfId="5999"/>
    <cellStyle name="60% - Ênfase3 2_11_Combinação de neg. Zanin" xfId="6000"/>
    <cellStyle name="60% - Ênfase3 3" xfId="6001"/>
    <cellStyle name="60% - Ênfase3 3 2" xfId="6002"/>
    <cellStyle name="60% - Ênfase3 3 2 2" xfId="6003"/>
    <cellStyle name="60% - Ênfase3 3 2 3" xfId="6004"/>
    <cellStyle name="60% - Ênfase3 3 2 4" xfId="6005"/>
    <cellStyle name="60% - Ênfase3 3 2_BP - Raízen Combustíveis" xfId="6006"/>
    <cellStyle name="60% - Ênfase3 3 3" xfId="6007"/>
    <cellStyle name="60% - Ênfase3 3 3 2" xfId="6008"/>
    <cellStyle name="60% - Ênfase3 3 3_BP - Raízen Combustíveis" xfId="6009"/>
    <cellStyle name="60% - Ênfase3 3 4" xfId="6010"/>
    <cellStyle name="60% - Ênfase3 3 4 2" xfId="6011"/>
    <cellStyle name="60% - Ênfase3 3 5" xfId="6012"/>
    <cellStyle name="60% - Ênfase3 3 6" xfId="6013"/>
    <cellStyle name="60% - Ênfase3 3_13-Endividamento" xfId="6014"/>
    <cellStyle name="60% - Ênfase3 4" xfId="6015"/>
    <cellStyle name="60% - Ênfase3 4 2" xfId="6016"/>
    <cellStyle name="60% - Ênfase3 4 2 2" xfId="6017"/>
    <cellStyle name="60% - Ênfase3 4 2 3" xfId="6018"/>
    <cellStyle name="60% - Ênfase3 4 2 4" xfId="6019"/>
    <cellStyle name="60% - Ênfase3 4 2_BP - Raízen Combustíveis" xfId="6020"/>
    <cellStyle name="60% - Ênfase3 4 3" xfId="6021"/>
    <cellStyle name="60% - Ênfase3 4 3 2" xfId="6022"/>
    <cellStyle name="60% - Ênfase3 4 3_BP - Raízen Combustíveis" xfId="6023"/>
    <cellStyle name="60% - Ênfase3 4 4" xfId="6024"/>
    <cellStyle name="60% - Ênfase3 4 4 2" xfId="6025"/>
    <cellStyle name="60% - Ênfase3 4 5" xfId="6026"/>
    <cellStyle name="60% - Ênfase3 4 6" xfId="6027"/>
    <cellStyle name="60% - Ênfase3 4_13-Endividamento" xfId="6028"/>
    <cellStyle name="60% - Ênfase3 5" xfId="6029"/>
    <cellStyle name="60% - Ênfase3 5 2" xfId="6030"/>
    <cellStyle name="60% - Ênfase3 5 2 2" xfId="6031"/>
    <cellStyle name="60% - Ênfase3 5 2 3" xfId="6032"/>
    <cellStyle name="60% - Ênfase3 5 2 4" xfId="6033"/>
    <cellStyle name="60% - Ênfase3 5 2_BP - Raízen Combustíveis" xfId="6034"/>
    <cellStyle name="60% - Ênfase3 5 3" xfId="6035"/>
    <cellStyle name="60% - Ênfase3 5 3 2" xfId="6036"/>
    <cellStyle name="60% - Ênfase3 5 3_BP - Raízen Combustíveis" xfId="6037"/>
    <cellStyle name="60% - Ênfase3 5 4" xfId="6038"/>
    <cellStyle name="60% - Ênfase3 5 4 2" xfId="6039"/>
    <cellStyle name="60% - Ênfase3 5 5" xfId="6040"/>
    <cellStyle name="60% - Ênfase3 5 6" xfId="6041"/>
    <cellStyle name="60% - Ênfase3 5_13-Endividamento" xfId="6042"/>
    <cellStyle name="60% - Ênfase3 6" xfId="6043"/>
    <cellStyle name="60% - Ênfase3 6 2" xfId="6044"/>
    <cellStyle name="60% - Ênfase3 6 2 2" xfId="6045"/>
    <cellStyle name="60% - Ênfase3 6 2 3" xfId="6046"/>
    <cellStyle name="60% - Ênfase3 6 2 4" xfId="6047"/>
    <cellStyle name="60% - Ênfase3 6 2_BP - Raízen Combustíveis" xfId="6048"/>
    <cellStyle name="60% - Ênfase3 6 3" xfId="6049"/>
    <cellStyle name="60% - Ênfase3 6 3 2" xfId="6050"/>
    <cellStyle name="60% - Ênfase3 6 3_BP - Raízen Combustíveis" xfId="6051"/>
    <cellStyle name="60% - Ênfase3 6 4" xfId="6052"/>
    <cellStyle name="60% - Ênfase3 6 4 2" xfId="6053"/>
    <cellStyle name="60% - Ênfase3 6 5" xfId="6054"/>
    <cellStyle name="60% - Ênfase3 6 6" xfId="6055"/>
    <cellStyle name="60% - Ênfase3 6_13-Endividamento" xfId="6056"/>
    <cellStyle name="60% - Ênfase3 7" xfId="6057"/>
    <cellStyle name="60% - Ênfase3 7 2" xfId="6058"/>
    <cellStyle name="60% - Ênfase3 7 2 2" xfId="6059"/>
    <cellStyle name="60% - Ênfase3 7 2 3" xfId="6060"/>
    <cellStyle name="60% - Ênfase3 7 2 4" xfId="6061"/>
    <cellStyle name="60% - Ênfase3 7 2 5" xfId="6062"/>
    <cellStyle name="60% - Ênfase3 7 2 6" xfId="6063"/>
    <cellStyle name="60% - Ênfase3 7 2_BP - Raízen Combustíveis" xfId="6064"/>
    <cellStyle name="60% - Ênfase3 7 3" xfId="6065"/>
    <cellStyle name="60% - Ênfase3 7 3 2" xfId="6066"/>
    <cellStyle name="60% - Ênfase3 7 3_BP - Raízen Combustíveis" xfId="6067"/>
    <cellStyle name="60% - Ênfase3 7 4" xfId="6068"/>
    <cellStyle name="60% - Ênfase3 7 4 2" xfId="6069"/>
    <cellStyle name="60% - Ênfase3 7 5" xfId="6070"/>
    <cellStyle name="60% - Ênfase3 7 6" xfId="6071"/>
    <cellStyle name="60% - Ênfase3 7 7" xfId="6072"/>
    <cellStyle name="60% - Ênfase3 7_13-Endividamento" xfId="6073"/>
    <cellStyle name="60% - Ênfase3 8" xfId="6074"/>
    <cellStyle name="60% - Ênfase3 8 2" xfId="6075"/>
    <cellStyle name="60% - Ênfase3 8 3" xfId="6076"/>
    <cellStyle name="60% - Ênfase3 8 4" xfId="6077"/>
    <cellStyle name="60% - Ênfase3 8_BP - Raízen Combustíveis" xfId="6078"/>
    <cellStyle name="60% - Ênfase3 9" xfId="6079"/>
    <cellStyle name="60% - Ênfase3 9 2" xfId="6080"/>
    <cellStyle name="60% - Ênfase3 9 3" xfId="6081"/>
    <cellStyle name="60% - Ênfase3 9 4" xfId="6082"/>
    <cellStyle name="60% - Ênfase4 10" xfId="6083"/>
    <cellStyle name="60% - Ênfase4 10 2" xfId="6084"/>
    <cellStyle name="60% - Ênfase4 10 3" xfId="6085"/>
    <cellStyle name="60% - Ênfase4 11" xfId="6086"/>
    <cellStyle name="60% - Ênfase4 11 2" xfId="6087"/>
    <cellStyle name="60% - Ênfase4 12" xfId="6088"/>
    <cellStyle name="60% - Ênfase4 13" xfId="6089"/>
    <cellStyle name="60% - Ênfase4 14" xfId="6090"/>
    <cellStyle name="60% - Ênfase4 15" xfId="6091"/>
    <cellStyle name="60% - Ênfase4 16" xfId="6092"/>
    <cellStyle name="60% - Ênfase4 17" xfId="6093"/>
    <cellStyle name="60% - Ênfase4 2" xfId="6094"/>
    <cellStyle name="60% - Ênfase4 2 2" xfId="6095"/>
    <cellStyle name="60% - Ênfase4 2 2 2" xfId="6096"/>
    <cellStyle name="60% - Ênfase4 2 2 3" xfId="6097"/>
    <cellStyle name="60% - Ênfase4 2 2 4" xfId="6098"/>
    <cellStyle name="60% - Ênfase4 2 2_BP - Raízen Combustíveis" xfId="6099"/>
    <cellStyle name="60% - Ênfase4 2 3" xfId="6100"/>
    <cellStyle name="60% - Ênfase4 2 3 2" xfId="6101"/>
    <cellStyle name="60% - Ênfase4 2 3 3" xfId="6102"/>
    <cellStyle name="60% - Ênfase4 2 3 4" xfId="6103"/>
    <cellStyle name="60% - Ênfase4 2 3_BP - Raízen Combustíveis" xfId="6104"/>
    <cellStyle name="60% - Ênfase4 2 4" xfId="6105"/>
    <cellStyle name="60% - Ênfase4 2 4 2" xfId="6106"/>
    <cellStyle name="60% - Ênfase4 2 4 3" xfId="6107"/>
    <cellStyle name="60% - Ênfase4 2 4 4" xfId="6108"/>
    <cellStyle name="60% - Ênfase4 2 4_BP - Raízen Combustíveis" xfId="6109"/>
    <cellStyle name="60% - Ênfase4 2 5" xfId="6110"/>
    <cellStyle name="60% - Ênfase4 2 5 2" xfId="6111"/>
    <cellStyle name="60% - Ênfase4 2 5 3" xfId="6112"/>
    <cellStyle name="60% - Ênfase4 2 5_BP - Raízen Combustíveis" xfId="6113"/>
    <cellStyle name="60% - Ênfase4 2 6" xfId="6114"/>
    <cellStyle name="60% - Ênfase4 2 6 2" xfId="6115"/>
    <cellStyle name="60% - Ênfase4 2 6_BP - Raízen Combustíveis" xfId="6116"/>
    <cellStyle name="60% - Ênfase4 2 7" xfId="6117"/>
    <cellStyle name="60% - Ênfase4 2 7 2" xfId="6118"/>
    <cellStyle name="60% - Ênfase4 2 8" xfId="6119"/>
    <cellStyle name="60% - Ênfase4 2 9" xfId="6120"/>
    <cellStyle name="60% - Ênfase4 2_11_Combinação de neg. Zanin" xfId="6121"/>
    <cellStyle name="60% - Ênfase4 3" xfId="6122"/>
    <cellStyle name="60% - Ênfase4 3 2" xfId="6123"/>
    <cellStyle name="60% - Ênfase4 3 2 2" xfId="6124"/>
    <cellStyle name="60% - Ênfase4 3 2 3" xfId="6125"/>
    <cellStyle name="60% - Ênfase4 3 2 4" xfId="6126"/>
    <cellStyle name="60% - Ênfase4 3 2_BP - Raízen Combustíveis" xfId="6127"/>
    <cellStyle name="60% - Ênfase4 3 3" xfId="6128"/>
    <cellStyle name="60% - Ênfase4 3 3 2" xfId="6129"/>
    <cellStyle name="60% - Ênfase4 3 3_BP - Raízen Combustíveis" xfId="6130"/>
    <cellStyle name="60% - Ênfase4 3 4" xfId="6131"/>
    <cellStyle name="60% - Ênfase4 3 4 2" xfId="6132"/>
    <cellStyle name="60% - Ênfase4 3 5" xfId="6133"/>
    <cellStyle name="60% - Ênfase4 3 6" xfId="6134"/>
    <cellStyle name="60% - Ênfase4 3_13-Endividamento" xfId="6135"/>
    <cellStyle name="60% - Ênfase4 4" xfId="6136"/>
    <cellStyle name="60% - Ênfase4 4 2" xfId="6137"/>
    <cellStyle name="60% - Ênfase4 4 2 2" xfId="6138"/>
    <cellStyle name="60% - Ênfase4 4 2 3" xfId="6139"/>
    <cellStyle name="60% - Ênfase4 4 2 4" xfId="6140"/>
    <cellStyle name="60% - Ênfase4 4 2_BP - Raízen Combustíveis" xfId="6141"/>
    <cellStyle name="60% - Ênfase4 4 3" xfId="6142"/>
    <cellStyle name="60% - Ênfase4 4 3 2" xfId="6143"/>
    <cellStyle name="60% - Ênfase4 4 3_BP - Raízen Combustíveis" xfId="6144"/>
    <cellStyle name="60% - Ênfase4 4 4" xfId="6145"/>
    <cellStyle name="60% - Ênfase4 4 4 2" xfId="6146"/>
    <cellStyle name="60% - Ênfase4 4 5" xfId="6147"/>
    <cellStyle name="60% - Ênfase4 4 6" xfId="6148"/>
    <cellStyle name="60% - Ênfase4 4_13-Endividamento" xfId="6149"/>
    <cellStyle name="60% - Ênfase4 5" xfId="6150"/>
    <cellStyle name="60% - Ênfase4 5 2" xfId="6151"/>
    <cellStyle name="60% - Ênfase4 5 2 2" xfId="6152"/>
    <cellStyle name="60% - Ênfase4 5 2 3" xfId="6153"/>
    <cellStyle name="60% - Ênfase4 5 2 4" xfId="6154"/>
    <cellStyle name="60% - Ênfase4 5 2_BP - Raízen Combustíveis" xfId="6155"/>
    <cellStyle name="60% - Ênfase4 5 3" xfId="6156"/>
    <cellStyle name="60% - Ênfase4 5 3 2" xfId="6157"/>
    <cellStyle name="60% - Ênfase4 5 3_BP - Raízen Combustíveis" xfId="6158"/>
    <cellStyle name="60% - Ênfase4 5 4" xfId="6159"/>
    <cellStyle name="60% - Ênfase4 5 4 2" xfId="6160"/>
    <cellStyle name="60% - Ênfase4 5 5" xfId="6161"/>
    <cellStyle name="60% - Ênfase4 5 6" xfId="6162"/>
    <cellStyle name="60% - Ênfase4 5_13-Endividamento" xfId="6163"/>
    <cellStyle name="60% - Ênfase4 6" xfId="6164"/>
    <cellStyle name="60% - Ênfase4 6 2" xfId="6165"/>
    <cellStyle name="60% - Ênfase4 6 2 2" xfId="6166"/>
    <cellStyle name="60% - Ênfase4 6 2 3" xfId="6167"/>
    <cellStyle name="60% - Ênfase4 6 2 4" xfId="6168"/>
    <cellStyle name="60% - Ênfase4 6 2_BP - Raízen Combustíveis" xfId="6169"/>
    <cellStyle name="60% - Ênfase4 6 3" xfId="6170"/>
    <cellStyle name="60% - Ênfase4 6 3 2" xfId="6171"/>
    <cellStyle name="60% - Ênfase4 6 3_BP - Raízen Combustíveis" xfId="6172"/>
    <cellStyle name="60% - Ênfase4 6 4" xfId="6173"/>
    <cellStyle name="60% - Ênfase4 6 4 2" xfId="6174"/>
    <cellStyle name="60% - Ênfase4 6 5" xfId="6175"/>
    <cellStyle name="60% - Ênfase4 6 6" xfId="6176"/>
    <cellStyle name="60% - Ênfase4 6_13-Endividamento" xfId="6177"/>
    <cellStyle name="60% - Ênfase4 7" xfId="6178"/>
    <cellStyle name="60% - Ênfase4 7 2" xfId="6179"/>
    <cellStyle name="60% - Ênfase4 7 2 2" xfId="6180"/>
    <cellStyle name="60% - Ênfase4 7 2 3" xfId="6181"/>
    <cellStyle name="60% - Ênfase4 7 2 4" xfId="6182"/>
    <cellStyle name="60% - Ênfase4 7 2 5" xfId="6183"/>
    <cellStyle name="60% - Ênfase4 7 2 6" xfId="6184"/>
    <cellStyle name="60% - Ênfase4 7 2_BP - Raízen Combustíveis" xfId="6185"/>
    <cellStyle name="60% - Ênfase4 7 3" xfId="6186"/>
    <cellStyle name="60% - Ênfase4 7 3 2" xfId="6187"/>
    <cellStyle name="60% - Ênfase4 7 3_BP - Raízen Combustíveis" xfId="6188"/>
    <cellStyle name="60% - Ênfase4 7 4" xfId="6189"/>
    <cellStyle name="60% - Ênfase4 7 4 2" xfId="6190"/>
    <cellStyle name="60% - Ênfase4 7 5" xfId="6191"/>
    <cellStyle name="60% - Ênfase4 7 6" xfId="6192"/>
    <cellStyle name="60% - Ênfase4 7 7" xfId="6193"/>
    <cellStyle name="60% - Ênfase4 7_13-Endividamento" xfId="6194"/>
    <cellStyle name="60% - Ênfase4 8" xfId="6195"/>
    <cellStyle name="60% - Ênfase4 8 2" xfId="6196"/>
    <cellStyle name="60% - Ênfase4 8 3" xfId="6197"/>
    <cellStyle name="60% - Ênfase4 8 4" xfId="6198"/>
    <cellStyle name="60% - Ênfase4 8_BP - Raízen Combustíveis" xfId="6199"/>
    <cellStyle name="60% - Ênfase4 9" xfId="6200"/>
    <cellStyle name="60% - Ênfase4 9 2" xfId="6201"/>
    <cellStyle name="60% - Ênfase4 9 3" xfId="6202"/>
    <cellStyle name="60% - Ênfase4 9 4" xfId="6203"/>
    <cellStyle name="60% - Ênfase5 10" xfId="6204"/>
    <cellStyle name="60% - Ênfase5 10 2" xfId="6205"/>
    <cellStyle name="60% - Ênfase5 10 3" xfId="6206"/>
    <cellStyle name="60% - Ênfase5 11" xfId="6207"/>
    <cellStyle name="60% - Ênfase5 11 2" xfId="6208"/>
    <cellStyle name="60% - Ênfase5 12" xfId="6209"/>
    <cellStyle name="60% - Ênfase5 13" xfId="6210"/>
    <cellStyle name="60% - Ênfase5 14" xfId="6211"/>
    <cellStyle name="60% - Ênfase5 15" xfId="6212"/>
    <cellStyle name="60% - Ênfase5 16" xfId="6213"/>
    <cellStyle name="60% - Ênfase5 17" xfId="6214"/>
    <cellStyle name="60% - Ênfase5 2" xfId="6215"/>
    <cellStyle name="60% - Ênfase5 2 2" xfId="6216"/>
    <cellStyle name="60% - Ênfase5 2 2 2" xfId="6217"/>
    <cellStyle name="60% - Ênfase5 2 2 3" xfId="6218"/>
    <cellStyle name="60% - Ênfase5 2 2 4" xfId="6219"/>
    <cellStyle name="60% - Ênfase5 2 2_BP - Raízen Combustíveis" xfId="6220"/>
    <cellStyle name="60% - Ênfase5 2 3" xfId="6221"/>
    <cellStyle name="60% - Ênfase5 2 3 2" xfId="6222"/>
    <cellStyle name="60% - Ênfase5 2 3 3" xfId="6223"/>
    <cellStyle name="60% - Ênfase5 2 3 4" xfId="6224"/>
    <cellStyle name="60% - Ênfase5 2 3_BP - Raízen Combustíveis" xfId="6225"/>
    <cellStyle name="60% - Ênfase5 2 4" xfId="6226"/>
    <cellStyle name="60% - Ênfase5 2 4 2" xfId="6227"/>
    <cellStyle name="60% - Ênfase5 2 4 3" xfId="6228"/>
    <cellStyle name="60% - Ênfase5 2 4 4" xfId="6229"/>
    <cellStyle name="60% - Ênfase5 2 4_BP - Raízen Combustíveis" xfId="6230"/>
    <cellStyle name="60% - Ênfase5 2 5" xfId="6231"/>
    <cellStyle name="60% - Ênfase5 2 5 2" xfId="6232"/>
    <cellStyle name="60% - Ênfase5 2 5 3" xfId="6233"/>
    <cellStyle name="60% - Ênfase5 2 5_BP - Raízen Combustíveis" xfId="6234"/>
    <cellStyle name="60% - Ênfase5 2 6" xfId="6235"/>
    <cellStyle name="60% - Ênfase5 2 6 2" xfId="6236"/>
    <cellStyle name="60% - Ênfase5 2 6_BP - Raízen Combustíveis" xfId="6237"/>
    <cellStyle name="60% - Ênfase5 2 7" xfId="6238"/>
    <cellStyle name="60% - Ênfase5 2 7 2" xfId="6239"/>
    <cellStyle name="60% - Ênfase5 2 8" xfId="6240"/>
    <cellStyle name="60% - Ênfase5 2 9" xfId="6241"/>
    <cellStyle name="60% - Ênfase5 2_11_Combinação de neg. Zanin" xfId="6242"/>
    <cellStyle name="60% - Ênfase5 3" xfId="6243"/>
    <cellStyle name="60% - Ênfase5 3 2" xfId="6244"/>
    <cellStyle name="60% - Ênfase5 3 2 2" xfId="6245"/>
    <cellStyle name="60% - Ênfase5 3 2 3" xfId="6246"/>
    <cellStyle name="60% - Ênfase5 3 2 4" xfId="6247"/>
    <cellStyle name="60% - Ênfase5 3 2_BP - Raízen Combustíveis" xfId="6248"/>
    <cellStyle name="60% - Ênfase5 3 3" xfId="6249"/>
    <cellStyle name="60% - Ênfase5 3 3 2" xfId="6250"/>
    <cellStyle name="60% - Ênfase5 3 3_BP - Raízen Combustíveis" xfId="6251"/>
    <cellStyle name="60% - Ênfase5 3 4" xfId="6252"/>
    <cellStyle name="60% - Ênfase5 3 4 2" xfId="6253"/>
    <cellStyle name="60% - Ênfase5 3 5" xfId="6254"/>
    <cellStyle name="60% - Ênfase5 3 6" xfId="6255"/>
    <cellStyle name="60% - Ênfase5 3_13-Endividamento" xfId="6256"/>
    <cellStyle name="60% - Ênfase5 4" xfId="6257"/>
    <cellStyle name="60% - Ênfase5 4 2" xfId="6258"/>
    <cellStyle name="60% - Ênfase5 4 2 2" xfId="6259"/>
    <cellStyle name="60% - Ênfase5 4 2 3" xfId="6260"/>
    <cellStyle name="60% - Ênfase5 4 2 4" xfId="6261"/>
    <cellStyle name="60% - Ênfase5 4 2_BP - Raízen Combustíveis" xfId="6262"/>
    <cellStyle name="60% - Ênfase5 4 3" xfId="6263"/>
    <cellStyle name="60% - Ênfase5 4 3 2" xfId="6264"/>
    <cellStyle name="60% - Ênfase5 4 3_BP - Raízen Combustíveis" xfId="6265"/>
    <cellStyle name="60% - Ênfase5 4 4" xfId="6266"/>
    <cellStyle name="60% - Ênfase5 4 4 2" xfId="6267"/>
    <cellStyle name="60% - Ênfase5 4 5" xfId="6268"/>
    <cellStyle name="60% - Ênfase5 4 6" xfId="6269"/>
    <cellStyle name="60% - Ênfase5 4_13-Endividamento" xfId="6270"/>
    <cellStyle name="60% - Ênfase5 5" xfId="6271"/>
    <cellStyle name="60% - Ênfase5 5 2" xfId="6272"/>
    <cellStyle name="60% - Ênfase5 5 2 2" xfId="6273"/>
    <cellStyle name="60% - Ênfase5 5 2 3" xfId="6274"/>
    <cellStyle name="60% - Ênfase5 5 2 4" xfId="6275"/>
    <cellStyle name="60% - Ênfase5 5 2_BP - Raízen Combustíveis" xfId="6276"/>
    <cellStyle name="60% - Ênfase5 5 3" xfId="6277"/>
    <cellStyle name="60% - Ênfase5 5 3 2" xfId="6278"/>
    <cellStyle name="60% - Ênfase5 5 3_BP - Raízen Combustíveis" xfId="6279"/>
    <cellStyle name="60% - Ênfase5 5 4" xfId="6280"/>
    <cellStyle name="60% - Ênfase5 5 4 2" xfId="6281"/>
    <cellStyle name="60% - Ênfase5 5 5" xfId="6282"/>
    <cellStyle name="60% - Ênfase5 5 6" xfId="6283"/>
    <cellStyle name="60% - Ênfase5 5_13-Endividamento" xfId="6284"/>
    <cellStyle name="60% - Ênfase5 6" xfId="6285"/>
    <cellStyle name="60% - Ênfase5 6 2" xfId="6286"/>
    <cellStyle name="60% - Ênfase5 6 2 2" xfId="6287"/>
    <cellStyle name="60% - Ênfase5 6 2 3" xfId="6288"/>
    <cellStyle name="60% - Ênfase5 6 2 4" xfId="6289"/>
    <cellStyle name="60% - Ênfase5 6 2_BP - Raízen Combustíveis" xfId="6290"/>
    <cellStyle name="60% - Ênfase5 6 3" xfId="6291"/>
    <cellStyle name="60% - Ênfase5 6 3 2" xfId="6292"/>
    <cellStyle name="60% - Ênfase5 6 3_BP - Raízen Combustíveis" xfId="6293"/>
    <cellStyle name="60% - Ênfase5 6 4" xfId="6294"/>
    <cellStyle name="60% - Ênfase5 6 4 2" xfId="6295"/>
    <cellStyle name="60% - Ênfase5 6 5" xfId="6296"/>
    <cellStyle name="60% - Ênfase5 6 6" xfId="6297"/>
    <cellStyle name="60% - Ênfase5 6_13-Endividamento" xfId="6298"/>
    <cellStyle name="60% - Ênfase5 7" xfId="6299"/>
    <cellStyle name="60% - Ênfase5 7 2" xfId="6300"/>
    <cellStyle name="60% - Ênfase5 7 2 2" xfId="6301"/>
    <cellStyle name="60% - Ênfase5 7 2 3" xfId="6302"/>
    <cellStyle name="60% - Ênfase5 7 2 4" xfId="6303"/>
    <cellStyle name="60% - Ênfase5 7 2 5" xfId="6304"/>
    <cellStyle name="60% - Ênfase5 7 2 6" xfId="6305"/>
    <cellStyle name="60% - Ênfase5 7 2_BP - Raízen Combustíveis" xfId="6306"/>
    <cellStyle name="60% - Ênfase5 7 3" xfId="6307"/>
    <cellStyle name="60% - Ênfase5 7 3 2" xfId="6308"/>
    <cellStyle name="60% - Ênfase5 7 3_BP - Raízen Combustíveis" xfId="6309"/>
    <cellStyle name="60% - Ênfase5 7 4" xfId="6310"/>
    <cellStyle name="60% - Ênfase5 7 4 2" xfId="6311"/>
    <cellStyle name="60% - Ênfase5 7 5" xfId="6312"/>
    <cellStyle name="60% - Ênfase5 7 6" xfId="6313"/>
    <cellStyle name="60% - Ênfase5 7_13-Endividamento" xfId="6314"/>
    <cellStyle name="60% - Ênfase5 8" xfId="6315"/>
    <cellStyle name="60% - Ênfase5 8 2" xfId="6316"/>
    <cellStyle name="60% - Ênfase5 8 3" xfId="6317"/>
    <cellStyle name="60% - Ênfase5 8 4" xfId="6318"/>
    <cellStyle name="60% - Ênfase5 8_BP - Raízen Combustíveis" xfId="6319"/>
    <cellStyle name="60% - Ênfase5 9" xfId="6320"/>
    <cellStyle name="60% - Ênfase5 9 2" xfId="6321"/>
    <cellStyle name="60% - Ênfase5 9 3" xfId="6322"/>
    <cellStyle name="60% - Ênfase5 9 4" xfId="6323"/>
    <cellStyle name="60% - Ênfase6 10" xfId="6324"/>
    <cellStyle name="60% - Ênfase6 10 2" xfId="6325"/>
    <cellStyle name="60% - Ênfase6 10 3" xfId="6326"/>
    <cellStyle name="60% - Ênfase6 11" xfId="6327"/>
    <cellStyle name="60% - Ênfase6 11 2" xfId="6328"/>
    <cellStyle name="60% - Ênfase6 12" xfId="6329"/>
    <cellStyle name="60% - Ênfase6 13" xfId="6330"/>
    <cellStyle name="60% - Ênfase6 14" xfId="6331"/>
    <cellStyle name="60% - Ênfase6 15" xfId="6332"/>
    <cellStyle name="60% - Ênfase6 16" xfId="6333"/>
    <cellStyle name="60% - Ênfase6 17" xfId="6334"/>
    <cellStyle name="60% - Ênfase6 2" xfId="6335"/>
    <cellStyle name="60% - Ênfase6 2 2" xfId="6336"/>
    <cellStyle name="60% - Ênfase6 2 2 2" xfId="6337"/>
    <cellStyle name="60% - Ênfase6 2 2 3" xfId="6338"/>
    <cellStyle name="60% - Ênfase6 2 2 4" xfId="6339"/>
    <cellStyle name="60% - Ênfase6 2 2_BP - Raízen Combustíveis" xfId="6340"/>
    <cellStyle name="60% - Ênfase6 2 3" xfId="6341"/>
    <cellStyle name="60% - Ênfase6 2 3 2" xfId="6342"/>
    <cellStyle name="60% - Ênfase6 2 3 3" xfId="6343"/>
    <cellStyle name="60% - Ênfase6 2 3 4" xfId="6344"/>
    <cellStyle name="60% - Ênfase6 2 3_BP - Raízen Combustíveis" xfId="6345"/>
    <cellStyle name="60% - Ênfase6 2 4" xfId="6346"/>
    <cellStyle name="60% - Ênfase6 2 4 2" xfId="6347"/>
    <cellStyle name="60% - Ênfase6 2 4 3" xfId="6348"/>
    <cellStyle name="60% - Ênfase6 2 4 4" xfId="6349"/>
    <cellStyle name="60% - Ênfase6 2 4_BP - Raízen Combustíveis" xfId="6350"/>
    <cellStyle name="60% - Ênfase6 2 5" xfId="6351"/>
    <cellStyle name="60% - Ênfase6 2 5 2" xfId="6352"/>
    <cellStyle name="60% - Ênfase6 2 5 3" xfId="6353"/>
    <cellStyle name="60% - Ênfase6 2 5_BP - Raízen Combustíveis" xfId="6354"/>
    <cellStyle name="60% - Ênfase6 2 6" xfId="6355"/>
    <cellStyle name="60% - Ênfase6 2 6 2" xfId="6356"/>
    <cellStyle name="60% - Ênfase6 2 6_BP - Raízen Combustíveis" xfId="6357"/>
    <cellStyle name="60% - Ênfase6 2 7" xfId="6358"/>
    <cellStyle name="60% - Ênfase6 2 7 2" xfId="6359"/>
    <cellStyle name="60% - Ênfase6 2 8" xfId="6360"/>
    <cellStyle name="60% - Ênfase6 2 9" xfId="6361"/>
    <cellStyle name="60% - Ênfase6 2_11_Combinação de neg. Zanin" xfId="6362"/>
    <cellStyle name="60% - Ênfase6 3" xfId="6363"/>
    <cellStyle name="60% - Ênfase6 3 2" xfId="6364"/>
    <cellStyle name="60% - Ênfase6 3 2 2" xfId="6365"/>
    <cellStyle name="60% - Ênfase6 3 2 3" xfId="6366"/>
    <cellStyle name="60% - Ênfase6 3 2 4" xfId="6367"/>
    <cellStyle name="60% - Ênfase6 3 2_BP - Raízen Combustíveis" xfId="6368"/>
    <cellStyle name="60% - Ênfase6 3 3" xfId="6369"/>
    <cellStyle name="60% - Ênfase6 3 3 2" xfId="6370"/>
    <cellStyle name="60% - Ênfase6 3 3_BP - Raízen Combustíveis" xfId="6371"/>
    <cellStyle name="60% - Ênfase6 3 4" xfId="6372"/>
    <cellStyle name="60% - Ênfase6 3 4 2" xfId="6373"/>
    <cellStyle name="60% - Ênfase6 3 5" xfId="6374"/>
    <cellStyle name="60% - Ênfase6 3 6" xfId="6375"/>
    <cellStyle name="60% - Ênfase6 3_13-Endividamento" xfId="6376"/>
    <cellStyle name="60% - Ênfase6 4" xfId="6377"/>
    <cellStyle name="60% - Ênfase6 4 2" xfId="6378"/>
    <cellStyle name="60% - Ênfase6 4 2 2" xfId="6379"/>
    <cellStyle name="60% - Ênfase6 4 2 3" xfId="6380"/>
    <cellStyle name="60% - Ênfase6 4 2 4" xfId="6381"/>
    <cellStyle name="60% - Ênfase6 4 2_BP - Raízen Combustíveis" xfId="6382"/>
    <cellStyle name="60% - Ênfase6 4 3" xfId="6383"/>
    <cellStyle name="60% - Ênfase6 4 3 2" xfId="6384"/>
    <cellStyle name="60% - Ênfase6 4 3_BP - Raízen Combustíveis" xfId="6385"/>
    <cellStyle name="60% - Ênfase6 4 4" xfId="6386"/>
    <cellStyle name="60% - Ênfase6 4 4 2" xfId="6387"/>
    <cellStyle name="60% - Ênfase6 4 5" xfId="6388"/>
    <cellStyle name="60% - Ênfase6 4 6" xfId="6389"/>
    <cellStyle name="60% - Ênfase6 4_13-Endividamento" xfId="6390"/>
    <cellStyle name="60% - Ênfase6 5" xfId="6391"/>
    <cellStyle name="60% - Ênfase6 5 2" xfId="6392"/>
    <cellStyle name="60% - Ênfase6 5 2 2" xfId="6393"/>
    <cellStyle name="60% - Ênfase6 5 2 3" xfId="6394"/>
    <cellStyle name="60% - Ênfase6 5 2 4" xfId="6395"/>
    <cellStyle name="60% - Ênfase6 5 2_BP - Raízen Combustíveis" xfId="6396"/>
    <cellStyle name="60% - Ênfase6 5 3" xfId="6397"/>
    <cellStyle name="60% - Ênfase6 5 3 2" xfId="6398"/>
    <cellStyle name="60% - Ênfase6 5 3_BP - Raízen Combustíveis" xfId="6399"/>
    <cellStyle name="60% - Ênfase6 5 4" xfId="6400"/>
    <cellStyle name="60% - Ênfase6 5 4 2" xfId="6401"/>
    <cellStyle name="60% - Ênfase6 5 5" xfId="6402"/>
    <cellStyle name="60% - Ênfase6 5 6" xfId="6403"/>
    <cellStyle name="60% - Ênfase6 5_13-Endividamento" xfId="6404"/>
    <cellStyle name="60% - Ênfase6 6" xfId="6405"/>
    <cellStyle name="60% - Ênfase6 6 2" xfId="6406"/>
    <cellStyle name="60% - Ênfase6 6 2 2" xfId="6407"/>
    <cellStyle name="60% - Ênfase6 6 2 3" xfId="6408"/>
    <cellStyle name="60% - Ênfase6 6 2 4" xfId="6409"/>
    <cellStyle name="60% - Ênfase6 6 2_BP - Raízen Combustíveis" xfId="6410"/>
    <cellStyle name="60% - Ênfase6 6 3" xfId="6411"/>
    <cellStyle name="60% - Ênfase6 6 3 2" xfId="6412"/>
    <cellStyle name="60% - Ênfase6 6 3_BP - Raízen Combustíveis" xfId="6413"/>
    <cellStyle name="60% - Ênfase6 6 4" xfId="6414"/>
    <cellStyle name="60% - Ênfase6 6 4 2" xfId="6415"/>
    <cellStyle name="60% - Ênfase6 6 5" xfId="6416"/>
    <cellStyle name="60% - Ênfase6 6 6" xfId="6417"/>
    <cellStyle name="60% - Ênfase6 6_13-Endividamento" xfId="6418"/>
    <cellStyle name="60% - Ênfase6 7" xfId="6419"/>
    <cellStyle name="60% - Ênfase6 7 2" xfId="6420"/>
    <cellStyle name="60% - Ênfase6 7 2 2" xfId="6421"/>
    <cellStyle name="60% - Ênfase6 7 2 3" xfId="6422"/>
    <cellStyle name="60% - Ênfase6 7 2 4" xfId="6423"/>
    <cellStyle name="60% - Ênfase6 7 2 5" xfId="6424"/>
    <cellStyle name="60% - Ênfase6 7 2 6" xfId="6425"/>
    <cellStyle name="60% - Ênfase6 7 2_BP - Raízen Combustíveis" xfId="6426"/>
    <cellStyle name="60% - Ênfase6 7 3" xfId="6427"/>
    <cellStyle name="60% - Ênfase6 7 3 2" xfId="6428"/>
    <cellStyle name="60% - Ênfase6 7 3_BP - Raízen Combustíveis" xfId="6429"/>
    <cellStyle name="60% - Ênfase6 7 4" xfId="6430"/>
    <cellStyle name="60% - Ênfase6 7 4 2" xfId="6431"/>
    <cellStyle name="60% - Ênfase6 7 5" xfId="6432"/>
    <cellStyle name="60% - Ênfase6 7 6" xfId="6433"/>
    <cellStyle name="60% - Ênfase6 7 7" xfId="6434"/>
    <cellStyle name="60% - Ênfase6 7_13-Endividamento" xfId="6435"/>
    <cellStyle name="60% - Ênfase6 8" xfId="6436"/>
    <cellStyle name="60% - Ênfase6 8 2" xfId="6437"/>
    <cellStyle name="60% - Ênfase6 8 3" xfId="6438"/>
    <cellStyle name="60% - Ênfase6 8 4" xfId="6439"/>
    <cellStyle name="60% - Ênfase6 8_BP - Raízen Combustíveis" xfId="6440"/>
    <cellStyle name="60% - Ênfase6 9" xfId="6441"/>
    <cellStyle name="60% - Ênfase6 9 2" xfId="6442"/>
    <cellStyle name="60% - Ênfase6 9 3" xfId="6443"/>
    <cellStyle name="60% - Ênfase6 9 4" xfId="6444"/>
    <cellStyle name="a_Divisão" xfId="6445"/>
    <cellStyle name="a_Divisão_Display" xfId="6446"/>
    <cellStyle name="a_Divisão_Display_1" xfId="6447"/>
    <cellStyle name="a_Divisão_IR Diferido" xfId="6448"/>
    <cellStyle name="a_Divisão_Lead" xfId="6449"/>
    <cellStyle name="a_Divisão_Lead_IR Diferido" xfId="6450"/>
    <cellStyle name="a_Divisão_Mapa variáveis" xfId="6451"/>
    <cellStyle name="a_Divisão_Mapa variáveis_1" xfId="6452"/>
    <cellStyle name="a_Divisão_Mapa variáveis_1_Métricas Op. e Finan. (PT)" xfId="6453"/>
    <cellStyle name="a_Divisão_Mapa variáveis_Mapa variáveis" xfId="6454"/>
    <cellStyle name="a_Divisão_Mapa variáveis_Mapa variáveis_Métricas Op. e Finan. (PT)" xfId="6455"/>
    <cellStyle name="a_Divisão_Mapa variáveis_Métricas Op. e Finan. (PT)" xfId="6456"/>
    <cellStyle name="a_Divisão_Métricas Op. e Finan. (PT)" xfId="6457"/>
    <cellStyle name="a_normal" xfId="6458"/>
    <cellStyle name="a_normal_Display" xfId="6459"/>
    <cellStyle name="a_normal_Display_1" xfId="6460"/>
    <cellStyle name="a_normal_Métricas Op. e Finan. (PT)" xfId="6461"/>
    <cellStyle name="a_quebra_1" xfId="6462"/>
    <cellStyle name="a_quebra_1_Display" xfId="6463"/>
    <cellStyle name="a_quebra_1_Display_1" xfId="6464"/>
    <cellStyle name="a_quebra_1_Métricas Op. e Finan. (PT)" xfId="6465"/>
    <cellStyle name="a_quebra_2" xfId="6466"/>
    <cellStyle name="a_quebra_2_Display" xfId="6467"/>
    <cellStyle name="a_quebra_2_Display_1" xfId="6468"/>
    <cellStyle name="a_quebra_2_Métricas Op. e Finan. (PT)" xfId="6469"/>
    <cellStyle name="A3 297 x 420 mm" xfId="6470"/>
    <cellStyle name="A3 297 x 420 mm 2" xfId="6471"/>
    <cellStyle name="A3 297 x 420 mm 3" xfId="6472"/>
    <cellStyle name="A3 297 x 420 mm 3 2" xfId="6473"/>
    <cellStyle name="A3 297 x 420 mm 3 3" xfId="6474"/>
    <cellStyle name="A3 297 x 420 mm 3_BP - Raízen Combustíveis" xfId="6475"/>
    <cellStyle name="A3 297 x 420 mm 4" xfId="6476"/>
    <cellStyle name="A3 297 x 420 mm 5" xfId="6477"/>
    <cellStyle name="A3 297 x 420 mm_BP - Raízen Combustíveis" xfId="6478"/>
    <cellStyle name="AbertBalan" xfId="6479"/>
    <cellStyle name="Accent1 - 20%" xfId="6480"/>
    <cellStyle name="Accent1 - 40%" xfId="6481"/>
    <cellStyle name="Accent1 - 60%" xfId="6482"/>
    <cellStyle name="Accent1 10" xfId="6483"/>
    <cellStyle name="Accent1 11" xfId="6484"/>
    <cellStyle name="Accent1 12" xfId="6485"/>
    <cellStyle name="Accent1 13" xfId="6486"/>
    <cellStyle name="Accent1 14" xfId="6487"/>
    <cellStyle name="Accent1 15" xfId="6488"/>
    <cellStyle name="Accent1 16" xfId="6489"/>
    <cellStyle name="Accent1 17" xfId="6490"/>
    <cellStyle name="Accent1 18" xfId="6491"/>
    <cellStyle name="Accent1 19" xfId="6492"/>
    <cellStyle name="Accent1 2" xfId="6493"/>
    <cellStyle name="Accent1 2 10" xfId="6494"/>
    <cellStyle name="Accent1 2 11" xfId="6495"/>
    <cellStyle name="Accent1 2 12" xfId="6496"/>
    <cellStyle name="Accent1 2 2" xfId="6497"/>
    <cellStyle name="Accent1 2 2 2" xfId="6498"/>
    <cellStyle name="Accent1 2 2 3" xfId="6499"/>
    <cellStyle name="Accent1 2 2 4" xfId="6500"/>
    <cellStyle name="Accent1 2 2 5" xfId="6501"/>
    <cellStyle name="Accent1 2 2_BP - Raízen Combustíveis" xfId="6502"/>
    <cellStyle name="Accent1 2 3" xfId="6503"/>
    <cellStyle name="Accent1 2 4" xfId="6504"/>
    <cellStyle name="Accent1 2 5" xfId="6505"/>
    <cellStyle name="Accent1 2 6" xfId="6506"/>
    <cellStyle name="Accent1 2 7" xfId="6507"/>
    <cellStyle name="Accent1 2 8" xfId="6508"/>
    <cellStyle name="Accent1 2 8 2" xfId="6509"/>
    <cellStyle name="Accent1 2 8_BP - Raízen Combustíveis" xfId="6510"/>
    <cellStyle name="Accent1 2 9" xfId="6511"/>
    <cellStyle name="Accent1 2_13-Endividamento" xfId="6512"/>
    <cellStyle name="Accent1 20" xfId="6513"/>
    <cellStyle name="Accent1 20 2" xfId="6514"/>
    <cellStyle name="Accent1 20_BP - Raízen Combustíveis" xfId="6515"/>
    <cellStyle name="Accent1 21" xfId="6516"/>
    <cellStyle name="Accent1 21 2" xfId="6517"/>
    <cellStyle name="Accent1 22" xfId="6518"/>
    <cellStyle name="Accent1 22 2" xfId="6519"/>
    <cellStyle name="Accent1 23" xfId="6520"/>
    <cellStyle name="Accent1 23 2" xfId="6521"/>
    <cellStyle name="Accent1 24" xfId="6522"/>
    <cellStyle name="Accent1 24 2" xfId="6523"/>
    <cellStyle name="Accent1 25" xfId="6524"/>
    <cellStyle name="Accent1 26" xfId="6525"/>
    <cellStyle name="Accent1 27" xfId="6526"/>
    <cellStyle name="Accent1 28" xfId="6527"/>
    <cellStyle name="Accent1 29" xfId="6528"/>
    <cellStyle name="Accent1 3" xfId="6529"/>
    <cellStyle name="Accent1 3 2" xfId="6530"/>
    <cellStyle name="Accent1 3 3" xfId="6531"/>
    <cellStyle name="Accent1 3 4" xfId="6532"/>
    <cellStyle name="Accent1 3 5" xfId="6533"/>
    <cellStyle name="Accent1 3 6" xfId="6534"/>
    <cellStyle name="Accent1 3 7" xfId="6535"/>
    <cellStyle name="Accent1 3_BP - Raízen Combustíveis" xfId="6536"/>
    <cellStyle name="Accent1 30" xfId="6537"/>
    <cellStyle name="Accent1 31" xfId="6538"/>
    <cellStyle name="Accent1 32" xfId="6539"/>
    <cellStyle name="Accent1 33" xfId="6540"/>
    <cellStyle name="Accent1 34" xfId="6541"/>
    <cellStyle name="Accent1 35" xfId="6542"/>
    <cellStyle name="Accent1 36" xfId="6543"/>
    <cellStyle name="Accent1 37" xfId="6544"/>
    <cellStyle name="Accent1 38" xfId="6545"/>
    <cellStyle name="Accent1 39" xfId="6546"/>
    <cellStyle name="Accent1 4" xfId="6547"/>
    <cellStyle name="Accent1 4 2" xfId="6548"/>
    <cellStyle name="Accent1 4_IR Diferido" xfId="6549"/>
    <cellStyle name="Accent1 40" xfId="6550"/>
    <cellStyle name="Accent1 41" xfId="6551"/>
    <cellStyle name="Accent1 42" xfId="6552"/>
    <cellStyle name="Accent1 43" xfId="6553"/>
    <cellStyle name="Accent1 44" xfId="6554"/>
    <cellStyle name="Accent1 45" xfId="6555"/>
    <cellStyle name="Accent1 46" xfId="6556"/>
    <cellStyle name="Accent1 47" xfId="6557"/>
    <cellStyle name="Accent1 48" xfId="6558"/>
    <cellStyle name="Accent1 49" xfId="6559"/>
    <cellStyle name="Accent1 5" xfId="6560"/>
    <cellStyle name="Accent1 50" xfId="6561"/>
    <cellStyle name="Accent1 51" xfId="6562"/>
    <cellStyle name="Accent1 52" xfId="6563"/>
    <cellStyle name="Accent1 53" xfId="6564"/>
    <cellStyle name="Accent1 54" xfId="6565"/>
    <cellStyle name="Accent1 55" xfId="6566"/>
    <cellStyle name="Accent1 56" xfId="6567"/>
    <cellStyle name="Accent1 57" xfId="6568"/>
    <cellStyle name="Accent1 58" xfId="6569"/>
    <cellStyle name="Accent1 59" xfId="6570"/>
    <cellStyle name="Accent1 6" xfId="6571"/>
    <cellStyle name="Accent1 60" xfId="6572"/>
    <cellStyle name="Accent1 61" xfId="6573"/>
    <cellStyle name="Accent1 62" xfId="6574"/>
    <cellStyle name="Accent1 63" xfId="6575"/>
    <cellStyle name="Accent1 64" xfId="6576"/>
    <cellStyle name="Accent1 65" xfId="6577"/>
    <cellStyle name="Accent1 66" xfId="6578"/>
    <cellStyle name="Accent1 67" xfId="6579"/>
    <cellStyle name="Accent1 68" xfId="6580"/>
    <cellStyle name="Accent1 69" xfId="6581"/>
    <cellStyle name="Accent1 7" xfId="6582"/>
    <cellStyle name="Accent1 70" xfId="6583"/>
    <cellStyle name="Accent1 71" xfId="6584"/>
    <cellStyle name="Accent1 72" xfId="6585"/>
    <cellStyle name="Accent1 73" xfId="6586"/>
    <cellStyle name="Accent1 74" xfId="6587"/>
    <cellStyle name="Accent1 75" xfId="6588"/>
    <cellStyle name="Accent1 76" xfId="6589"/>
    <cellStyle name="Accent1 77" xfId="6590"/>
    <cellStyle name="Accent1 78" xfId="6591"/>
    <cellStyle name="Accent1 79" xfId="6592"/>
    <cellStyle name="Accent1 8" xfId="6593"/>
    <cellStyle name="Accent1 80" xfId="6594"/>
    <cellStyle name="Accent1 81" xfId="6595"/>
    <cellStyle name="Accent1 82" xfId="6596"/>
    <cellStyle name="Accent1 83" xfId="6597"/>
    <cellStyle name="Accent1 84" xfId="6598"/>
    <cellStyle name="Accent1 85" xfId="6599"/>
    <cellStyle name="Accent1 86" xfId="6600"/>
    <cellStyle name="Accent1 87" xfId="6601"/>
    <cellStyle name="Accent1 88" xfId="6602"/>
    <cellStyle name="Accent1 89" xfId="6603"/>
    <cellStyle name="Accent1 9" xfId="6604"/>
    <cellStyle name="Accent1 90" xfId="6605"/>
    <cellStyle name="Accent1 91" xfId="6606"/>
    <cellStyle name="Accent1 92" xfId="6607"/>
    <cellStyle name="Accent1 93" xfId="6608"/>
    <cellStyle name="Accent2 - 20%" xfId="6609"/>
    <cellStyle name="Accent2 - 40%" xfId="6610"/>
    <cellStyle name="Accent2 - 60%" xfId="6611"/>
    <cellStyle name="Accent2 10" xfId="6612"/>
    <cellStyle name="Accent2 11" xfId="6613"/>
    <cellStyle name="Accent2 12" xfId="6614"/>
    <cellStyle name="Accent2 13" xfId="6615"/>
    <cellStyle name="Accent2 14" xfId="6616"/>
    <cellStyle name="Accent2 15" xfId="6617"/>
    <cellStyle name="Accent2 16" xfId="6618"/>
    <cellStyle name="Accent2 17" xfId="6619"/>
    <cellStyle name="Accent2 18" xfId="6620"/>
    <cellStyle name="Accent2 19" xfId="6621"/>
    <cellStyle name="Accent2 2" xfId="6622"/>
    <cellStyle name="Accent2 2 10" xfId="6623"/>
    <cellStyle name="Accent2 2 2" xfId="6624"/>
    <cellStyle name="Accent2 2 2 2" xfId="6625"/>
    <cellStyle name="Accent2 2 2 3" xfId="6626"/>
    <cellStyle name="Accent2 2 2_IR Diferido" xfId="6627"/>
    <cellStyle name="Accent2 2 3" xfId="6628"/>
    <cellStyle name="Accent2 2 4" xfId="6629"/>
    <cellStyle name="Accent2 2 5" xfId="6630"/>
    <cellStyle name="Accent2 2 6" xfId="6631"/>
    <cellStyle name="Accent2 2 7" xfId="6632"/>
    <cellStyle name="Accent2 2 8" xfId="6633"/>
    <cellStyle name="Accent2 2 8 2" xfId="6634"/>
    <cellStyle name="Accent2 2 8_BP - Raízen Combustíveis" xfId="6635"/>
    <cellStyle name="Accent2 2 9" xfId="6636"/>
    <cellStyle name="Accent2 2_13-Endividamento" xfId="6637"/>
    <cellStyle name="Accent2 20" xfId="6638"/>
    <cellStyle name="Accent2 20 2" xfId="6639"/>
    <cellStyle name="Accent2 20_BP - Raízen Combustíveis" xfId="6640"/>
    <cellStyle name="Accent2 21" xfId="6641"/>
    <cellStyle name="Accent2 21 2" xfId="6642"/>
    <cellStyle name="Accent2 22" xfId="6643"/>
    <cellStyle name="Accent2 22 2" xfId="6644"/>
    <cellStyle name="Accent2 23" xfId="6645"/>
    <cellStyle name="Accent2 23 2" xfId="6646"/>
    <cellStyle name="Accent2 24" xfId="6647"/>
    <cellStyle name="Accent2 24 2" xfId="6648"/>
    <cellStyle name="Accent2 25" xfId="6649"/>
    <cellStyle name="Accent2 26" xfId="6650"/>
    <cellStyle name="Accent2 27" xfId="6651"/>
    <cellStyle name="Accent2 28" xfId="6652"/>
    <cellStyle name="Accent2 29" xfId="6653"/>
    <cellStyle name="Accent2 3" xfId="6654"/>
    <cellStyle name="Accent2 3 2" xfId="6655"/>
    <cellStyle name="Accent2 3 3" xfId="6656"/>
    <cellStyle name="Accent2 3 4" xfId="6657"/>
    <cellStyle name="Accent2 3 5" xfId="6658"/>
    <cellStyle name="Accent2 3 6" xfId="6659"/>
    <cellStyle name="Accent2 3 7" xfId="6660"/>
    <cellStyle name="Accent2 3_BP - Raízen Combustíveis" xfId="6661"/>
    <cellStyle name="Accent2 30" xfId="6662"/>
    <cellStyle name="Accent2 31" xfId="6663"/>
    <cellStyle name="Accent2 32" xfId="6664"/>
    <cellStyle name="Accent2 33" xfId="6665"/>
    <cellStyle name="Accent2 34" xfId="6666"/>
    <cellStyle name="Accent2 35" xfId="6667"/>
    <cellStyle name="Accent2 36" xfId="6668"/>
    <cellStyle name="Accent2 37" xfId="6669"/>
    <cellStyle name="Accent2 38" xfId="6670"/>
    <cellStyle name="Accent2 39" xfId="6671"/>
    <cellStyle name="Accent2 4" xfId="6672"/>
    <cellStyle name="Accent2 4 2" xfId="6673"/>
    <cellStyle name="Accent2 4_IR Diferido" xfId="6674"/>
    <cellStyle name="Accent2 40" xfId="6675"/>
    <cellStyle name="Accent2 41" xfId="6676"/>
    <cellStyle name="Accent2 42" xfId="6677"/>
    <cellStyle name="Accent2 43" xfId="6678"/>
    <cellStyle name="Accent2 44" xfId="6679"/>
    <cellStyle name="Accent2 45" xfId="6680"/>
    <cellStyle name="Accent2 46" xfId="6681"/>
    <cellStyle name="Accent2 47" xfId="6682"/>
    <cellStyle name="Accent2 48" xfId="6683"/>
    <cellStyle name="Accent2 49" xfId="6684"/>
    <cellStyle name="Accent2 5" xfId="6685"/>
    <cellStyle name="Accent2 50" xfId="6686"/>
    <cellStyle name="Accent2 51" xfId="6687"/>
    <cellStyle name="Accent2 52" xfId="6688"/>
    <cellStyle name="Accent2 53" xfId="6689"/>
    <cellStyle name="Accent2 54" xfId="6690"/>
    <cellStyle name="Accent2 55" xfId="6691"/>
    <cellStyle name="Accent2 56" xfId="6692"/>
    <cellStyle name="Accent2 57" xfId="6693"/>
    <cellStyle name="Accent2 58" xfId="6694"/>
    <cellStyle name="Accent2 59" xfId="6695"/>
    <cellStyle name="Accent2 6" xfId="6696"/>
    <cellStyle name="Accent2 60" xfId="6697"/>
    <cellStyle name="Accent2 61" xfId="6698"/>
    <cellStyle name="Accent2 62" xfId="6699"/>
    <cellStyle name="Accent2 63" xfId="6700"/>
    <cellStyle name="Accent2 64" xfId="6701"/>
    <cellStyle name="Accent2 65" xfId="6702"/>
    <cellStyle name="Accent2 66" xfId="6703"/>
    <cellStyle name="Accent2 67" xfId="6704"/>
    <cellStyle name="Accent2 68" xfId="6705"/>
    <cellStyle name="Accent2 69" xfId="6706"/>
    <cellStyle name="Accent2 7" xfId="6707"/>
    <cellStyle name="Accent2 70" xfId="6708"/>
    <cellStyle name="Accent2 71" xfId="6709"/>
    <cellStyle name="Accent2 72" xfId="6710"/>
    <cellStyle name="Accent2 73" xfId="6711"/>
    <cellStyle name="Accent2 74" xfId="6712"/>
    <cellStyle name="Accent2 75" xfId="6713"/>
    <cellStyle name="Accent2 76" xfId="6714"/>
    <cellStyle name="Accent2 77" xfId="6715"/>
    <cellStyle name="Accent2 78" xfId="6716"/>
    <cellStyle name="Accent2 79" xfId="6717"/>
    <cellStyle name="Accent2 8" xfId="6718"/>
    <cellStyle name="Accent2 80" xfId="6719"/>
    <cellStyle name="Accent2 81" xfId="6720"/>
    <cellStyle name="Accent2 82" xfId="6721"/>
    <cellStyle name="Accent2 83" xfId="6722"/>
    <cellStyle name="Accent2 84" xfId="6723"/>
    <cellStyle name="Accent2 85" xfId="6724"/>
    <cellStyle name="Accent2 86" xfId="6725"/>
    <cellStyle name="Accent2 87" xfId="6726"/>
    <cellStyle name="Accent2 88" xfId="6727"/>
    <cellStyle name="Accent2 89" xfId="6728"/>
    <cellStyle name="Accent2 9" xfId="6729"/>
    <cellStyle name="Accent2 90" xfId="6730"/>
    <cellStyle name="Accent2 91" xfId="6731"/>
    <cellStyle name="Accent2 92" xfId="6732"/>
    <cellStyle name="Accent2 93" xfId="6733"/>
    <cellStyle name="Accent3 - 20%" xfId="6734"/>
    <cellStyle name="Accent3 - 40%" xfId="6735"/>
    <cellStyle name="Accent3 - 60%" xfId="6736"/>
    <cellStyle name="Accent3 10" xfId="6737"/>
    <cellStyle name="Accent3 11" xfId="6738"/>
    <cellStyle name="Accent3 12" xfId="6739"/>
    <cellStyle name="Accent3 13" xfId="6740"/>
    <cellStyle name="Accent3 14" xfId="6741"/>
    <cellStyle name="Accent3 15" xfId="6742"/>
    <cellStyle name="Accent3 16" xfId="6743"/>
    <cellStyle name="Accent3 17" xfId="6744"/>
    <cellStyle name="Accent3 18" xfId="6745"/>
    <cellStyle name="Accent3 19" xfId="6746"/>
    <cellStyle name="Accent3 2" xfId="6747"/>
    <cellStyle name="Accent3 2 10" xfId="6748"/>
    <cellStyle name="Accent3 2 11" xfId="6749"/>
    <cellStyle name="Accent3 2 12" xfId="6750"/>
    <cellStyle name="Accent3 2 2" xfId="6751"/>
    <cellStyle name="Accent3 2 2 2" xfId="6752"/>
    <cellStyle name="Accent3 2 2 3" xfId="6753"/>
    <cellStyle name="Accent3 2 2 4" xfId="6754"/>
    <cellStyle name="Accent3 2 2 5" xfId="6755"/>
    <cellStyle name="Accent3 2 2_BP - Raízen Combustíveis" xfId="6756"/>
    <cellStyle name="Accent3 2 3" xfId="6757"/>
    <cellStyle name="Accent3 2 4" xfId="6758"/>
    <cellStyle name="Accent3 2 5" xfId="6759"/>
    <cellStyle name="Accent3 2 6" xfId="6760"/>
    <cellStyle name="Accent3 2 7" xfId="6761"/>
    <cellStyle name="Accent3 2 8" xfId="6762"/>
    <cellStyle name="Accent3 2 8 2" xfId="6763"/>
    <cellStyle name="Accent3 2 8_BP - Raízen Combustíveis" xfId="6764"/>
    <cellStyle name="Accent3 2 9" xfId="6765"/>
    <cellStyle name="Accent3 2_13-Endividamento" xfId="6766"/>
    <cellStyle name="Accent3 20" xfId="6767"/>
    <cellStyle name="Accent3 20 2" xfId="6768"/>
    <cellStyle name="Accent3 20_BP - Raízen Combustíveis" xfId="6769"/>
    <cellStyle name="Accent3 21" xfId="6770"/>
    <cellStyle name="Accent3 21 2" xfId="6771"/>
    <cellStyle name="Accent3 22" xfId="6772"/>
    <cellStyle name="Accent3 22 2" xfId="6773"/>
    <cellStyle name="Accent3 23" xfId="6774"/>
    <cellStyle name="Accent3 23 2" xfId="6775"/>
    <cellStyle name="Accent3 24" xfId="6776"/>
    <cellStyle name="Accent3 24 2" xfId="6777"/>
    <cellStyle name="Accent3 25" xfId="6778"/>
    <cellStyle name="Accent3 26" xfId="6779"/>
    <cellStyle name="Accent3 27" xfId="6780"/>
    <cellStyle name="Accent3 28" xfId="6781"/>
    <cellStyle name="Accent3 29" xfId="6782"/>
    <cellStyle name="Accent3 3" xfId="6783"/>
    <cellStyle name="Accent3 3 2" xfId="6784"/>
    <cellStyle name="Accent3 3 3" xfId="6785"/>
    <cellStyle name="Accent3 3 4" xfId="6786"/>
    <cellStyle name="Accent3 3 5" xfId="6787"/>
    <cellStyle name="Accent3 3 6" xfId="6788"/>
    <cellStyle name="Accent3 3 7" xfId="6789"/>
    <cellStyle name="Accent3 3_BP - Raízen Combustíveis" xfId="6790"/>
    <cellStyle name="Accent3 30" xfId="6791"/>
    <cellStyle name="Accent3 31" xfId="6792"/>
    <cellStyle name="Accent3 32" xfId="6793"/>
    <cellStyle name="Accent3 33" xfId="6794"/>
    <cellStyle name="Accent3 34" xfId="6795"/>
    <cellStyle name="Accent3 35" xfId="6796"/>
    <cellStyle name="Accent3 36" xfId="6797"/>
    <cellStyle name="Accent3 37" xfId="6798"/>
    <cellStyle name="Accent3 38" xfId="6799"/>
    <cellStyle name="Accent3 39" xfId="6800"/>
    <cellStyle name="Accent3 4" xfId="6801"/>
    <cellStyle name="Accent3 4 2" xfId="6802"/>
    <cellStyle name="Accent3 4_IR Diferido" xfId="6803"/>
    <cellStyle name="Accent3 40" xfId="6804"/>
    <cellStyle name="Accent3 41" xfId="6805"/>
    <cellStyle name="Accent3 42" xfId="6806"/>
    <cellStyle name="Accent3 43" xfId="6807"/>
    <cellStyle name="Accent3 44" xfId="6808"/>
    <cellStyle name="Accent3 45" xfId="6809"/>
    <cellStyle name="Accent3 46" xfId="6810"/>
    <cellStyle name="Accent3 47" xfId="6811"/>
    <cellStyle name="Accent3 48" xfId="6812"/>
    <cellStyle name="Accent3 49" xfId="6813"/>
    <cellStyle name="Accent3 5" xfId="6814"/>
    <cellStyle name="Accent3 50" xfId="6815"/>
    <cellStyle name="Accent3 51" xfId="6816"/>
    <cellStyle name="Accent3 52" xfId="6817"/>
    <cellStyle name="Accent3 53" xfId="6818"/>
    <cellStyle name="Accent3 54" xfId="6819"/>
    <cellStyle name="Accent3 55" xfId="6820"/>
    <cellStyle name="Accent3 56" xfId="6821"/>
    <cellStyle name="Accent3 57" xfId="6822"/>
    <cellStyle name="Accent3 58" xfId="6823"/>
    <cellStyle name="Accent3 59" xfId="6824"/>
    <cellStyle name="Accent3 6" xfId="6825"/>
    <cellStyle name="Accent3 60" xfId="6826"/>
    <cellStyle name="Accent3 61" xfId="6827"/>
    <cellStyle name="Accent3 62" xfId="6828"/>
    <cellStyle name="Accent3 63" xfId="6829"/>
    <cellStyle name="Accent3 64" xfId="6830"/>
    <cellStyle name="Accent3 65" xfId="6831"/>
    <cellStyle name="Accent3 66" xfId="6832"/>
    <cellStyle name="Accent3 67" xfId="6833"/>
    <cellStyle name="Accent3 68" xfId="6834"/>
    <cellStyle name="Accent3 69" xfId="6835"/>
    <cellStyle name="Accent3 7" xfId="6836"/>
    <cellStyle name="Accent3 70" xfId="6837"/>
    <cellStyle name="Accent3 71" xfId="6838"/>
    <cellStyle name="Accent3 72" xfId="6839"/>
    <cellStyle name="Accent3 73" xfId="6840"/>
    <cellStyle name="Accent3 74" xfId="6841"/>
    <cellStyle name="Accent3 75" xfId="6842"/>
    <cellStyle name="Accent3 76" xfId="6843"/>
    <cellStyle name="Accent3 77" xfId="6844"/>
    <cellStyle name="Accent3 78" xfId="6845"/>
    <cellStyle name="Accent3 79" xfId="6846"/>
    <cellStyle name="Accent3 8" xfId="6847"/>
    <cellStyle name="Accent3 80" xfId="6848"/>
    <cellStyle name="Accent3 81" xfId="6849"/>
    <cellStyle name="Accent3 82" xfId="6850"/>
    <cellStyle name="Accent3 83" xfId="6851"/>
    <cellStyle name="Accent3 84" xfId="6852"/>
    <cellStyle name="Accent3 85" xfId="6853"/>
    <cellStyle name="Accent3 86" xfId="6854"/>
    <cellStyle name="Accent3 87" xfId="6855"/>
    <cellStyle name="Accent3 88" xfId="6856"/>
    <cellStyle name="Accent3 89" xfId="6857"/>
    <cellStyle name="Accent3 9" xfId="6858"/>
    <cellStyle name="Accent3 90" xfId="6859"/>
    <cellStyle name="Accent3 91" xfId="6860"/>
    <cellStyle name="Accent3 92" xfId="6861"/>
    <cellStyle name="Accent3 93" xfId="6862"/>
    <cellStyle name="Accent4 - 20%" xfId="6863"/>
    <cellStyle name="Accent4 - 40%" xfId="6864"/>
    <cellStyle name="Accent4 - 60%" xfId="6865"/>
    <cellStyle name="Accent4 10" xfId="6866"/>
    <cellStyle name="Accent4 11" xfId="6867"/>
    <cellStyle name="Accent4 12" xfId="6868"/>
    <cellStyle name="Accent4 13" xfId="6869"/>
    <cellStyle name="Accent4 14" xfId="6870"/>
    <cellStyle name="Accent4 15" xfId="6871"/>
    <cellStyle name="Accent4 16" xfId="6872"/>
    <cellStyle name="Accent4 17" xfId="6873"/>
    <cellStyle name="Accent4 18" xfId="6874"/>
    <cellStyle name="Accent4 19" xfId="6875"/>
    <cellStyle name="Accent4 2" xfId="6876"/>
    <cellStyle name="Accent4 2 10" xfId="6877"/>
    <cellStyle name="Accent4 2 11" xfId="6878"/>
    <cellStyle name="Accent4 2 12" xfId="6879"/>
    <cellStyle name="Accent4 2 2" xfId="6880"/>
    <cellStyle name="Accent4 2 2 2" xfId="6881"/>
    <cellStyle name="Accent4 2 2 3" xfId="6882"/>
    <cellStyle name="Accent4 2 2 4" xfId="6883"/>
    <cellStyle name="Accent4 2 2 5" xfId="6884"/>
    <cellStyle name="Accent4 2 2_BP - Raízen Combustíveis" xfId="6885"/>
    <cellStyle name="Accent4 2 3" xfId="6886"/>
    <cellStyle name="Accent4 2 4" xfId="6887"/>
    <cellStyle name="Accent4 2 5" xfId="6888"/>
    <cellStyle name="Accent4 2 6" xfId="6889"/>
    <cellStyle name="Accent4 2 7" xfId="6890"/>
    <cellStyle name="Accent4 2 8" xfId="6891"/>
    <cellStyle name="Accent4 2 8 2" xfId="6892"/>
    <cellStyle name="Accent4 2 8_BP - Raízen Combustíveis" xfId="6893"/>
    <cellStyle name="Accent4 2 9" xfId="6894"/>
    <cellStyle name="Accent4 2_13-Endividamento" xfId="6895"/>
    <cellStyle name="Accent4 20" xfId="6896"/>
    <cellStyle name="Accent4 20 2" xfId="6897"/>
    <cellStyle name="Accent4 20_BP - Raízen Combustíveis" xfId="6898"/>
    <cellStyle name="Accent4 21" xfId="6899"/>
    <cellStyle name="Accent4 21 2" xfId="6900"/>
    <cellStyle name="Accent4 22" xfId="6901"/>
    <cellStyle name="Accent4 22 2" xfId="6902"/>
    <cellStyle name="Accent4 23" xfId="6903"/>
    <cellStyle name="Accent4 23 2" xfId="6904"/>
    <cellStyle name="Accent4 24" xfId="6905"/>
    <cellStyle name="Accent4 24 2" xfId="6906"/>
    <cellStyle name="Accent4 25" xfId="6907"/>
    <cellStyle name="Accent4 26" xfId="6908"/>
    <cellStyle name="Accent4 27" xfId="6909"/>
    <cellStyle name="Accent4 28" xfId="6910"/>
    <cellStyle name="Accent4 29" xfId="6911"/>
    <cellStyle name="Accent4 3" xfId="6912"/>
    <cellStyle name="Accent4 3 2" xfId="6913"/>
    <cellStyle name="Accent4 3 3" xfId="6914"/>
    <cellStyle name="Accent4 3 4" xfId="6915"/>
    <cellStyle name="Accent4 3 5" xfId="6916"/>
    <cellStyle name="Accent4 3 6" xfId="6917"/>
    <cellStyle name="Accent4 3 7" xfId="6918"/>
    <cellStyle name="Accent4 3_BP - Raízen Combustíveis" xfId="6919"/>
    <cellStyle name="Accent4 30" xfId="6920"/>
    <cellStyle name="Accent4 31" xfId="6921"/>
    <cellStyle name="Accent4 32" xfId="6922"/>
    <cellStyle name="Accent4 33" xfId="6923"/>
    <cellStyle name="Accent4 34" xfId="6924"/>
    <cellStyle name="Accent4 35" xfId="6925"/>
    <cellStyle name="Accent4 36" xfId="6926"/>
    <cellStyle name="Accent4 37" xfId="6927"/>
    <cellStyle name="Accent4 38" xfId="6928"/>
    <cellStyle name="Accent4 39" xfId="6929"/>
    <cellStyle name="Accent4 4" xfId="6930"/>
    <cellStyle name="Accent4 4 2" xfId="6931"/>
    <cellStyle name="Accent4 4_IR Diferido" xfId="6932"/>
    <cellStyle name="Accent4 40" xfId="6933"/>
    <cellStyle name="Accent4 41" xfId="6934"/>
    <cellStyle name="Accent4 42" xfId="6935"/>
    <cellStyle name="Accent4 43" xfId="6936"/>
    <cellStyle name="Accent4 44" xfId="6937"/>
    <cellStyle name="Accent4 45" xfId="6938"/>
    <cellStyle name="Accent4 46" xfId="6939"/>
    <cellStyle name="Accent4 47" xfId="6940"/>
    <cellStyle name="Accent4 48" xfId="6941"/>
    <cellStyle name="Accent4 49" xfId="6942"/>
    <cellStyle name="Accent4 5" xfId="6943"/>
    <cellStyle name="Accent4 50" xfId="6944"/>
    <cellStyle name="Accent4 51" xfId="6945"/>
    <cellStyle name="Accent4 52" xfId="6946"/>
    <cellStyle name="Accent4 53" xfId="6947"/>
    <cellStyle name="Accent4 54" xfId="6948"/>
    <cellStyle name="Accent4 55" xfId="6949"/>
    <cellStyle name="Accent4 56" xfId="6950"/>
    <cellStyle name="Accent4 57" xfId="6951"/>
    <cellStyle name="Accent4 58" xfId="6952"/>
    <cellStyle name="Accent4 59" xfId="6953"/>
    <cellStyle name="Accent4 6" xfId="6954"/>
    <cellStyle name="Accent4 60" xfId="6955"/>
    <cellStyle name="Accent4 61" xfId="6956"/>
    <cellStyle name="Accent4 62" xfId="6957"/>
    <cellStyle name="Accent4 63" xfId="6958"/>
    <cellStyle name="Accent4 64" xfId="6959"/>
    <cellStyle name="Accent4 65" xfId="6960"/>
    <cellStyle name="Accent4 66" xfId="6961"/>
    <cellStyle name="Accent4 67" xfId="6962"/>
    <cellStyle name="Accent4 68" xfId="6963"/>
    <cellStyle name="Accent4 69" xfId="6964"/>
    <cellStyle name="Accent4 7" xfId="6965"/>
    <cellStyle name="Accent4 70" xfId="6966"/>
    <cellStyle name="Accent4 71" xfId="6967"/>
    <cellStyle name="Accent4 72" xfId="6968"/>
    <cellStyle name="Accent4 73" xfId="6969"/>
    <cellStyle name="Accent4 74" xfId="6970"/>
    <cellStyle name="Accent4 75" xfId="6971"/>
    <cellStyle name="Accent4 76" xfId="6972"/>
    <cellStyle name="Accent4 77" xfId="6973"/>
    <cellStyle name="Accent4 78" xfId="6974"/>
    <cellStyle name="Accent4 79" xfId="6975"/>
    <cellStyle name="Accent4 8" xfId="6976"/>
    <cellStyle name="Accent4 80" xfId="6977"/>
    <cellStyle name="Accent4 81" xfId="6978"/>
    <cellStyle name="Accent4 82" xfId="6979"/>
    <cellStyle name="Accent4 83" xfId="6980"/>
    <cellStyle name="Accent4 84" xfId="6981"/>
    <cellStyle name="Accent4 85" xfId="6982"/>
    <cellStyle name="Accent4 86" xfId="6983"/>
    <cellStyle name="Accent4 87" xfId="6984"/>
    <cellStyle name="Accent4 88" xfId="6985"/>
    <cellStyle name="Accent4 89" xfId="6986"/>
    <cellStyle name="Accent4 9" xfId="6987"/>
    <cellStyle name="Accent4 90" xfId="6988"/>
    <cellStyle name="Accent4 91" xfId="6989"/>
    <cellStyle name="Accent4 92" xfId="6990"/>
    <cellStyle name="Accent4 93" xfId="6991"/>
    <cellStyle name="Accent5 - 20%" xfId="6992"/>
    <cellStyle name="Accent5 - 40%" xfId="6993"/>
    <cellStyle name="Accent5 - 60%" xfId="6994"/>
    <cellStyle name="Accent5 10" xfId="6995"/>
    <cellStyle name="Accent5 11" xfId="6996"/>
    <cellStyle name="Accent5 12" xfId="6997"/>
    <cellStyle name="Accent5 13" xfId="6998"/>
    <cellStyle name="Accent5 14" xfId="6999"/>
    <cellStyle name="Accent5 15" xfId="7000"/>
    <cellStyle name="Accent5 16" xfId="7001"/>
    <cellStyle name="Accent5 17" xfId="7002"/>
    <cellStyle name="Accent5 18" xfId="7003"/>
    <cellStyle name="Accent5 19" xfId="7004"/>
    <cellStyle name="Accent5 2" xfId="7005"/>
    <cellStyle name="Accent5 2 10" xfId="7006"/>
    <cellStyle name="Accent5 2 2" xfId="7007"/>
    <cellStyle name="Accent5 2 3" xfId="7008"/>
    <cellStyle name="Accent5 2 4" xfId="7009"/>
    <cellStyle name="Accent5 2 5" xfId="7010"/>
    <cellStyle name="Accent5 2 6" xfId="7011"/>
    <cellStyle name="Accent5 2 7" xfId="7012"/>
    <cellStyle name="Accent5 2 8" xfId="7013"/>
    <cellStyle name="Accent5 2 8 2" xfId="7014"/>
    <cellStyle name="Accent5 2 8_BP - Raízen Combustíveis" xfId="7015"/>
    <cellStyle name="Accent5 2 9" xfId="7016"/>
    <cellStyle name="Accent5 2_BP - Raízen Combustíveis" xfId="7017"/>
    <cellStyle name="Accent5 20" xfId="7018"/>
    <cellStyle name="Accent5 20 2" xfId="7019"/>
    <cellStyle name="Accent5 20_BP - Raízen Combustíveis" xfId="7020"/>
    <cellStyle name="Accent5 21" xfId="7021"/>
    <cellStyle name="Accent5 21 2" xfId="7022"/>
    <cellStyle name="Accent5 22" xfId="7023"/>
    <cellStyle name="Accent5 23" xfId="7024"/>
    <cellStyle name="Accent5 24" xfId="7025"/>
    <cellStyle name="Accent5 3" xfId="7026"/>
    <cellStyle name="Accent5 3 2" xfId="7027"/>
    <cellStyle name="Accent5 3 3" xfId="7028"/>
    <cellStyle name="Accent5 3 4" xfId="7029"/>
    <cellStyle name="Accent5 3 5" xfId="7030"/>
    <cellStyle name="Accent5 3 6" xfId="7031"/>
    <cellStyle name="Accent5 3 7" xfId="7032"/>
    <cellStyle name="Accent5 3_BP - Raízen Combustíveis" xfId="7033"/>
    <cellStyle name="Accent5 4" xfId="7034"/>
    <cellStyle name="Accent5 4 2" xfId="7035"/>
    <cellStyle name="Accent5 4_IR Diferido" xfId="7036"/>
    <cellStyle name="Accent5 5" xfId="7037"/>
    <cellStyle name="Accent5 6" xfId="7038"/>
    <cellStyle name="Accent5 7" xfId="7039"/>
    <cellStyle name="Accent5 8" xfId="7040"/>
    <cellStyle name="Accent5 9" xfId="7041"/>
    <cellStyle name="Accent6 - 20%" xfId="7042"/>
    <cellStyle name="Accent6 - 40%" xfId="7043"/>
    <cellStyle name="Accent6 - 60%" xfId="7044"/>
    <cellStyle name="Accent6 10" xfId="7045"/>
    <cellStyle name="Accent6 11" xfId="7046"/>
    <cellStyle name="Accent6 12" xfId="7047"/>
    <cellStyle name="Accent6 13" xfId="7048"/>
    <cellStyle name="Accent6 14" xfId="7049"/>
    <cellStyle name="Accent6 15" xfId="7050"/>
    <cellStyle name="Accent6 16" xfId="7051"/>
    <cellStyle name="Accent6 17" xfId="7052"/>
    <cellStyle name="Accent6 18" xfId="7053"/>
    <cellStyle name="Accent6 19" xfId="7054"/>
    <cellStyle name="Accent6 2" xfId="7055"/>
    <cellStyle name="Accent6 2 10" xfId="7056"/>
    <cellStyle name="Accent6 2 2" xfId="7057"/>
    <cellStyle name="Accent6 2 2 2" xfId="7058"/>
    <cellStyle name="Accent6 2 2 3" xfId="7059"/>
    <cellStyle name="Accent6 2 2_IR Diferido" xfId="7060"/>
    <cellStyle name="Accent6 2 3" xfId="7061"/>
    <cellStyle name="Accent6 2 4" xfId="7062"/>
    <cellStyle name="Accent6 2 5" xfId="7063"/>
    <cellStyle name="Accent6 2 6" xfId="7064"/>
    <cellStyle name="Accent6 2 7" xfId="7065"/>
    <cellStyle name="Accent6 2 8" xfId="7066"/>
    <cellStyle name="Accent6 2 8 2" xfId="7067"/>
    <cellStyle name="Accent6 2 8_BP - Raízen Combustíveis" xfId="7068"/>
    <cellStyle name="Accent6 2 9" xfId="7069"/>
    <cellStyle name="Accent6 2_13-Endividamento" xfId="7070"/>
    <cellStyle name="Accent6 20" xfId="7071"/>
    <cellStyle name="Accent6 20 2" xfId="7072"/>
    <cellStyle name="Accent6 20_BP - Raízen Combustíveis" xfId="7073"/>
    <cellStyle name="Accent6 21" xfId="7074"/>
    <cellStyle name="Accent6 21 2" xfId="7075"/>
    <cellStyle name="Accent6 22" xfId="7076"/>
    <cellStyle name="Accent6 22 2" xfId="7077"/>
    <cellStyle name="Accent6 23" xfId="7078"/>
    <cellStyle name="Accent6 23 2" xfId="7079"/>
    <cellStyle name="Accent6 24" xfId="7080"/>
    <cellStyle name="Accent6 24 2" xfId="7081"/>
    <cellStyle name="Accent6 25" xfId="7082"/>
    <cellStyle name="Accent6 26" xfId="7083"/>
    <cellStyle name="Accent6 27" xfId="7084"/>
    <cellStyle name="Accent6 28" xfId="7085"/>
    <cellStyle name="Accent6 29" xfId="7086"/>
    <cellStyle name="Accent6 3" xfId="7087"/>
    <cellStyle name="Accent6 3 2" xfId="7088"/>
    <cellStyle name="Accent6 3 3" xfId="7089"/>
    <cellStyle name="Accent6 3 4" xfId="7090"/>
    <cellStyle name="Accent6 3 5" xfId="7091"/>
    <cellStyle name="Accent6 3 6" xfId="7092"/>
    <cellStyle name="Accent6 3 7" xfId="7093"/>
    <cellStyle name="Accent6 3_BP - Raízen Combustíveis" xfId="7094"/>
    <cellStyle name="Accent6 30" xfId="7095"/>
    <cellStyle name="Accent6 31" xfId="7096"/>
    <cellStyle name="Accent6 32" xfId="7097"/>
    <cellStyle name="Accent6 33" xfId="7098"/>
    <cellStyle name="Accent6 34" xfId="7099"/>
    <cellStyle name="Accent6 35" xfId="7100"/>
    <cellStyle name="Accent6 36" xfId="7101"/>
    <cellStyle name="Accent6 37" xfId="7102"/>
    <cellStyle name="Accent6 38" xfId="7103"/>
    <cellStyle name="Accent6 39" xfId="7104"/>
    <cellStyle name="Accent6 4" xfId="7105"/>
    <cellStyle name="Accent6 4 2" xfId="7106"/>
    <cellStyle name="Accent6 4_IR Diferido" xfId="7107"/>
    <cellStyle name="Accent6 40" xfId="7108"/>
    <cellStyle name="Accent6 41" xfId="7109"/>
    <cellStyle name="Accent6 42" xfId="7110"/>
    <cellStyle name="Accent6 43" xfId="7111"/>
    <cellStyle name="Accent6 44" xfId="7112"/>
    <cellStyle name="Accent6 45" xfId="7113"/>
    <cellStyle name="Accent6 46" xfId="7114"/>
    <cellStyle name="Accent6 47" xfId="7115"/>
    <cellStyle name="Accent6 48" xfId="7116"/>
    <cellStyle name="Accent6 49" xfId="7117"/>
    <cellStyle name="Accent6 5" xfId="7118"/>
    <cellStyle name="Accent6 50" xfId="7119"/>
    <cellStyle name="Accent6 51" xfId="7120"/>
    <cellStyle name="Accent6 52" xfId="7121"/>
    <cellStyle name="Accent6 53" xfId="7122"/>
    <cellStyle name="Accent6 54" xfId="7123"/>
    <cellStyle name="Accent6 55" xfId="7124"/>
    <cellStyle name="Accent6 56" xfId="7125"/>
    <cellStyle name="Accent6 57" xfId="7126"/>
    <cellStyle name="Accent6 58" xfId="7127"/>
    <cellStyle name="Accent6 59" xfId="7128"/>
    <cellStyle name="Accent6 6" xfId="7129"/>
    <cellStyle name="Accent6 60" xfId="7130"/>
    <cellStyle name="Accent6 61" xfId="7131"/>
    <cellStyle name="Accent6 62" xfId="7132"/>
    <cellStyle name="Accent6 63" xfId="7133"/>
    <cellStyle name="Accent6 64" xfId="7134"/>
    <cellStyle name="Accent6 65" xfId="7135"/>
    <cellStyle name="Accent6 66" xfId="7136"/>
    <cellStyle name="Accent6 67" xfId="7137"/>
    <cellStyle name="Accent6 68" xfId="7138"/>
    <cellStyle name="Accent6 69" xfId="7139"/>
    <cellStyle name="Accent6 7" xfId="7140"/>
    <cellStyle name="Accent6 70" xfId="7141"/>
    <cellStyle name="Accent6 71" xfId="7142"/>
    <cellStyle name="Accent6 72" xfId="7143"/>
    <cellStyle name="Accent6 73" xfId="7144"/>
    <cellStyle name="Accent6 74" xfId="7145"/>
    <cellStyle name="Accent6 75" xfId="7146"/>
    <cellStyle name="Accent6 76" xfId="7147"/>
    <cellStyle name="Accent6 77" xfId="7148"/>
    <cellStyle name="Accent6 78" xfId="7149"/>
    <cellStyle name="Accent6 79" xfId="7150"/>
    <cellStyle name="Accent6 8" xfId="7151"/>
    <cellStyle name="Accent6 80" xfId="7152"/>
    <cellStyle name="Accent6 81" xfId="7153"/>
    <cellStyle name="Accent6 82" xfId="7154"/>
    <cellStyle name="Accent6 83" xfId="7155"/>
    <cellStyle name="Accent6 84" xfId="7156"/>
    <cellStyle name="Accent6 85" xfId="7157"/>
    <cellStyle name="Accent6 86" xfId="7158"/>
    <cellStyle name="Accent6 87" xfId="7159"/>
    <cellStyle name="Accent6 88" xfId="7160"/>
    <cellStyle name="Accent6 89" xfId="7161"/>
    <cellStyle name="Accent6 9" xfId="7162"/>
    <cellStyle name="Accent6 90" xfId="7163"/>
    <cellStyle name="Accent6 91" xfId="7164"/>
    <cellStyle name="Accent6 92" xfId="7165"/>
    <cellStyle name="Accent6 93" xfId="7166"/>
    <cellStyle name="Acctg" xfId="7167"/>
    <cellStyle name="Acctg$" xfId="7168"/>
    <cellStyle name="Acctg_Display" xfId="7169"/>
    <cellStyle name="Adjustable" xfId="7170"/>
    <cellStyle name="Adjustable 2" xfId="7171"/>
    <cellStyle name="Adjustable 3" xfId="7172"/>
    <cellStyle name="Adjustable_BP - Raízen Combustíveis" xfId="7173"/>
    <cellStyle name="AFE" xfId="7174"/>
    <cellStyle name="AFE 2" xfId="7175"/>
    <cellStyle name="AFE 2 2" xfId="7176"/>
    <cellStyle name="AFE 2_BP - Raízen Combustíveis" xfId="7177"/>
    <cellStyle name="AFE 3" xfId="7178"/>
    <cellStyle name="AFE_3-Balanço" xfId="7179"/>
    <cellStyle name="albert style" xfId="7180"/>
    <cellStyle name="Amarelocot" xfId="7181"/>
    <cellStyle name="anobase" xfId="7182"/>
    <cellStyle name="anos" xfId="7183"/>
    <cellStyle name="Área" xfId="7184"/>
    <cellStyle name="Área 2" xfId="7185"/>
    <cellStyle name="args.style" xfId="7186"/>
    <cellStyle name="Array" xfId="7187"/>
    <cellStyle name="Array 2" xfId="7188"/>
    <cellStyle name="Array 3" xfId="7189"/>
    <cellStyle name="Array Enter" xfId="7190"/>
    <cellStyle name="Array Enter 2" xfId="7191"/>
    <cellStyle name="Array Enter 2 2" xfId="7192"/>
    <cellStyle name="Array Enter 2 3" xfId="7193"/>
    <cellStyle name="Array Enter 2_BP - Raízen Combustíveis" xfId="7194"/>
    <cellStyle name="Array Enter 3" xfId="7195"/>
    <cellStyle name="Array Enter 4" xfId="7196"/>
    <cellStyle name="Array Enter_BP - Raízen Combustíveis" xfId="7197"/>
    <cellStyle name="Array_3-Balanço" xfId="7198"/>
    <cellStyle name="Bad 10" xfId="7199"/>
    <cellStyle name="Bad 11" xfId="7200"/>
    <cellStyle name="Bad 12" xfId="7201"/>
    <cellStyle name="Bad 13" xfId="7202"/>
    <cellStyle name="Bad 14" xfId="7203"/>
    <cellStyle name="Bad 15" xfId="7204"/>
    <cellStyle name="Bad 16" xfId="7205"/>
    <cellStyle name="Bad 17" xfId="7206"/>
    <cellStyle name="Bad 18" xfId="7207"/>
    <cellStyle name="Bad 19" xfId="7208"/>
    <cellStyle name="Bad 2" xfId="7209"/>
    <cellStyle name="Bad 2 10" xfId="7210"/>
    <cellStyle name="Bad 2 2" xfId="7211"/>
    <cellStyle name="Bad 2 2 2" xfId="7212"/>
    <cellStyle name="Bad 2 2 3" xfId="7213"/>
    <cellStyle name="Bad 2 2_IR Diferido" xfId="7214"/>
    <cellStyle name="Bad 2 3" xfId="7215"/>
    <cellStyle name="Bad 2 4" xfId="7216"/>
    <cellStyle name="Bad 2 5" xfId="7217"/>
    <cellStyle name="Bad 2 6" xfId="7218"/>
    <cellStyle name="Bad 2 7" xfId="7219"/>
    <cellStyle name="Bad 2 8" xfId="7220"/>
    <cellStyle name="Bad 2 8 2" xfId="7221"/>
    <cellStyle name="Bad 2 8_BP - Raízen Combustíveis" xfId="7222"/>
    <cellStyle name="Bad 2 9" xfId="7223"/>
    <cellStyle name="Bad 2_13-Endividamento" xfId="7224"/>
    <cellStyle name="Bad 20" xfId="7225"/>
    <cellStyle name="Bad 20 2" xfId="7226"/>
    <cellStyle name="Bad 20_BP - Raízen Combustíveis" xfId="7227"/>
    <cellStyle name="Bad 21" xfId="7228"/>
    <cellStyle name="Bad 21 2" xfId="7229"/>
    <cellStyle name="Bad 22" xfId="7230"/>
    <cellStyle name="Bad 22 2" xfId="7231"/>
    <cellStyle name="Bad 23" xfId="7232"/>
    <cellStyle name="Bad 23 2" xfId="7233"/>
    <cellStyle name="Bad 24" xfId="7234"/>
    <cellStyle name="Bad 24 2" xfId="7235"/>
    <cellStyle name="Bad 25" xfId="7236"/>
    <cellStyle name="Bad 26" xfId="7237"/>
    <cellStyle name="Bad 27" xfId="7238"/>
    <cellStyle name="Bad 28" xfId="7239"/>
    <cellStyle name="Bad 29" xfId="7240"/>
    <cellStyle name="Bad 3" xfId="7241"/>
    <cellStyle name="Bad 3 2" xfId="7242"/>
    <cellStyle name="Bad 3 3" xfId="7243"/>
    <cellStyle name="Bad 3 4" xfId="7244"/>
    <cellStyle name="Bad 3 5" xfId="7245"/>
    <cellStyle name="Bad 3 6" xfId="7246"/>
    <cellStyle name="Bad 3 7" xfId="7247"/>
    <cellStyle name="Bad 3_BP - Raízen Combustíveis" xfId="7248"/>
    <cellStyle name="Bad 30" xfId="7249"/>
    <cellStyle name="Bad 31" xfId="7250"/>
    <cellStyle name="Bad 32" xfId="7251"/>
    <cellStyle name="Bad 33" xfId="7252"/>
    <cellStyle name="Bad 34" xfId="7253"/>
    <cellStyle name="Bad 35" xfId="7254"/>
    <cellStyle name="Bad 36" xfId="7255"/>
    <cellStyle name="Bad 37" xfId="7256"/>
    <cellStyle name="Bad 38" xfId="7257"/>
    <cellStyle name="Bad 39" xfId="7258"/>
    <cellStyle name="Bad 4" xfId="7259"/>
    <cellStyle name="Bad 4 2" xfId="7260"/>
    <cellStyle name="Bad 4_DFC Gerencial" xfId="7261"/>
    <cellStyle name="Bad 40" xfId="7262"/>
    <cellStyle name="Bad 41" xfId="7263"/>
    <cellStyle name="Bad 42" xfId="7264"/>
    <cellStyle name="Bad 43" xfId="7265"/>
    <cellStyle name="Bad 44" xfId="7266"/>
    <cellStyle name="Bad 45" xfId="7267"/>
    <cellStyle name="Bad 46" xfId="7268"/>
    <cellStyle name="Bad 47" xfId="7269"/>
    <cellStyle name="Bad 48" xfId="7270"/>
    <cellStyle name="Bad 49" xfId="7271"/>
    <cellStyle name="Bad 5" xfId="7272"/>
    <cellStyle name="Bad 50" xfId="7273"/>
    <cellStyle name="Bad 51" xfId="7274"/>
    <cellStyle name="Bad 52" xfId="7275"/>
    <cellStyle name="Bad 53" xfId="7276"/>
    <cellStyle name="Bad 54" xfId="7277"/>
    <cellStyle name="Bad 55" xfId="7278"/>
    <cellStyle name="Bad 56" xfId="7279"/>
    <cellStyle name="Bad 57" xfId="7280"/>
    <cellStyle name="Bad 58" xfId="7281"/>
    <cellStyle name="Bad 59" xfId="7282"/>
    <cellStyle name="Bad 6" xfId="7283"/>
    <cellStyle name="Bad 60" xfId="7284"/>
    <cellStyle name="Bad 61" xfId="7285"/>
    <cellStyle name="Bad 62" xfId="7286"/>
    <cellStyle name="Bad 63" xfId="7287"/>
    <cellStyle name="Bad 64" xfId="7288"/>
    <cellStyle name="Bad 65" xfId="7289"/>
    <cellStyle name="Bad 66" xfId="7290"/>
    <cellStyle name="Bad 67" xfId="7291"/>
    <cellStyle name="Bad 68" xfId="7292"/>
    <cellStyle name="Bad 69" xfId="7293"/>
    <cellStyle name="Bad 7" xfId="7294"/>
    <cellStyle name="Bad 70" xfId="7295"/>
    <cellStyle name="Bad 71" xfId="7296"/>
    <cellStyle name="Bad 72" xfId="7297"/>
    <cellStyle name="Bad 73" xfId="7298"/>
    <cellStyle name="Bad 74" xfId="7299"/>
    <cellStyle name="Bad 75" xfId="7300"/>
    <cellStyle name="Bad 76" xfId="7301"/>
    <cellStyle name="Bad 77" xfId="7302"/>
    <cellStyle name="Bad 78" xfId="7303"/>
    <cellStyle name="Bad 79" xfId="7304"/>
    <cellStyle name="Bad 8" xfId="7305"/>
    <cellStyle name="Bad 80" xfId="7306"/>
    <cellStyle name="Bad 81" xfId="7307"/>
    <cellStyle name="Bad 82" xfId="7308"/>
    <cellStyle name="Bad 83" xfId="7309"/>
    <cellStyle name="Bad 84" xfId="7310"/>
    <cellStyle name="Bad 85" xfId="7311"/>
    <cellStyle name="Bad 86" xfId="7312"/>
    <cellStyle name="Bad 87" xfId="7313"/>
    <cellStyle name="Bad 88" xfId="7314"/>
    <cellStyle name="Bad 89" xfId="7315"/>
    <cellStyle name="Bad 9" xfId="7316"/>
    <cellStyle name="Bad 90" xfId="7317"/>
    <cellStyle name="Bad 91" xfId="7318"/>
    <cellStyle name="Bad 92" xfId="7319"/>
    <cellStyle name="Bad 93" xfId="7320"/>
    <cellStyle name="Barra" xfId="7321"/>
    <cellStyle name="BarraMês" xfId="7322"/>
    <cellStyle name="base" xfId="7323"/>
    <cellStyle name="Black" xfId="7324"/>
    <cellStyle name="Black 2" xfId="7325"/>
    <cellStyle name="Black 3" xfId="7326"/>
    <cellStyle name="Black_BP - Raízen Combustíveis" xfId="7327"/>
    <cellStyle name="Blue" xfId="7328"/>
    <cellStyle name="Blue 2" xfId="7329"/>
    <cellStyle name="Blue 3" xfId="7330"/>
    <cellStyle name="Blue_BP - Raízen Combustíveis" xfId="7331"/>
    <cellStyle name="Body" xfId="7332"/>
    <cellStyle name="Body 2" xfId="7333"/>
    <cellStyle name="Body 2 2" xfId="7334"/>
    <cellStyle name="Body 2_BP - Raízen Combustíveis" xfId="7335"/>
    <cellStyle name="Body 3" xfId="7336"/>
    <cellStyle name="Body 3 2" xfId="7337"/>
    <cellStyle name="Body 4" xfId="7338"/>
    <cellStyle name="Body 5" xfId="7339"/>
    <cellStyle name="Body_BP - Raízen Combustíveis" xfId="7340"/>
    <cellStyle name="BoIt - Estilo1" xfId="7341"/>
    <cellStyle name="Bold/Border" xfId="7342"/>
    <cellStyle name="Bold/Border 2" xfId="7343"/>
    <cellStyle name="Bold/Border 2 2" xfId="7344"/>
    <cellStyle name="Bold/Border 2 2 2" xfId="7345"/>
    <cellStyle name="Bold/Border 2 2 2 2" xfId="7346"/>
    <cellStyle name="Bold/Border 2 2 2 3" xfId="7347"/>
    <cellStyle name="Bold/Border 2 2 2 4" xfId="7348"/>
    <cellStyle name="Bold/Border 2 2 3" xfId="7349"/>
    <cellStyle name="Bold/Border 2 2 4" xfId="7350"/>
    <cellStyle name="Bold/Border 2 2 5" xfId="7351"/>
    <cellStyle name="Bold/Border 2 2_Display" xfId="7352"/>
    <cellStyle name="Bold/Border 2 3" xfId="7353"/>
    <cellStyle name="Bold/Border 2 4" xfId="7354"/>
    <cellStyle name="Bold/Border 2 5" xfId="7355"/>
    <cellStyle name="Bold/Border 2 6" xfId="7356"/>
    <cellStyle name="Bold/Border 2_BP - Raízen Combustíveis" xfId="7357"/>
    <cellStyle name="Bold/Border 3" xfId="7358"/>
    <cellStyle name="Bold/Border 3 2" xfId="7359"/>
    <cellStyle name="Bold/Border 3_BP - Raízen Combustíveis" xfId="7360"/>
    <cellStyle name="Bold/Border 4" xfId="7361"/>
    <cellStyle name="Bold/Border 4 2" xfId="7362"/>
    <cellStyle name="Bold/Border 4_DFC por Negócio" xfId="7363"/>
    <cellStyle name="Bold/Border 5" xfId="7364"/>
    <cellStyle name="Bold/Border 6" xfId="7365"/>
    <cellStyle name="Bold/Border_13-Endividamento" xfId="7366"/>
    <cellStyle name="Bol-Data" xfId="7367"/>
    <cellStyle name="Bol-Data 2" xfId="7368"/>
    <cellStyle name="Bol-Data 3" xfId="7369"/>
    <cellStyle name="Bol-Data_BP - Raízen Combustíveis" xfId="7370"/>
    <cellStyle name="bolet" xfId="7371"/>
    <cellStyle name="Boletim" xfId="7372"/>
    <cellStyle name="Bom 10" xfId="7373"/>
    <cellStyle name="Bom 10 2" xfId="7374"/>
    <cellStyle name="Bom 10 3" xfId="7375"/>
    <cellStyle name="Bom 11" xfId="7376"/>
    <cellStyle name="Bom 11 2" xfId="7377"/>
    <cellStyle name="Bom 11_Dep_Judiciais-Contingências" xfId="7378"/>
    <cellStyle name="Bom 12" xfId="7379"/>
    <cellStyle name="Bom 13" xfId="7380"/>
    <cellStyle name="Bom 14" xfId="7381"/>
    <cellStyle name="Bom 15" xfId="7382"/>
    <cellStyle name="Bom 16" xfId="7383"/>
    <cellStyle name="Bom 17" xfId="7384"/>
    <cellStyle name="Bom 2" xfId="7385"/>
    <cellStyle name="Bom 2 2" xfId="7386"/>
    <cellStyle name="Bom 2 2 2" xfId="7387"/>
    <cellStyle name="Bom 2 2 3" xfId="7388"/>
    <cellStyle name="Bom 2 2 4" xfId="7389"/>
    <cellStyle name="Bom 2 2_BP - Raízen Combustíveis" xfId="7390"/>
    <cellStyle name="Bom 2 3" xfId="7391"/>
    <cellStyle name="Bom 2 3 2" xfId="7392"/>
    <cellStyle name="Bom 2 3 3" xfId="7393"/>
    <cellStyle name="Bom 2 3 4" xfId="7394"/>
    <cellStyle name="Bom 2 3_BP - Raízen Combustíveis" xfId="7395"/>
    <cellStyle name="Bom 2 4" xfId="7396"/>
    <cellStyle name="Bom 2 4 2" xfId="7397"/>
    <cellStyle name="Bom 2 4 3" xfId="7398"/>
    <cellStyle name="Bom 2 4 4" xfId="7399"/>
    <cellStyle name="Bom 2 4_BP - Raízen Combustíveis" xfId="7400"/>
    <cellStyle name="Bom 2 5" xfId="7401"/>
    <cellStyle name="Bom 2 5 2" xfId="7402"/>
    <cellStyle name="Bom 2 5 3" xfId="7403"/>
    <cellStyle name="Bom 2 5_BP - Raízen Combustíveis" xfId="7404"/>
    <cellStyle name="Bom 2 6" xfId="7405"/>
    <cellStyle name="Bom 2 6 2" xfId="7406"/>
    <cellStyle name="Bom 2 6_BP - Raízen Combustíveis" xfId="7407"/>
    <cellStyle name="Bom 2 7" xfId="7408"/>
    <cellStyle name="Bom 2 7 2" xfId="7409"/>
    <cellStyle name="Bom 2 8" xfId="7410"/>
    <cellStyle name="Bom 2 9" xfId="7411"/>
    <cellStyle name="Bom 2_11_Combinação de neg. Zanin" xfId="7412"/>
    <cellStyle name="Bom 3" xfId="7413"/>
    <cellStyle name="Bom 3 2" xfId="7414"/>
    <cellStyle name="Bom 3 2 2" xfId="7415"/>
    <cellStyle name="Bom 3 2 3" xfId="7416"/>
    <cellStyle name="Bom 3 2 4" xfId="7417"/>
    <cellStyle name="Bom 3 2_BP - Raízen Combustíveis" xfId="7418"/>
    <cellStyle name="Bom 3 3" xfId="7419"/>
    <cellStyle name="Bom 3 3 2" xfId="7420"/>
    <cellStyle name="Bom 3 3_BP - Raízen Combustíveis" xfId="7421"/>
    <cellStyle name="Bom 3 4" xfId="7422"/>
    <cellStyle name="Bom 3 4 2" xfId="7423"/>
    <cellStyle name="Bom 3 5" xfId="7424"/>
    <cellStyle name="Bom 3 6" xfId="7425"/>
    <cellStyle name="Bom 3_13-Endividamento" xfId="7426"/>
    <cellStyle name="Bom 4" xfId="7427"/>
    <cellStyle name="Bom 4 2" xfId="7428"/>
    <cellStyle name="Bom 4 2 2" xfId="7429"/>
    <cellStyle name="Bom 4 2 3" xfId="7430"/>
    <cellStyle name="Bom 4 2 4" xfId="7431"/>
    <cellStyle name="Bom 4 2_BP - Raízen Combustíveis" xfId="7432"/>
    <cellStyle name="Bom 4 3" xfId="7433"/>
    <cellStyle name="Bom 4 3 2" xfId="7434"/>
    <cellStyle name="Bom 4 3_BP - Raízen Combustíveis" xfId="7435"/>
    <cellStyle name="Bom 4 4" xfId="7436"/>
    <cellStyle name="Bom 4 4 2" xfId="7437"/>
    <cellStyle name="Bom 4 5" xfId="7438"/>
    <cellStyle name="Bom 4 6" xfId="7439"/>
    <cellStyle name="Bom 4_13-Endividamento" xfId="7440"/>
    <cellStyle name="Bom 5" xfId="7441"/>
    <cellStyle name="Bom 5 2" xfId="7442"/>
    <cellStyle name="Bom 5 2 2" xfId="7443"/>
    <cellStyle name="Bom 5 2 3" xfId="7444"/>
    <cellStyle name="Bom 5 2 4" xfId="7445"/>
    <cellStyle name="Bom 5 2_BP - Raízen Combustíveis" xfId="7446"/>
    <cellStyle name="Bom 5 3" xfId="7447"/>
    <cellStyle name="Bom 5 3 2" xfId="7448"/>
    <cellStyle name="Bom 5 3_BP - Raízen Combustíveis" xfId="7449"/>
    <cellStyle name="Bom 5 4" xfId="7450"/>
    <cellStyle name="Bom 5 4 2" xfId="7451"/>
    <cellStyle name="Bom 5 5" xfId="7452"/>
    <cellStyle name="Bom 5 6" xfId="7453"/>
    <cellStyle name="Bom 5_13-Endividamento" xfId="7454"/>
    <cellStyle name="Bom 6" xfId="7455"/>
    <cellStyle name="Bom 6 2" xfId="7456"/>
    <cellStyle name="Bom 6 2 2" xfId="7457"/>
    <cellStyle name="Bom 6 2 3" xfId="7458"/>
    <cellStyle name="Bom 6 2 4" xfId="7459"/>
    <cellStyle name="Bom 6 2_BP - Raízen Combustíveis" xfId="7460"/>
    <cellStyle name="Bom 6 3" xfId="7461"/>
    <cellStyle name="Bom 6 3 2" xfId="7462"/>
    <cellStyle name="Bom 6 3_BP - Raízen Combustíveis" xfId="7463"/>
    <cellStyle name="Bom 6 4" xfId="7464"/>
    <cellStyle name="Bom 6 4 2" xfId="7465"/>
    <cellStyle name="Bom 6 5" xfId="7466"/>
    <cellStyle name="Bom 6 6" xfId="7467"/>
    <cellStyle name="Bom 6_13-Endividamento" xfId="7468"/>
    <cellStyle name="Bom 7" xfId="7469"/>
    <cellStyle name="Bom 7 2" xfId="7470"/>
    <cellStyle name="Bom 7 2 2" xfId="7471"/>
    <cellStyle name="Bom 7 2 3" xfId="7472"/>
    <cellStyle name="Bom 7 2 4" xfId="7473"/>
    <cellStyle name="Bom 7 2 5" xfId="7474"/>
    <cellStyle name="Bom 7 2 6" xfId="7475"/>
    <cellStyle name="Bom 7 2_BP - Raízen Combustíveis" xfId="7476"/>
    <cellStyle name="Bom 7 3" xfId="7477"/>
    <cellStyle name="Bom 7 3 2" xfId="7478"/>
    <cellStyle name="Bom 7 3_BP - Raízen Combustíveis" xfId="7479"/>
    <cellStyle name="Bom 7 4" xfId="7480"/>
    <cellStyle name="Bom 7 4 2" xfId="7481"/>
    <cellStyle name="Bom 7 5" xfId="7482"/>
    <cellStyle name="Bom 7 6" xfId="7483"/>
    <cellStyle name="Bom 7 7" xfId="7484"/>
    <cellStyle name="Bom 7_13-Endividamento" xfId="7485"/>
    <cellStyle name="Bom 8" xfId="7486"/>
    <cellStyle name="Bom 8 2" xfId="7487"/>
    <cellStyle name="Bom 8 3" xfId="7488"/>
    <cellStyle name="Bom 8 4" xfId="7489"/>
    <cellStyle name="Bom 8_BP - Raízen Combustíveis" xfId="7490"/>
    <cellStyle name="Bom 9" xfId="7491"/>
    <cellStyle name="Bom 9 2" xfId="7492"/>
    <cellStyle name="Bom 9 3" xfId="7493"/>
    <cellStyle name="Bom 9 4" xfId="7494"/>
    <cellStyle name="Bottom bold border" xfId="7495"/>
    <cellStyle name="Bottom bold border 2" xfId="7496"/>
    <cellStyle name="Bottom bold border 2 2" xfId="7497"/>
    <cellStyle name="Bottom bold border 2 2 2" xfId="7498"/>
    <cellStyle name="Bottom bold border 2 2 3" xfId="7499"/>
    <cellStyle name="Bottom bold border 2 2_Display" xfId="7500"/>
    <cellStyle name="Bottom bold border 2 3" xfId="7501"/>
    <cellStyle name="Bottom bold border 2 4" xfId="7502"/>
    <cellStyle name="Bottom bold border 2_BP - Raízen Combustíveis" xfId="7503"/>
    <cellStyle name="Bottom bold border 3" xfId="7504"/>
    <cellStyle name="Bottom bold border 4" xfId="7505"/>
    <cellStyle name="Bottom bold border_13-Endividamento" xfId="7506"/>
    <cellStyle name="Bottom Edge" xfId="7507"/>
    <cellStyle name="Bottom single border" xfId="7508"/>
    <cellStyle name="Bottom single border 2" xfId="7509"/>
    <cellStyle name="Bottom single border 2 2" xfId="7510"/>
    <cellStyle name="Bottom single border 2_BP - Raízen Combustíveis" xfId="7511"/>
    <cellStyle name="Bottom single border 3" xfId="7512"/>
    <cellStyle name="Bottom single border 4" xfId="7513"/>
    <cellStyle name="Bottom single border_13-Endividamento" xfId="7514"/>
    <cellStyle name="Bullet" xfId="7515"/>
    <cellStyle name="Bullet 2" xfId="7516"/>
    <cellStyle name="Bullet 2 2" xfId="7517"/>
    <cellStyle name="Bullet 2 2 2" xfId="7518"/>
    <cellStyle name="Bullet 2 2 2 2" xfId="7519"/>
    <cellStyle name="Bullet 2 2 2 3" xfId="7520"/>
    <cellStyle name="Bullet 2 2 2 4" xfId="7521"/>
    <cellStyle name="Bullet 2 2 3" xfId="7522"/>
    <cellStyle name="Bullet 2 2 4" xfId="7523"/>
    <cellStyle name="Bullet 2 2 5" xfId="7524"/>
    <cellStyle name="Bullet 2 2_Display" xfId="7525"/>
    <cellStyle name="Bullet 2 3" xfId="7526"/>
    <cellStyle name="Bullet 2 4" xfId="7527"/>
    <cellStyle name="Bullet 2 5" xfId="7528"/>
    <cellStyle name="Bullet 2_BP - Raízen Combustíveis" xfId="7529"/>
    <cellStyle name="Bullet 3" xfId="7530"/>
    <cellStyle name="Bullet 4" xfId="7531"/>
    <cellStyle name="Bullet 5" xfId="7532"/>
    <cellStyle name="Bullet 6" xfId="7533"/>
    <cellStyle name="Bullet_13-Endividamento" xfId="7534"/>
    <cellStyle name="Cabeca" xfId="7535"/>
    <cellStyle name="CABEÇALHO" xfId="7536"/>
    <cellStyle name="Cabeçalho 1" xfId="7537"/>
    <cellStyle name="Cabeçalho 2" xfId="7538"/>
    <cellStyle name="Cabeçalho 3" xfId="7539"/>
    <cellStyle name="Cabeçalho 4" xfId="7540"/>
    <cellStyle name="CABEÇALHO_Dep_Judiciais-Contingências" xfId="7541"/>
    <cellStyle name="CABEÇALHO2" xfId="7542"/>
    <cellStyle name="Calc Currency (0)" xfId="7543"/>
    <cellStyle name="Calc Currency (0) 2" xfId="7544"/>
    <cellStyle name="Calc Currency (0)_Dep_Judiciais-Contingências" xfId="7545"/>
    <cellStyle name="Calc Percent (0)" xfId="7546"/>
    <cellStyle name="Calc Percent (0) 2" xfId="7547"/>
    <cellStyle name="Calc Percent (0)_Dep_Judiciais-Contingências" xfId="7548"/>
    <cellStyle name="Calc Percent (1)" xfId="7549"/>
    <cellStyle name="Calc Percent (1) 2" xfId="7550"/>
    <cellStyle name="Calc Percent (1)_Dep_Judiciais-Contingências" xfId="7551"/>
    <cellStyle name="Calculado" xfId="7552"/>
    <cellStyle name="Calculation 10" xfId="7553"/>
    <cellStyle name="Calculation 10 2" xfId="7554"/>
    <cellStyle name="Calculation 10 3" xfId="7555"/>
    <cellStyle name="Calculation 10 4" xfId="7556"/>
    <cellStyle name="Calculation 10 5" xfId="7557"/>
    <cellStyle name="Calculation 10_BP - Raízen Combustíveis" xfId="7558"/>
    <cellStyle name="Calculation 11" xfId="7559"/>
    <cellStyle name="Calculation 11 2" xfId="7560"/>
    <cellStyle name="Calculation 11 3" xfId="7561"/>
    <cellStyle name="Calculation 11 4" xfId="7562"/>
    <cellStyle name="Calculation 11 5" xfId="7563"/>
    <cellStyle name="Calculation 11_BP - Raízen Combustíveis" xfId="7564"/>
    <cellStyle name="Calculation 12" xfId="7565"/>
    <cellStyle name="Calculation 12 2" xfId="7566"/>
    <cellStyle name="Calculation 12 3" xfId="7567"/>
    <cellStyle name="Calculation 12 4" xfId="7568"/>
    <cellStyle name="Calculation 12 5" xfId="7569"/>
    <cellStyle name="Calculation 12_BP - Raízen Combustíveis" xfId="7570"/>
    <cellStyle name="Calculation 13" xfId="7571"/>
    <cellStyle name="Calculation 13 2" xfId="7572"/>
    <cellStyle name="Calculation 13_BP - Raízen Combustíveis" xfId="7573"/>
    <cellStyle name="Calculation 14" xfId="7574"/>
    <cellStyle name="Calculation 14 2" xfId="7575"/>
    <cellStyle name="Calculation 14_BP - Raízen Combustíveis" xfId="7576"/>
    <cellStyle name="Calculation 15" xfId="7577"/>
    <cellStyle name="Calculation 15 2" xfId="7578"/>
    <cellStyle name="Calculation 15_BP - Raízen Combustíveis" xfId="7579"/>
    <cellStyle name="Calculation 16" xfId="7580"/>
    <cellStyle name="Calculation 16 2" xfId="7581"/>
    <cellStyle name="Calculation 16_BP - Raízen Combustíveis" xfId="7582"/>
    <cellStyle name="Calculation 17" xfId="7583"/>
    <cellStyle name="Calculation 17 2" xfId="7584"/>
    <cellStyle name="Calculation 17_BP - Raízen Combustíveis" xfId="7585"/>
    <cellStyle name="Calculation 18" xfId="7586"/>
    <cellStyle name="Calculation 18 2" xfId="7587"/>
    <cellStyle name="Calculation 18_BP - Raízen Combustíveis" xfId="7588"/>
    <cellStyle name="Calculation 19" xfId="7589"/>
    <cellStyle name="Calculation 19 2" xfId="7590"/>
    <cellStyle name="Calculation 19_BP - Raízen Combustíveis" xfId="7591"/>
    <cellStyle name="Calculation 2" xfId="7592"/>
    <cellStyle name="Calculation 2 10" xfId="7593"/>
    <cellStyle name="Calculation 2 11" xfId="7594"/>
    <cellStyle name="Calculation 2 12" xfId="7595"/>
    <cellStyle name="Calculation 2 13" xfId="7596"/>
    <cellStyle name="Calculation 2 2" xfId="7597"/>
    <cellStyle name="Calculation 2 2 2" xfId="7598"/>
    <cellStyle name="Calculation 2 2 3" xfId="7599"/>
    <cellStyle name="Calculation 2 2 4" xfId="7600"/>
    <cellStyle name="Calculation 2 2 5" xfId="7601"/>
    <cellStyle name="Calculation 2 2_BP - Raízen Combustíveis" xfId="7602"/>
    <cellStyle name="Calculation 2 3" xfId="7603"/>
    <cellStyle name="Calculation 2 3 2" xfId="7604"/>
    <cellStyle name="Calculation 2 3_BP - Raízen Combustíveis" xfId="7605"/>
    <cellStyle name="Calculation 2 4" xfId="7606"/>
    <cellStyle name="Calculation 2 4 2" xfId="7607"/>
    <cellStyle name="Calculation 2 4_BP - Raízen Combustíveis" xfId="7608"/>
    <cellStyle name="Calculation 2 5" xfId="7609"/>
    <cellStyle name="Calculation 2 5 2" xfId="7610"/>
    <cellStyle name="Calculation 2 5_BP - Raízen Combustíveis" xfId="7611"/>
    <cellStyle name="Calculation 2 6" xfId="7612"/>
    <cellStyle name="Calculation 2 6 2" xfId="7613"/>
    <cellStyle name="Calculation 2 6_BP - Raízen Combustíveis" xfId="7614"/>
    <cellStyle name="Calculation 2 7" xfId="7615"/>
    <cellStyle name="Calculation 2 7 2" xfId="7616"/>
    <cellStyle name="Calculation 2 7_BP - Raízen Combustíveis" xfId="7617"/>
    <cellStyle name="Calculation 2 8" xfId="7618"/>
    <cellStyle name="Calculation 2 8 2" xfId="7619"/>
    <cellStyle name="Calculation 2 8_BP - Raízen Combustíveis" xfId="7620"/>
    <cellStyle name="Calculation 2 9" xfId="7621"/>
    <cellStyle name="Calculation 2_13-Endividamento" xfId="7622"/>
    <cellStyle name="Calculation 20" xfId="7623"/>
    <cellStyle name="Calculation 20 2" xfId="7624"/>
    <cellStyle name="Calculation 20_BP - Raízen Combustíveis" xfId="7625"/>
    <cellStyle name="Calculation 21" xfId="7626"/>
    <cellStyle name="Calculation 21 2" xfId="7627"/>
    <cellStyle name="Calculation 21_BP - Raízen Combustíveis" xfId="7628"/>
    <cellStyle name="Calculation 22" xfId="7629"/>
    <cellStyle name="Calculation 22 2" xfId="7630"/>
    <cellStyle name="Calculation 22_BP - Raízen Combustíveis" xfId="7631"/>
    <cellStyle name="Calculation 23" xfId="7632"/>
    <cellStyle name="Calculation 23 2" xfId="7633"/>
    <cellStyle name="Calculation 24" xfId="7634"/>
    <cellStyle name="Calculation 24 2" xfId="7635"/>
    <cellStyle name="Calculation 25" xfId="7636"/>
    <cellStyle name="Calculation 26" xfId="7637"/>
    <cellStyle name="Calculation 27" xfId="7638"/>
    <cellStyle name="Calculation 28" xfId="7639"/>
    <cellStyle name="Calculation 29" xfId="7640"/>
    <cellStyle name="Calculation 3" xfId="7641"/>
    <cellStyle name="Calculation 3 10" xfId="7642"/>
    <cellStyle name="Calculation 3 2" xfId="7643"/>
    <cellStyle name="Calculation 3 2 2" xfId="7644"/>
    <cellStyle name="Calculation 3 2_BP - Raízen Combustíveis" xfId="7645"/>
    <cellStyle name="Calculation 3 3" xfId="7646"/>
    <cellStyle name="Calculation 3 3 2" xfId="7647"/>
    <cellStyle name="Calculation 3 3_BP - Raízen Combustíveis" xfId="7648"/>
    <cellStyle name="Calculation 3 4" xfId="7649"/>
    <cellStyle name="Calculation 3 4 2" xfId="7650"/>
    <cellStyle name="Calculation 3 4_BP - Raízen Combustíveis" xfId="7651"/>
    <cellStyle name="Calculation 3 5" xfId="7652"/>
    <cellStyle name="Calculation 3 5 2" xfId="7653"/>
    <cellStyle name="Calculation 3 5_BP - Raízen Combustíveis" xfId="7654"/>
    <cellStyle name="Calculation 3 6" xfId="7655"/>
    <cellStyle name="Calculation 3 6 2" xfId="7656"/>
    <cellStyle name="Calculation 3 6_BP - Raízen Combustíveis" xfId="7657"/>
    <cellStyle name="Calculation 3 7" xfId="7658"/>
    <cellStyle name="Calculation 3 8" xfId="7659"/>
    <cellStyle name="Calculation 3 9" xfId="7660"/>
    <cellStyle name="Calculation 3_BP - Raízen Combustíveis" xfId="7661"/>
    <cellStyle name="Calculation 30" xfId="7662"/>
    <cellStyle name="Calculation 31" xfId="7663"/>
    <cellStyle name="Calculation 32" xfId="7664"/>
    <cellStyle name="Calculation 33" xfId="7665"/>
    <cellStyle name="Calculation 34" xfId="7666"/>
    <cellStyle name="Calculation 35" xfId="7667"/>
    <cellStyle name="Calculation 36" xfId="7668"/>
    <cellStyle name="Calculation 37" xfId="7669"/>
    <cellStyle name="Calculation 38" xfId="7670"/>
    <cellStyle name="Calculation 39" xfId="7671"/>
    <cellStyle name="Calculation 4" xfId="7672"/>
    <cellStyle name="Calculation 4 2" xfId="7673"/>
    <cellStyle name="Calculation 4 3" xfId="7674"/>
    <cellStyle name="Calculation 4 4" xfId="7675"/>
    <cellStyle name="Calculation 4 5" xfId="7676"/>
    <cellStyle name="Calculation 4_BP - Raízen Combustíveis" xfId="7677"/>
    <cellStyle name="Calculation 40" xfId="7678"/>
    <cellStyle name="Calculation 41" xfId="7679"/>
    <cellStyle name="Calculation 42" xfId="7680"/>
    <cellStyle name="Calculation 43" xfId="7681"/>
    <cellStyle name="Calculation 44" xfId="7682"/>
    <cellStyle name="Calculation 45" xfId="7683"/>
    <cellStyle name="Calculation 46" xfId="7684"/>
    <cellStyle name="Calculation 47" xfId="7685"/>
    <cellStyle name="Calculation 48" xfId="7686"/>
    <cellStyle name="Calculation 49" xfId="7687"/>
    <cellStyle name="Calculation 5" xfId="7688"/>
    <cellStyle name="Calculation 5 2" xfId="7689"/>
    <cellStyle name="Calculation 5 3" xfId="7690"/>
    <cellStyle name="Calculation 5 4" xfId="7691"/>
    <cellStyle name="Calculation 5 5" xfId="7692"/>
    <cellStyle name="Calculation 5_BP - Raízen Combustíveis" xfId="7693"/>
    <cellStyle name="Calculation 50" xfId="7694"/>
    <cellStyle name="Calculation 51" xfId="7695"/>
    <cellStyle name="Calculation 52" xfId="7696"/>
    <cellStyle name="Calculation 53" xfId="7697"/>
    <cellStyle name="Calculation 54" xfId="7698"/>
    <cellStyle name="Calculation 55" xfId="7699"/>
    <cellStyle name="Calculation 56" xfId="7700"/>
    <cellStyle name="Calculation 57" xfId="7701"/>
    <cellStyle name="Calculation 58" xfId="7702"/>
    <cellStyle name="Calculation 59" xfId="7703"/>
    <cellStyle name="Calculation 6" xfId="7704"/>
    <cellStyle name="Calculation 6 2" xfId="7705"/>
    <cellStyle name="Calculation 6 3" xfId="7706"/>
    <cellStyle name="Calculation 6 4" xfId="7707"/>
    <cellStyle name="Calculation 6 5" xfId="7708"/>
    <cellStyle name="Calculation 6_BP - Raízen Combustíveis" xfId="7709"/>
    <cellStyle name="Calculation 60" xfId="7710"/>
    <cellStyle name="Calculation 61" xfId="7711"/>
    <cellStyle name="Calculation 62" xfId="7712"/>
    <cellStyle name="Calculation 63" xfId="7713"/>
    <cellStyle name="Calculation 64" xfId="7714"/>
    <cellStyle name="Calculation 65" xfId="7715"/>
    <cellStyle name="Calculation 66" xfId="7716"/>
    <cellStyle name="Calculation 67" xfId="7717"/>
    <cellStyle name="Calculation 68" xfId="7718"/>
    <cellStyle name="Calculation 69" xfId="7719"/>
    <cellStyle name="Calculation 7" xfId="7720"/>
    <cellStyle name="Calculation 7 2" xfId="7721"/>
    <cellStyle name="Calculation 7 3" xfId="7722"/>
    <cellStyle name="Calculation 7 4" xfId="7723"/>
    <cellStyle name="Calculation 7 5" xfId="7724"/>
    <cellStyle name="Calculation 7_BP - Raízen Combustíveis" xfId="7725"/>
    <cellStyle name="Calculation 70" xfId="7726"/>
    <cellStyle name="Calculation 71" xfId="7727"/>
    <cellStyle name="Calculation 72" xfId="7728"/>
    <cellStyle name="Calculation 73" xfId="7729"/>
    <cellStyle name="Calculation 74" xfId="7730"/>
    <cellStyle name="Calculation 75" xfId="7731"/>
    <cellStyle name="Calculation 76" xfId="7732"/>
    <cellStyle name="Calculation 77" xfId="7733"/>
    <cellStyle name="Calculation 78" xfId="7734"/>
    <cellStyle name="Calculation 79" xfId="7735"/>
    <cellStyle name="Calculation 8" xfId="7736"/>
    <cellStyle name="Calculation 8 2" xfId="7737"/>
    <cellStyle name="Calculation 8 3" xfId="7738"/>
    <cellStyle name="Calculation 8 4" xfId="7739"/>
    <cellStyle name="Calculation 8 5" xfId="7740"/>
    <cellStyle name="Calculation 8_BP - Raízen Combustíveis" xfId="7741"/>
    <cellStyle name="Calculation 80" xfId="7742"/>
    <cellStyle name="Calculation 81" xfId="7743"/>
    <cellStyle name="Calculation 82" xfId="7744"/>
    <cellStyle name="Calculation 83" xfId="7745"/>
    <cellStyle name="Calculation 84" xfId="7746"/>
    <cellStyle name="Calculation 85" xfId="7747"/>
    <cellStyle name="Calculation 86" xfId="7748"/>
    <cellStyle name="Calculation 87" xfId="7749"/>
    <cellStyle name="Calculation 88" xfId="7750"/>
    <cellStyle name="Calculation 89" xfId="7751"/>
    <cellStyle name="Calculation 9" xfId="7752"/>
    <cellStyle name="Calculation 9 2" xfId="7753"/>
    <cellStyle name="Calculation 9 3" xfId="7754"/>
    <cellStyle name="Calculation 9 4" xfId="7755"/>
    <cellStyle name="Calculation 9 5" xfId="7756"/>
    <cellStyle name="Calculation 9_BP - Raízen Combustíveis" xfId="7757"/>
    <cellStyle name="Calculation 90" xfId="7758"/>
    <cellStyle name="Calculation 91" xfId="7759"/>
    <cellStyle name="Calculation 92" xfId="7760"/>
    <cellStyle name="Calculation 93" xfId="7761"/>
    <cellStyle name="Calculation 94" xfId="7762"/>
    <cellStyle name="Calculation 95" xfId="7763"/>
    <cellStyle name="Cálculo 10" xfId="7764"/>
    <cellStyle name="Cálculo 10 2" xfId="7765"/>
    <cellStyle name="Cálculo 10 3" xfId="7766"/>
    <cellStyle name="Cálculo 11" xfId="7767"/>
    <cellStyle name="Cálculo 11 2" xfId="7768"/>
    <cellStyle name="Cálculo 11_Dep_Judiciais-Contingências" xfId="7769"/>
    <cellStyle name="Cálculo 12" xfId="7770"/>
    <cellStyle name="Cálculo 13" xfId="7771"/>
    <cellStyle name="Cálculo 14" xfId="7772"/>
    <cellStyle name="Cálculo 15" xfId="7773"/>
    <cellStyle name="Cálculo 16" xfId="7774"/>
    <cellStyle name="Cálculo 17" xfId="7775"/>
    <cellStyle name="Cálculo 2" xfId="7776"/>
    <cellStyle name="Cálculo 2 2" xfId="7777"/>
    <cellStyle name="Cálculo 2 2 2" xfId="7778"/>
    <cellStyle name="Cálculo 2 2 3" xfId="7779"/>
    <cellStyle name="Cálculo 2 2 4" xfId="7780"/>
    <cellStyle name="Cálculo 2 2_BP - Raízen Combustíveis" xfId="7781"/>
    <cellStyle name="Cálculo 2 3" xfId="7782"/>
    <cellStyle name="Cálculo 2 3 2" xfId="7783"/>
    <cellStyle name="Cálculo 2 3 3" xfId="7784"/>
    <cellStyle name="Cálculo 2 3 4" xfId="7785"/>
    <cellStyle name="Cálculo 2 3 5" xfId="7786"/>
    <cellStyle name="Cálculo 2 3_BP - Raízen Combustíveis" xfId="7787"/>
    <cellStyle name="Cálculo 2 4" xfId="7788"/>
    <cellStyle name="Cálculo 2 4 2" xfId="7789"/>
    <cellStyle name="Cálculo 2 4 3" xfId="7790"/>
    <cellStyle name="Cálculo 2 4 4" xfId="7791"/>
    <cellStyle name="Cálculo 2 4_BP - Raízen Combustíveis" xfId="7792"/>
    <cellStyle name="Cálculo 2 5" xfId="7793"/>
    <cellStyle name="Cálculo 2 5 2" xfId="7794"/>
    <cellStyle name="Cálculo 2 5 3" xfId="7795"/>
    <cellStyle name="Cálculo 2 5 4" xfId="7796"/>
    <cellStyle name="Cálculo 2 5_BP - Raízen Combustíveis" xfId="7797"/>
    <cellStyle name="Cálculo 2 6" xfId="7798"/>
    <cellStyle name="Cálculo 2 6 2" xfId="7799"/>
    <cellStyle name="Cálculo 2 6_BP - Raízen Combustíveis" xfId="7800"/>
    <cellStyle name="Cálculo 2 7" xfId="7801"/>
    <cellStyle name="Cálculo 2 7 2" xfId="7802"/>
    <cellStyle name="Cálculo 2 7_BP - Raízen Combustíveis" xfId="7803"/>
    <cellStyle name="Cálculo 2 8" xfId="7804"/>
    <cellStyle name="Cálculo 2 9" xfId="7805"/>
    <cellStyle name="Cálculo 2_11_Combinação de neg. Zanin" xfId="7806"/>
    <cellStyle name="Cálculo 3" xfId="7807"/>
    <cellStyle name="Cálculo 3 2" xfId="7808"/>
    <cellStyle name="Cálculo 3 2 2" xfId="7809"/>
    <cellStyle name="Cálculo 3 2 3" xfId="7810"/>
    <cellStyle name="Cálculo 3 2 4" xfId="7811"/>
    <cellStyle name="Cálculo 3 2_BP - Raízen Combustíveis" xfId="7812"/>
    <cellStyle name="Cálculo 3 3" xfId="7813"/>
    <cellStyle name="Cálculo 3 3 2" xfId="7814"/>
    <cellStyle name="Cálculo 3 3_BP - Raízen Combustíveis" xfId="7815"/>
    <cellStyle name="Cálculo 3 4" xfId="7816"/>
    <cellStyle name="Cálculo 3 4 2" xfId="7817"/>
    <cellStyle name="Cálculo 3 4_BP - Raízen Combustíveis" xfId="7818"/>
    <cellStyle name="Cálculo 3 5" xfId="7819"/>
    <cellStyle name="Cálculo 3 6" xfId="7820"/>
    <cellStyle name="Cálculo 3 7" xfId="7821"/>
    <cellStyle name="Cálculo 3_13-Endividamento" xfId="7822"/>
    <cellStyle name="Cálculo 4" xfId="7823"/>
    <cellStyle name="Cálculo 4 2" xfId="7824"/>
    <cellStyle name="Cálculo 4 2 2" xfId="7825"/>
    <cellStyle name="Cálculo 4 2 3" xfId="7826"/>
    <cellStyle name="Cálculo 4 2 4" xfId="7827"/>
    <cellStyle name="Cálculo 4 2_BP - Raízen Combustíveis" xfId="7828"/>
    <cellStyle name="Cálculo 4 3" xfId="7829"/>
    <cellStyle name="Cálculo 4 3 2" xfId="7830"/>
    <cellStyle name="Cálculo 4 3_BP - Raízen Combustíveis" xfId="7831"/>
    <cellStyle name="Cálculo 4 4" xfId="7832"/>
    <cellStyle name="Cálculo 4 4 2" xfId="7833"/>
    <cellStyle name="Cálculo 4 4_BP - Raízen Combustíveis" xfId="7834"/>
    <cellStyle name="Cálculo 4 5" xfId="7835"/>
    <cellStyle name="Cálculo 4 6" xfId="7836"/>
    <cellStyle name="Cálculo 4 7" xfId="7837"/>
    <cellStyle name="Cálculo 4_13-Endividamento" xfId="7838"/>
    <cellStyle name="Cálculo 5" xfId="7839"/>
    <cellStyle name="Cálculo 5 2" xfId="7840"/>
    <cellStyle name="Cálculo 5 2 2" xfId="7841"/>
    <cellStyle name="Cálculo 5 2 3" xfId="7842"/>
    <cellStyle name="Cálculo 5 2 4" xfId="7843"/>
    <cellStyle name="Cálculo 5 2_BP - Raízen Combustíveis" xfId="7844"/>
    <cellStyle name="Cálculo 5 3" xfId="7845"/>
    <cellStyle name="Cálculo 5 3 2" xfId="7846"/>
    <cellStyle name="Cálculo 5 3_BP - Raízen Combustíveis" xfId="7847"/>
    <cellStyle name="Cálculo 5 4" xfId="7848"/>
    <cellStyle name="Cálculo 5 4 2" xfId="7849"/>
    <cellStyle name="Cálculo 5 4_BP - Raízen Combustíveis" xfId="7850"/>
    <cellStyle name="Cálculo 5 5" xfId="7851"/>
    <cellStyle name="Cálculo 5 6" xfId="7852"/>
    <cellStyle name="Cálculo 5 7" xfId="7853"/>
    <cellStyle name="Cálculo 5_13-Endividamento" xfId="7854"/>
    <cellStyle name="Cálculo 6" xfId="7855"/>
    <cellStyle name="Cálculo 6 2" xfId="7856"/>
    <cellStyle name="Cálculo 6 2 2" xfId="7857"/>
    <cellStyle name="Cálculo 6 2 3" xfId="7858"/>
    <cellStyle name="Cálculo 6 2 4" xfId="7859"/>
    <cellStyle name="Cálculo 6 2_BP - Raízen Combustíveis" xfId="7860"/>
    <cellStyle name="Cálculo 6 3" xfId="7861"/>
    <cellStyle name="Cálculo 6 3 2" xfId="7862"/>
    <cellStyle name="Cálculo 6 3_BP - Raízen Combustíveis" xfId="7863"/>
    <cellStyle name="Cálculo 6 4" xfId="7864"/>
    <cellStyle name="Cálculo 6 4 2" xfId="7865"/>
    <cellStyle name="Cálculo 6 4_BP - Raízen Combustíveis" xfId="7866"/>
    <cellStyle name="Cálculo 6 5" xfId="7867"/>
    <cellStyle name="Cálculo 6 6" xfId="7868"/>
    <cellStyle name="Cálculo 6 7" xfId="7869"/>
    <cellStyle name="Cálculo 6_13-Endividamento" xfId="7870"/>
    <cellStyle name="Cálculo 7" xfId="7871"/>
    <cellStyle name="Cálculo 7 2" xfId="7872"/>
    <cellStyle name="Cálculo 7 2 2" xfId="7873"/>
    <cellStyle name="Cálculo 7 2 3" xfId="7874"/>
    <cellStyle name="Cálculo 7 2 4" xfId="7875"/>
    <cellStyle name="Cálculo 7 2 5" xfId="7876"/>
    <cellStyle name="Cálculo 7 2 6" xfId="7877"/>
    <cellStyle name="Cálculo 7 2_BP - Raízen Combustíveis" xfId="7878"/>
    <cellStyle name="Cálculo 7 3" xfId="7879"/>
    <cellStyle name="Cálculo 7 3 2" xfId="7880"/>
    <cellStyle name="Cálculo 7 3_BP - Raízen Combustíveis" xfId="7881"/>
    <cellStyle name="Cálculo 7 4" xfId="7882"/>
    <cellStyle name="Cálculo 7 4 2" xfId="7883"/>
    <cellStyle name="Cálculo 7 5" xfId="7884"/>
    <cellStyle name="Cálculo 7 6" xfId="7885"/>
    <cellStyle name="Cálculo 7 7" xfId="7886"/>
    <cellStyle name="Cálculo 7_13-Endividamento" xfId="7887"/>
    <cellStyle name="Cálculo 8" xfId="7888"/>
    <cellStyle name="Cálculo 8 2" xfId="7889"/>
    <cellStyle name="Cálculo 8 3" xfId="7890"/>
    <cellStyle name="Cálculo 8 4" xfId="7891"/>
    <cellStyle name="Cálculo 8_BP - Raízen Combustíveis" xfId="7892"/>
    <cellStyle name="Cálculo 9" xfId="7893"/>
    <cellStyle name="Cálculo 9 2" xfId="7894"/>
    <cellStyle name="Cálculo 9 3" xfId="7895"/>
    <cellStyle name="Cálculo 9 4" xfId="7896"/>
    <cellStyle name="Cálculo 9_BP - Raízen Combustíveis" xfId="7897"/>
    <cellStyle name="Cambiar to&amp;do" xfId="7898"/>
    <cellStyle name="Cambiar to&amp;do 2" xfId="7899"/>
    <cellStyle name="Cambiar to&amp;do 3" xfId="7900"/>
    <cellStyle name="Cambiar to&amp;do 4" xfId="7901"/>
    <cellStyle name="Cambiar to&amp;do 5" xfId="7902"/>
    <cellStyle name="Cambiar to&amp;do_13-Endividamento" xfId="7903"/>
    <cellStyle name="Cancel" xfId="7904"/>
    <cellStyle name="Cancel 2 2 2" xfId="7905"/>
    <cellStyle name="Cancel 2 2 2 2" xfId="7906"/>
    <cellStyle name="Cancel 2 2 2_BP - Raízen Combustíveis" xfId="7907"/>
    <cellStyle name="Cancel 3 2" xfId="7908"/>
    <cellStyle name="Cancel 3 2 2" xfId="7909"/>
    <cellStyle name="Cancel 3 2_BP - Raízen Combustíveis" xfId="7910"/>
    <cellStyle name="Cancel_Dep_Judiciais-Contingências" xfId="7911"/>
    <cellStyle name="čárky [0]_Business Plan MCE" xfId="7912"/>
    <cellStyle name="čárky_Business Plan MCE" xfId="7913"/>
    <cellStyle name="CDMDefaultStyle" xfId="31965"/>
    <cellStyle name="Célula de Verificação 10" xfId="7914"/>
    <cellStyle name="Célula de Verificação 10 2" xfId="7915"/>
    <cellStyle name="Célula de Verificação 10 3" xfId="7916"/>
    <cellStyle name="Célula de Verificação 11" xfId="7917"/>
    <cellStyle name="Célula de Verificação 11 2" xfId="7918"/>
    <cellStyle name="Célula de Verificação 11_Dep_Judiciais-Contingências" xfId="7919"/>
    <cellStyle name="Célula de Verificação 12" xfId="7920"/>
    <cellStyle name="Célula de Verificação 13" xfId="7921"/>
    <cellStyle name="Célula de Verificação 14" xfId="7922"/>
    <cellStyle name="Célula de Verificação 15" xfId="7923"/>
    <cellStyle name="Célula de Verificação 16" xfId="7924"/>
    <cellStyle name="Célula de Verificação 17" xfId="7925"/>
    <cellStyle name="Célula de Verificação 2" xfId="7926"/>
    <cellStyle name="Célula de Verificação 2 2" xfId="7927"/>
    <cellStyle name="Célula de Verificação 2 2 2" xfId="7928"/>
    <cellStyle name="Célula de Verificação 2 2 3" xfId="7929"/>
    <cellStyle name="Célula de Verificação 2 2 4" xfId="7930"/>
    <cellStyle name="Célula de Verificação 2 2_BP - Raízen Combustíveis" xfId="7931"/>
    <cellStyle name="Célula de Verificação 2 3" xfId="7932"/>
    <cellStyle name="Célula de Verificação 2 3 2" xfId="7933"/>
    <cellStyle name="Célula de Verificação 2 3 3" xfId="7934"/>
    <cellStyle name="Célula de Verificação 2 3 4" xfId="7935"/>
    <cellStyle name="Célula de Verificação 2 3_BP - Raízen Combustíveis" xfId="7936"/>
    <cellStyle name="Célula de Verificação 2 4" xfId="7937"/>
    <cellStyle name="Célula de Verificação 2 4 2" xfId="7938"/>
    <cellStyle name="Célula de Verificação 2 4 3" xfId="7939"/>
    <cellStyle name="Célula de Verificação 2 4 4" xfId="7940"/>
    <cellStyle name="Célula de Verificação 2 4_BP - Raízen Combustíveis" xfId="7941"/>
    <cellStyle name="Célula de Verificação 2 5" xfId="7942"/>
    <cellStyle name="Célula de Verificação 2 5 2" xfId="7943"/>
    <cellStyle name="Célula de Verificação 2 5 3" xfId="7944"/>
    <cellStyle name="Célula de Verificação 2 5_BP - Raízen Combustíveis" xfId="7945"/>
    <cellStyle name="Célula de Verificação 2 6" xfId="7946"/>
    <cellStyle name="Célula de Verificação 2 6 2" xfId="7947"/>
    <cellStyle name="Célula de Verificação 2 6_BP - Raízen Combustíveis" xfId="7948"/>
    <cellStyle name="Célula de Verificação 2 7" xfId="7949"/>
    <cellStyle name="Célula de Verificação 2 7 2" xfId="7950"/>
    <cellStyle name="Célula de Verificação 2 8" xfId="7951"/>
    <cellStyle name="Célula de Verificação 2 9" xfId="7952"/>
    <cellStyle name="Célula de Verificação 2_11_Combinação de neg. Zanin" xfId="7953"/>
    <cellStyle name="Célula de Verificação 3" xfId="7954"/>
    <cellStyle name="Célula de Verificação 3 2" xfId="7955"/>
    <cellStyle name="Célula de Verificação 3 2 2" xfId="7956"/>
    <cellStyle name="Célula de Verificação 3 2 3" xfId="7957"/>
    <cellStyle name="Célula de Verificação 3 2 4" xfId="7958"/>
    <cellStyle name="Célula de Verificação 3 2_BP - Raízen Combustíveis" xfId="7959"/>
    <cellStyle name="Célula de Verificação 3 3" xfId="7960"/>
    <cellStyle name="Célula de Verificação 3 3 2" xfId="7961"/>
    <cellStyle name="Célula de Verificação 3 3_BP - Raízen Combustíveis" xfId="7962"/>
    <cellStyle name="Célula de Verificação 3 4" xfId="7963"/>
    <cellStyle name="Célula de Verificação 3 4 2" xfId="7964"/>
    <cellStyle name="Célula de Verificação 3 5" xfId="7965"/>
    <cellStyle name="Célula de Verificação 3 6" xfId="7966"/>
    <cellStyle name="Célula de Verificação 3_13-Endividamento" xfId="7967"/>
    <cellStyle name="Célula de Verificação 4" xfId="7968"/>
    <cellStyle name="Célula de Verificação 4 2" xfId="7969"/>
    <cellStyle name="Célula de Verificação 4 2 2" xfId="7970"/>
    <cellStyle name="Célula de Verificação 4 2 3" xfId="7971"/>
    <cellStyle name="Célula de Verificação 4 2 4" xfId="7972"/>
    <cellStyle name="Célula de Verificação 4 2_BP - Raízen Combustíveis" xfId="7973"/>
    <cellStyle name="Célula de Verificação 4 3" xfId="7974"/>
    <cellStyle name="Célula de Verificação 4 3 2" xfId="7975"/>
    <cellStyle name="Célula de Verificação 4 3_BP - Raízen Combustíveis" xfId="7976"/>
    <cellStyle name="Célula de Verificação 4 4" xfId="7977"/>
    <cellStyle name="Célula de Verificação 4 4 2" xfId="7978"/>
    <cellStyle name="Célula de Verificação 4 5" xfId="7979"/>
    <cellStyle name="Célula de Verificação 4 6" xfId="7980"/>
    <cellStyle name="Célula de Verificação 4_13-Endividamento" xfId="7981"/>
    <cellStyle name="Célula de Verificação 5" xfId="7982"/>
    <cellStyle name="Célula de Verificação 5 2" xfId="7983"/>
    <cellStyle name="Célula de Verificação 5 2 2" xfId="7984"/>
    <cellStyle name="Célula de Verificação 5 2 3" xfId="7985"/>
    <cellStyle name="Célula de Verificação 5 2 4" xfId="7986"/>
    <cellStyle name="Célula de Verificação 5 2_BP - Raízen Combustíveis" xfId="7987"/>
    <cellStyle name="Célula de Verificação 5 3" xfId="7988"/>
    <cellStyle name="Célula de Verificação 5 3 2" xfId="7989"/>
    <cellStyle name="Célula de Verificação 5 3_BP - Raízen Combustíveis" xfId="7990"/>
    <cellStyle name="Célula de Verificação 5 4" xfId="7991"/>
    <cellStyle name="Célula de Verificação 5 4 2" xfId="7992"/>
    <cellStyle name="Célula de Verificação 5 5" xfId="7993"/>
    <cellStyle name="Célula de Verificação 5 6" xfId="7994"/>
    <cellStyle name="Célula de Verificação 5_13-Endividamento" xfId="7995"/>
    <cellStyle name="Célula de Verificação 6" xfId="7996"/>
    <cellStyle name="Célula de Verificação 6 2" xfId="7997"/>
    <cellStyle name="Célula de Verificação 6 2 2" xfId="7998"/>
    <cellStyle name="Célula de Verificação 6 2 3" xfId="7999"/>
    <cellStyle name="Célula de Verificação 6 2 4" xfId="8000"/>
    <cellStyle name="Célula de Verificação 6 2_BP - Raízen Combustíveis" xfId="8001"/>
    <cellStyle name="Célula de Verificação 6 3" xfId="8002"/>
    <cellStyle name="Célula de Verificação 6 3 2" xfId="8003"/>
    <cellStyle name="Célula de Verificação 6 3_BP - Raízen Combustíveis" xfId="8004"/>
    <cellStyle name="Célula de Verificação 6 4" xfId="8005"/>
    <cellStyle name="Célula de Verificação 6 4 2" xfId="8006"/>
    <cellStyle name="Célula de Verificação 6 5" xfId="8007"/>
    <cellStyle name="Célula de Verificação 6 6" xfId="8008"/>
    <cellStyle name="Célula de Verificação 6_13-Endividamento" xfId="8009"/>
    <cellStyle name="Célula de Verificação 7" xfId="8010"/>
    <cellStyle name="Célula de Verificação 7 2" xfId="8011"/>
    <cellStyle name="Célula de Verificação 7 2 2" xfId="8012"/>
    <cellStyle name="Célula de Verificação 7 2 3" xfId="8013"/>
    <cellStyle name="Célula de Verificação 7 2 4" xfId="8014"/>
    <cellStyle name="Célula de Verificação 7 2 5" xfId="8015"/>
    <cellStyle name="Célula de Verificação 7 2 6" xfId="8016"/>
    <cellStyle name="Célula de Verificação 7 2_BP - Raízen Combustíveis" xfId="8017"/>
    <cellStyle name="Célula de Verificação 7 3" xfId="8018"/>
    <cellStyle name="Célula de Verificação 7 3 2" xfId="8019"/>
    <cellStyle name="Célula de Verificação 7 3_BP - Raízen Combustíveis" xfId="8020"/>
    <cellStyle name="Célula de Verificação 7 4" xfId="8021"/>
    <cellStyle name="Célula de Verificação 7 4 2" xfId="8022"/>
    <cellStyle name="Célula de Verificação 7 5" xfId="8023"/>
    <cellStyle name="Célula de Verificação 7 6" xfId="8024"/>
    <cellStyle name="Célula de Verificação 7 7" xfId="8025"/>
    <cellStyle name="Célula de Verificação 7_13-Endividamento" xfId="8026"/>
    <cellStyle name="Célula de Verificação 8" xfId="8027"/>
    <cellStyle name="Célula de Verificação 8 2" xfId="8028"/>
    <cellStyle name="Célula de Verificação 8 3" xfId="8029"/>
    <cellStyle name="Célula de Verificação 8 4" xfId="8030"/>
    <cellStyle name="Célula de Verificação 8_BP - Raízen Combustíveis" xfId="8031"/>
    <cellStyle name="Célula de Verificação 9" xfId="8032"/>
    <cellStyle name="Célula de Verificação 9 2" xfId="8033"/>
    <cellStyle name="Célula de Verificação 9 3" xfId="8034"/>
    <cellStyle name="Célula de Verificação 9 4" xfId="8035"/>
    <cellStyle name="Célula Ligada" xfId="8036"/>
    <cellStyle name="Célula Vinculada 10" xfId="8037"/>
    <cellStyle name="Célula Vinculada 10 2" xfId="8038"/>
    <cellStyle name="Célula Vinculada 10 3" xfId="8039"/>
    <cellStyle name="Célula Vinculada 10_Dep_Judiciais-Contingências" xfId="8040"/>
    <cellStyle name="Célula Vinculada 11" xfId="8041"/>
    <cellStyle name="Célula Vinculada 11 2" xfId="8042"/>
    <cellStyle name="Célula Vinculada 11_Dep_Judiciais-Contingências" xfId="8043"/>
    <cellStyle name="Célula Vinculada 12" xfId="8044"/>
    <cellStyle name="Célula Vinculada 13" xfId="8045"/>
    <cellStyle name="Célula Vinculada 14" xfId="8046"/>
    <cellStyle name="Célula Vinculada 15" xfId="8047"/>
    <cellStyle name="Célula Vinculada 16" xfId="8048"/>
    <cellStyle name="Célula Vinculada 17" xfId="8049"/>
    <cellStyle name="Célula Vinculada 2" xfId="8050"/>
    <cellStyle name="Célula Vinculada 2 2" xfId="8051"/>
    <cellStyle name="Célula Vinculada 2 2 2" xfId="8052"/>
    <cellStyle name="Célula Vinculada 2 2 3" xfId="8053"/>
    <cellStyle name="Célula Vinculada 2 2 4" xfId="8054"/>
    <cellStyle name="Célula Vinculada 2 2_BP - Raízen Combustíveis" xfId="8055"/>
    <cellStyle name="Célula Vinculada 2 3" xfId="8056"/>
    <cellStyle name="Célula Vinculada 2 3 2" xfId="8057"/>
    <cellStyle name="Célula Vinculada 2 3 3" xfId="8058"/>
    <cellStyle name="Célula Vinculada 2 3 4" xfId="8059"/>
    <cellStyle name="Célula Vinculada 2 3_BP - Raízen Combustíveis" xfId="8060"/>
    <cellStyle name="Célula Vinculada 2 4" xfId="8061"/>
    <cellStyle name="Célula Vinculada 2 4 2" xfId="8062"/>
    <cellStyle name="Célula Vinculada 2 4 3" xfId="8063"/>
    <cellStyle name="Célula Vinculada 2 4 4" xfId="8064"/>
    <cellStyle name="Célula Vinculada 2 4_BP - Raízen Combustíveis" xfId="8065"/>
    <cellStyle name="Célula Vinculada 2 5" xfId="8066"/>
    <cellStyle name="Célula Vinculada 2 5 2" xfId="8067"/>
    <cellStyle name="Célula Vinculada 2 5 3" xfId="8068"/>
    <cellStyle name="Célula Vinculada 2 5_BP - Raízen Combustíveis" xfId="8069"/>
    <cellStyle name="Célula Vinculada 2 6" xfId="8070"/>
    <cellStyle name="Célula Vinculada 2 7" xfId="8071"/>
    <cellStyle name="Célula Vinculada 2 8" xfId="8072"/>
    <cellStyle name="Célula Vinculada 2_11_Combinação de neg. Zanin" xfId="8073"/>
    <cellStyle name="Célula Vinculada 3" xfId="8074"/>
    <cellStyle name="Célula Vinculada 3 2" xfId="8075"/>
    <cellStyle name="Célula Vinculada 3 2 2" xfId="8076"/>
    <cellStyle name="Célula Vinculada 3 2 3" xfId="8077"/>
    <cellStyle name="Célula Vinculada 3 2 4" xfId="8078"/>
    <cellStyle name="Célula Vinculada 3 2_BP - Raízen Combustíveis" xfId="8079"/>
    <cellStyle name="Célula Vinculada 3 3" xfId="8080"/>
    <cellStyle name="Célula Vinculada 3 3 2" xfId="8081"/>
    <cellStyle name="Célula Vinculada 3 3_BP - Raízen Combustíveis" xfId="8082"/>
    <cellStyle name="Célula Vinculada 3 4" xfId="8083"/>
    <cellStyle name="Célula Vinculada 3 5" xfId="8084"/>
    <cellStyle name="Célula Vinculada 3 6" xfId="8085"/>
    <cellStyle name="Célula Vinculada 3_BP - Raízen Combustíveis" xfId="8086"/>
    <cellStyle name="Célula Vinculada 4" xfId="8087"/>
    <cellStyle name="Célula Vinculada 4 2" xfId="8088"/>
    <cellStyle name="Célula Vinculada 4 2 2" xfId="8089"/>
    <cellStyle name="Célula Vinculada 4 2 3" xfId="8090"/>
    <cellStyle name="Célula Vinculada 4 2 4" xfId="8091"/>
    <cellStyle name="Célula Vinculada 4 2_BP - Raízen Combustíveis" xfId="8092"/>
    <cellStyle name="Célula Vinculada 4 3" xfId="8093"/>
    <cellStyle name="Célula Vinculada 4 3 2" xfId="8094"/>
    <cellStyle name="Célula Vinculada 4 3_BP - Raízen Combustíveis" xfId="8095"/>
    <cellStyle name="Célula Vinculada 4 4" xfId="8096"/>
    <cellStyle name="Célula Vinculada 4 5" xfId="8097"/>
    <cellStyle name="Célula Vinculada 4 6" xfId="8098"/>
    <cellStyle name="Célula Vinculada 4_BP - Raízen Combustíveis" xfId="8099"/>
    <cellStyle name="Célula Vinculada 5" xfId="8100"/>
    <cellStyle name="Célula Vinculada 5 2" xfId="8101"/>
    <cellStyle name="Célula Vinculada 5 2 2" xfId="8102"/>
    <cellStyle name="Célula Vinculada 5 2 3" xfId="8103"/>
    <cellStyle name="Célula Vinculada 5 2 4" xfId="8104"/>
    <cellStyle name="Célula Vinculada 5 2_BP - Raízen Combustíveis" xfId="8105"/>
    <cellStyle name="Célula Vinculada 5 3" xfId="8106"/>
    <cellStyle name="Célula Vinculada 5 3 2" xfId="8107"/>
    <cellStyle name="Célula Vinculada 5 3_BP - Raízen Combustíveis" xfId="8108"/>
    <cellStyle name="Célula Vinculada 5 4" xfId="8109"/>
    <cellStyle name="Célula Vinculada 5 5" xfId="8110"/>
    <cellStyle name="Célula Vinculada 5 6" xfId="8111"/>
    <cellStyle name="Célula Vinculada 5_BP - Raízen Combustíveis" xfId="8112"/>
    <cellStyle name="Célula Vinculada 6" xfId="8113"/>
    <cellStyle name="Célula Vinculada 6 2" xfId="8114"/>
    <cellStyle name="Célula Vinculada 6 2 2" xfId="8115"/>
    <cellStyle name="Célula Vinculada 6 2 3" xfId="8116"/>
    <cellStyle name="Célula Vinculada 6 2 4" xfId="8117"/>
    <cellStyle name="Célula Vinculada 6 2_BP - Raízen Combustíveis" xfId="8118"/>
    <cellStyle name="Célula Vinculada 6 3" xfId="8119"/>
    <cellStyle name="Célula Vinculada 6 3 2" xfId="8120"/>
    <cellStyle name="Célula Vinculada 6 3_BP - Raízen Combustíveis" xfId="8121"/>
    <cellStyle name="Célula Vinculada 6 4" xfId="8122"/>
    <cellStyle name="Célula Vinculada 6 5" xfId="8123"/>
    <cellStyle name="Célula Vinculada 6 6" xfId="8124"/>
    <cellStyle name="Célula Vinculada 6_BP - Raízen Combustíveis" xfId="8125"/>
    <cellStyle name="Célula Vinculada 7" xfId="8126"/>
    <cellStyle name="Célula Vinculada 7 2" xfId="8127"/>
    <cellStyle name="Célula Vinculada 7 2 2" xfId="8128"/>
    <cellStyle name="Célula Vinculada 7 2 3" xfId="8129"/>
    <cellStyle name="Célula Vinculada 7 2 4" xfId="8130"/>
    <cellStyle name="Célula Vinculada 7 2 5" xfId="8131"/>
    <cellStyle name="Célula Vinculada 7 2 6" xfId="8132"/>
    <cellStyle name="Célula Vinculada 7 2_BP - Raízen Combustíveis" xfId="8133"/>
    <cellStyle name="Célula Vinculada 7 3" xfId="8134"/>
    <cellStyle name="Célula Vinculada 7 3 2" xfId="8135"/>
    <cellStyle name="Célula Vinculada 7 3_BP - Raízen Combustíveis" xfId="8136"/>
    <cellStyle name="Célula Vinculada 7 4" xfId="8137"/>
    <cellStyle name="Célula Vinculada 7 5" xfId="8138"/>
    <cellStyle name="Célula Vinculada 7 6" xfId="8139"/>
    <cellStyle name="Célula Vinculada 7 7" xfId="8140"/>
    <cellStyle name="Célula Vinculada 7_13-Endividamento" xfId="8141"/>
    <cellStyle name="Célula Vinculada 8" xfId="8142"/>
    <cellStyle name="Célula Vinculada 8 2" xfId="8143"/>
    <cellStyle name="Célula Vinculada 8 3" xfId="8144"/>
    <cellStyle name="Célula Vinculada 8 4" xfId="8145"/>
    <cellStyle name="Célula Vinculada 8_BP - Raízen Combustíveis" xfId="8146"/>
    <cellStyle name="Célula Vinculada 9" xfId="8147"/>
    <cellStyle name="Célula Vinculada 9 2" xfId="8148"/>
    <cellStyle name="Célula Vinculada 9 3" xfId="8149"/>
    <cellStyle name="Célula Vinculada 9 4" xfId="8150"/>
    <cellStyle name="Célula Vinculada 9_DFC por Negócio" xfId="8151"/>
    <cellStyle name="CélulaBase" xfId="8152"/>
    <cellStyle name="Centered Heading" xfId="8153"/>
    <cellStyle name="Centered Heading 2" xfId="8154"/>
    <cellStyle name="Centered Heading 2 2" xfId="8155"/>
    <cellStyle name="Centered Heading 2_BP - Raízen Combustíveis" xfId="8156"/>
    <cellStyle name="Centered Heading 3" xfId="8157"/>
    <cellStyle name="Centered Heading 3 2" xfId="8158"/>
    <cellStyle name="Centered Heading 4" xfId="8159"/>
    <cellStyle name="Centered Heading 5" xfId="8160"/>
    <cellStyle name="Centered Heading_BP - Raízen Combustíveis" xfId="8161"/>
    <cellStyle name="CenterHead" xfId="8162"/>
    <cellStyle name="CenterHead 2" xfId="8163"/>
    <cellStyle name="CenterHead 3" xfId="8164"/>
    <cellStyle name="CenterHead 4" xfId="8165"/>
    <cellStyle name="CenterHead_BP - Raízen Combustíveis" xfId="8166"/>
    <cellStyle name="Cents" xfId="8167"/>
    <cellStyle name="Check Cell 10" xfId="8168"/>
    <cellStyle name="Check Cell 10 2" xfId="8169"/>
    <cellStyle name="Check Cell 11" xfId="8170"/>
    <cellStyle name="Check Cell 12" xfId="8171"/>
    <cellStyle name="Check Cell 13" xfId="8172"/>
    <cellStyle name="Check Cell 2" xfId="8173"/>
    <cellStyle name="Check Cell 2 10" xfId="8174"/>
    <cellStyle name="Check Cell 2 11" xfId="8175"/>
    <cellStyle name="Check Cell 2 2" xfId="8176"/>
    <cellStyle name="Check Cell 2 3" xfId="8177"/>
    <cellStyle name="Check Cell 2 4" xfId="8178"/>
    <cellStyle name="Check Cell 2 5" xfId="8179"/>
    <cellStyle name="Check Cell 2 6" xfId="8180"/>
    <cellStyle name="Check Cell 2 7" xfId="8181"/>
    <cellStyle name="Check Cell 2 8" xfId="8182"/>
    <cellStyle name="Check Cell 2 8 2" xfId="8183"/>
    <cellStyle name="Check Cell 2 8_BP - Raízen Combustíveis" xfId="8184"/>
    <cellStyle name="Check Cell 2 9" xfId="8185"/>
    <cellStyle name="Check Cell 2_BP - Raízen Combustíveis" xfId="8186"/>
    <cellStyle name="Check Cell 3" xfId="8187"/>
    <cellStyle name="Check Cell 3 2" xfId="8188"/>
    <cellStyle name="Check Cell 3 3" xfId="8189"/>
    <cellStyle name="Check Cell 3 4" xfId="8190"/>
    <cellStyle name="Check Cell 3 5" xfId="8191"/>
    <cellStyle name="Check Cell 3 6" xfId="8192"/>
    <cellStyle name="Check Cell 3 7" xfId="8193"/>
    <cellStyle name="Check Cell 3 8" xfId="8194"/>
    <cellStyle name="Check Cell 3_BP - Raízen Combustíveis" xfId="8195"/>
    <cellStyle name="Check Cell 4" xfId="8196"/>
    <cellStyle name="Check Cell 4 2" xfId="8197"/>
    <cellStyle name="Check Cell 4_Dep_Judiciais-Contingências" xfId="8198"/>
    <cellStyle name="Check Cell 5" xfId="8199"/>
    <cellStyle name="Check Cell 6" xfId="8200"/>
    <cellStyle name="Check Cell 7" xfId="8201"/>
    <cellStyle name="Check Cell 7 2" xfId="8202"/>
    <cellStyle name="Check Cell 7_BP - Raízen Combustíveis" xfId="8203"/>
    <cellStyle name="Check Cell 8" xfId="8204"/>
    <cellStyle name="Check Cell 8 2" xfId="8205"/>
    <cellStyle name="Check Cell 8_BP - Raízen Combustíveis" xfId="8206"/>
    <cellStyle name="Check Cell 9" xfId="8207"/>
    <cellStyle name="Check Cell 9 2" xfId="8208"/>
    <cellStyle name="Check Cell 9_BP - Raízen Combustíveis" xfId="8209"/>
    <cellStyle name="claudio" xfId="8210"/>
    <cellStyle name="claudio 2" xfId="8211"/>
    <cellStyle name="claudio_BP - Raízen Combustíveis" xfId="8212"/>
    <cellStyle name="Codigos" xfId="8213"/>
    <cellStyle name="colhead" xfId="8214"/>
    <cellStyle name="Column Heading" xfId="8215"/>
    <cellStyle name="Column_Title" xfId="8216"/>
    <cellStyle name="ColumnHeading" xfId="8217"/>
    <cellStyle name="Comma" xfId="4"/>
    <cellStyle name="Comma  - Style1" xfId="8218"/>
    <cellStyle name="Comma  - Style1 2" xfId="8219"/>
    <cellStyle name="Comma  - Style1 2 2" xfId="8220"/>
    <cellStyle name="Comma  - Style1 2 2 2" xfId="8221"/>
    <cellStyle name="Comma  - Style1 2 2 2 2" xfId="8222"/>
    <cellStyle name="Comma  - Style1 2 2 2 3" xfId="8223"/>
    <cellStyle name="Comma  - Style1 2 2 2 4" xfId="8224"/>
    <cellStyle name="Comma  - Style1 2 2 3" xfId="8225"/>
    <cellStyle name="Comma  - Style1 2 2 4" xfId="8226"/>
    <cellStyle name="Comma  - Style1 2 2 5" xfId="8227"/>
    <cellStyle name="Comma  - Style1 2 2_Display" xfId="8228"/>
    <cellStyle name="Comma  - Style1 2 3" xfId="8229"/>
    <cellStyle name="Comma  - Style1 2 4" xfId="8230"/>
    <cellStyle name="Comma  - Style1 2 5" xfId="8231"/>
    <cellStyle name="Comma  - Style1 2_BP - Raízen Combustíveis" xfId="8232"/>
    <cellStyle name="Comma  - Style1 3" xfId="8233"/>
    <cellStyle name="Comma  - Style1 4" xfId="8234"/>
    <cellStyle name="Comma  - Style1 5" xfId="8235"/>
    <cellStyle name="Comma  - Style1 6" xfId="8236"/>
    <cellStyle name="Comma  - Style1_13-Endividamento" xfId="8237"/>
    <cellStyle name="Comma  - Style2" xfId="8238"/>
    <cellStyle name="Comma  - Style2 2" xfId="8239"/>
    <cellStyle name="Comma  - Style2 2 2" xfId="8240"/>
    <cellStyle name="Comma  - Style2 2 2 2" xfId="8241"/>
    <cellStyle name="Comma  - Style2 2 2 2 2" xfId="8242"/>
    <cellStyle name="Comma  - Style2 2 2 2 3" xfId="8243"/>
    <cellStyle name="Comma  - Style2 2 2 2 4" xfId="8244"/>
    <cellStyle name="Comma  - Style2 2 2 3" xfId="8245"/>
    <cellStyle name="Comma  - Style2 2 2 4" xfId="8246"/>
    <cellStyle name="Comma  - Style2 2 2 5" xfId="8247"/>
    <cellStyle name="Comma  - Style2 2 2_Display" xfId="8248"/>
    <cellStyle name="Comma  - Style2 2 3" xfId="8249"/>
    <cellStyle name="Comma  - Style2 2 4" xfId="8250"/>
    <cellStyle name="Comma  - Style2 2 5" xfId="8251"/>
    <cellStyle name="Comma  - Style2 2_BP - Raízen Combustíveis" xfId="8252"/>
    <cellStyle name="Comma  - Style2 3" xfId="8253"/>
    <cellStyle name="Comma  - Style2 4" xfId="8254"/>
    <cellStyle name="Comma  - Style2 5" xfId="8255"/>
    <cellStyle name="Comma  - Style2 6" xfId="8256"/>
    <cellStyle name="Comma  - Style2_13-Endividamento" xfId="8257"/>
    <cellStyle name="Comma  - Style3" xfId="8258"/>
    <cellStyle name="Comma  - Style3 2" xfId="8259"/>
    <cellStyle name="Comma  - Style3 2 2" xfId="8260"/>
    <cellStyle name="Comma  - Style3 2 2 2" xfId="8261"/>
    <cellStyle name="Comma  - Style3 2 2 2 2" xfId="8262"/>
    <cellStyle name="Comma  - Style3 2 2 2 3" xfId="8263"/>
    <cellStyle name="Comma  - Style3 2 2 2 4" xfId="8264"/>
    <cellStyle name="Comma  - Style3 2 2 3" xfId="8265"/>
    <cellStyle name="Comma  - Style3 2 2 4" xfId="8266"/>
    <cellStyle name="Comma  - Style3 2 2 5" xfId="8267"/>
    <cellStyle name="Comma  - Style3 2 2_Display" xfId="8268"/>
    <cellStyle name="Comma  - Style3 2 3" xfId="8269"/>
    <cellStyle name="Comma  - Style3 2 4" xfId="8270"/>
    <cellStyle name="Comma  - Style3 2 5" xfId="8271"/>
    <cellStyle name="Comma  - Style3 2_BP - Raízen Combustíveis" xfId="8272"/>
    <cellStyle name="Comma  - Style3 3" xfId="8273"/>
    <cellStyle name="Comma  - Style3 4" xfId="8274"/>
    <cellStyle name="Comma  - Style3 5" xfId="8275"/>
    <cellStyle name="Comma  - Style3 6" xfId="8276"/>
    <cellStyle name="Comma  - Style3_13-Endividamento" xfId="8277"/>
    <cellStyle name="Comma  - Style4" xfId="8278"/>
    <cellStyle name="Comma  - Style4 2" xfId="8279"/>
    <cellStyle name="Comma  - Style4 2 2" xfId="8280"/>
    <cellStyle name="Comma  - Style4 2 2 2" xfId="8281"/>
    <cellStyle name="Comma  - Style4 2 2 2 2" xfId="8282"/>
    <cellStyle name="Comma  - Style4 2 2 2 3" xfId="8283"/>
    <cellStyle name="Comma  - Style4 2 2 2 4" xfId="8284"/>
    <cellStyle name="Comma  - Style4 2 2 3" xfId="8285"/>
    <cellStyle name="Comma  - Style4 2 2 4" xfId="8286"/>
    <cellStyle name="Comma  - Style4 2 2 5" xfId="8287"/>
    <cellStyle name="Comma  - Style4 2 2_Display" xfId="8288"/>
    <cellStyle name="Comma  - Style4 2 3" xfId="8289"/>
    <cellStyle name="Comma  - Style4 2 4" xfId="8290"/>
    <cellStyle name="Comma  - Style4 2 5" xfId="8291"/>
    <cellStyle name="Comma  - Style4 2_BP - Raízen Combustíveis" xfId="8292"/>
    <cellStyle name="Comma  - Style4 3" xfId="8293"/>
    <cellStyle name="Comma  - Style4 4" xfId="8294"/>
    <cellStyle name="Comma  - Style4 5" xfId="8295"/>
    <cellStyle name="Comma  - Style4 6" xfId="8296"/>
    <cellStyle name="Comma  - Style4_13-Endividamento" xfId="8297"/>
    <cellStyle name="Comma  - Style5" xfId="8298"/>
    <cellStyle name="Comma  - Style5 2" xfId="8299"/>
    <cellStyle name="Comma  - Style5 2 2" xfId="8300"/>
    <cellStyle name="Comma  - Style5 2 2 2" xfId="8301"/>
    <cellStyle name="Comma  - Style5 2 2 2 2" xfId="8302"/>
    <cellStyle name="Comma  - Style5 2 2 2 3" xfId="8303"/>
    <cellStyle name="Comma  - Style5 2 2 2 4" xfId="8304"/>
    <cellStyle name="Comma  - Style5 2 2 3" xfId="8305"/>
    <cellStyle name="Comma  - Style5 2 2 4" xfId="8306"/>
    <cellStyle name="Comma  - Style5 2 2 5" xfId="8307"/>
    <cellStyle name="Comma  - Style5 2 2_Display" xfId="8308"/>
    <cellStyle name="Comma  - Style5 2 3" xfId="8309"/>
    <cellStyle name="Comma  - Style5 2 4" xfId="8310"/>
    <cellStyle name="Comma  - Style5 2 5" xfId="8311"/>
    <cellStyle name="Comma  - Style5 2_BP - Raízen Combustíveis" xfId="8312"/>
    <cellStyle name="Comma  - Style5 3" xfId="8313"/>
    <cellStyle name="Comma  - Style5 4" xfId="8314"/>
    <cellStyle name="Comma  - Style5 5" xfId="8315"/>
    <cellStyle name="Comma  - Style5 6" xfId="8316"/>
    <cellStyle name="Comma  - Style5_13-Endividamento" xfId="8317"/>
    <cellStyle name="Comma  - Style6" xfId="8318"/>
    <cellStyle name="Comma  - Style6 2" xfId="8319"/>
    <cellStyle name="Comma  - Style6 2 2" xfId="8320"/>
    <cellStyle name="Comma  - Style6 2 2 2" xfId="8321"/>
    <cellStyle name="Comma  - Style6 2 2 2 2" xfId="8322"/>
    <cellStyle name="Comma  - Style6 2 2 2 3" xfId="8323"/>
    <cellStyle name="Comma  - Style6 2 2 2 4" xfId="8324"/>
    <cellStyle name="Comma  - Style6 2 2 3" xfId="8325"/>
    <cellStyle name="Comma  - Style6 2 2 4" xfId="8326"/>
    <cellStyle name="Comma  - Style6 2 2 5" xfId="8327"/>
    <cellStyle name="Comma  - Style6 2 2_Display" xfId="8328"/>
    <cellStyle name="Comma  - Style6 2 3" xfId="8329"/>
    <cellStyle name="Comma  - Style6 2 4" xfId="8330"/>
    <cellStyle name="Comma  - Style6 2 5" xfId="8331"/>
    <cellStyle name="Comma  - Style6 2_BP - Raízen Combustíveis" xfId="8332"/>
    <cellStyle name="Comma  - Style6 3" xfId="8333"/>
    <cellStyle name="Comma  - Style6 4" xfId="8334"/>
    <cellStyle name="Comma  - Style6 5" xfId="8335"/>
    <cellStyle name="Comma  - Style6 6" xfId="8336"/>
    <cellStyle name="Comma  - Style6_13-Endividamento" xfId="8337"/>
    <cellStyle name="Comma  - Style7" xfId="8338"/>
    <cellStyle name="Comma  - Style7 2" xfId="8339"/>
    <cellStyle name="Comma  - Style7 2 2" xfId="8340"/>
    <cellStyle name="Comma  - Style7 2 2 2" xfId="8341"/>
    <cellStyle name="Comma  - Style7 2 2 2 2" xfId="8342"/>
    <cellStyle name="Comma  - Style7 2 2 2 3" xfId="8343"/>
    <cellStyle name="Comma  - Style7 2 2 2 4" xfId="8344"/>
    <cellStyle name="Comma  - Style7 2 2 3" xfId="8345"/>
    <cellStyle name="Comma  - Style7 2 2 4" xfId="8346"/>
    <cellStyle name="Comma  - Style7 2 2 5" xfId="8347"/>
    <cellStyle name="Comma  - Style7 2 2_Display" xfId="8348"/>
    <cellStyle name="Comma  - Style7 2 3" xfId="8349"/>
    <cellStyle name="Comma  - Style7 2 4" xfId="8350"/>
    <cellStyle name="Comma  - Style7 2 5" xfId="8351"/>
    <cellStyle name="Comma  - Style7 2_BP - Raízen Combustíveis" xfId="8352"/>
    <cellStyle name="Comma  - Style7 3" xfId="8353"/>
    <cellStyle name="Comma  - Style7 4" xfId="8354"/>
    <cellStyle name="Comma  - Style7 5" xfId="8355"/>
    <cellStyle name="Comma  - Style7 6" xfId="8356"/>
    <cellStyle name="Comma  - Style7_13-Endividamento" xfId="8357"/>
    <cellStyle name="Comma  - Style8" xfId="8358"/>
    <cellStyle name="Comma  - Style8 2" xfId="8359"/>
    <cellStyle name="Comma  - Style8 2 2" xfId="8360"/>
    <cellStyle name="Comma  - Style8 2 2 2" xfId="8361"/>
    <cellStyle name="Comma  - Style8 2 2 2 2" xfId="8362"/>
    <cellStyle name="Comma  - Style8 2 2 2 3" xfId="8363"/>
    <cellStyle name="Comma  - Style8 2 2 2 4" xfId="8364"/>
    <cellStyle name="Comma  - Style8 2 2 3" xfId="8365"/>
    <cellStyle name="Comma  - Style8 2 2 4" xfId="8366"/>
    <cellStyle name="Comma  - Style8 2 2 5" xfId="8367"/>
    <cellStyle name="Comma  - Style8 2 2_Display" xfId="8368"/>
    <cellStyle name="Comma  - Style8 2 3" xfId="8369"/>
    <cellStyle name="Comma  - Style8 2 4" xfId="8370"/>
    <cellStyle name="Comma  - Style8 2 5" xfId="8371"/>
    <cellStyle name="Comma  - Style8 2_BP - Raízen Combustíveis" xfId="8372"/>
    <cellStyle name="Comma  - Style8 3" xfId="8373"/>
    <cellStyle name="Comma  - Style8 4" xfId="8374"/>
    <cellStyle name="Comma  - Style8 5" xfId="8375"/>
    <cellStyle name="Comma  - Style8 6" xfId="8376"/>
    <cellStyle name="Comma  - Style8_13-Endividamento" xfId="8377"/>
    <cellStyle name="Comma [0]" xfId="5"/>
    <cellStyle name="Comma [0] 2" xfId="8378"/>
    <cellStyle name="Comma [0] 2 2" xfId="8379"/>
    <cellStyle name="Comma [0] 2 3" xfId="8380"/>
    <cellStyle name="Comma [0] 2 4" xfId="8381"/>
    <cellStyle name="Comma [0] 2_BP - Raízen Combustíveis" xfId="8382"/>
    <cellStyle name="Comma [0] 3" xfId="8383"/>
    <cellStyle name="Comma [0] 4" xfId="8384"/>
    <cellStyle name="Comma [0] 5" xfId="8385"/>
    <cellStyle name="Comma [0] 6" xfId="8386"/>
    <cellStyle name="Comma [0] 7" xfId="8387"/>
    <cellStyle name="Comma 0" xfId="8388"/>
    <cellStyle name="Comma 0 10" xfId="8389"/>
    <cellStyle name="Comma 0 10 2" xfId="8390"/>
    <cellStyle name="Comma 0 10_BP - Raízen Combustíveis" xfId="8391"/>
    <cellStyle name="Comma 0 11" xfId="8392"/>
    <cellStyle name="Comma 0 11 2" xfId="8393"/>
    <cellStyle name="Comma 0 11_BP - Raízen Combustíveis" xfId="8394"/>
    <cellStyle name="Comma 0 12" xfId="8395"/>
    <cellStyle name="Comma 0 12 2" xfId="8396"/>
    <cellStyle name="Comma 0 12_BP - Raízen Combustíveis" xfId="8397"/>
    <cellStyle name="Comma 0 13" xfId="8398"/>
    <cellStyle name="Comma 0 13 2" xfId="8399"/>
    <cellStyle name="Comma 0 13_BP - Raízen Combustíveis" xfId="8400"/>
    <cellStyle name="Comma 0 14" xfId="8401"/>
    <cellStyle name="Comma 0 14 2" xfId="8402"/>
    <cellStyle name="Comma 0 14_BP - Raízen Combustíveis" xfId="8403"/>
    <cellStyle name="Comma 0 15" xfId="8404"/>
    <cellStyle name="Comma 0 15 2" xfId="8405"/>
    <cellStyle name="Comma 0 15_BP - Raízen Combustíveis" xfId="8406"/>
    <cellStyle name="Comma 0 16" xfId="8407"/>
    <cellStyle name="Comma 0 16 2" xfId="8408"/>
    <cellStyle name="Comma 0 16_BP - Raízen Combustíveis" xfId="8409"/>
    <cellStyle name="Comma 0 17" xfId="8410"/>
    <cellStyle name="Comma 0 17 2" xfId="8411"/>
    <cellStyle name="Comma 0 17_BP - Raízen Combustíveis" xfId="8412"/>
    <cellStyle name="Comma 0 18" xfId="8413"/>
    <cellStyle name="Comma 0 18 2" xfId="8414"/>
    <cellStyle name="Comma 0 18_BP - Raízen Combustíveis" xfId="8415"/>
    <cellStyle name="Comma 0 19" xfId="8416"/>
    <cellStyle name="Comma 0 19 2" xfId="8417"/>
    <cellStyle name="Comma 0 19_BP - Raízen Combustíveis" xfId="8418"/>
    <cellStyle name="Comma 0 2" xfId="8419"/>
    <cellStyle name="Comma 0 2 10" xfId="8420"/>
    <cellStyle name="Comma 0 2 2" xfId="8421"/>
    <cellStyle name="Comma 0 2 2 2" xfId="8422"/>
    <cellStyle name="Comma 0 2 2 2 2" xfId="8423"/>
    <cellStyle name="Comma 0 2 2 2 2 2" xfId="8424"/>
    <cellStyle name="Comma 0 2 2 2 2 3" xfId="8425"/>
    <cellStyle name="Comma 0 2 2 2 2 4" xfId="8426"/>
    <cellStyle name="Comma 0 2 2 2 3" xfId="8427"/>
    <cellStyle name="Comma 0 2 2 2 4" xfId="8428"/>
    <cellStyle name="Comma 0 2 2 2 5" xfId="8429"/>
    <cellStyle name="Comma 0 2 2 2 6" xfId="8430"/>
    <cellStyle name="Comma 0 2 2 2_BP - Raízen Combustíveis" xfId="8431"/>
    <cellStyle name="Comma 0 2 2 3" xfId="8432"/>
    <cellStyle name="Comma 0 2 2 3 2" xfId="8433"/>
    <cellStyle name="Comma 0 2 2 3_BP - Raízen Combustíveis" xfId="8434"/>
    <cellStyle name="Comma 0 2 2 4" xfId="8435"/>
    <cellStyle name="Comma 0 2 2 4 2" xfId="8436"/>
    <cellStyle name="Comma 0 2 2 5" xfId="8437"/>
    <cellStyle name="Comma 0 2 2 6" xfId="8438"/>
    <cellStyle name="Comma 0 2 2_13-Endividamento" xfId="8439"/>
    <cellStyle name="Comma 0 2 3" xfId="8440"/>
    <cellStyle name="Comma 0 2 3 2" xfId="8441"/>
    <cellStyle name="Comma 0 2 3 2 2" xfId="8442"/>
    <cellStyle name="Comma 0 2 3 2 2 2" xfId="8443"/>
    <cellStyle name="Comma 0 2 3 2 2 3" xfId="8444"/>
    <cellStyle name="Comma 0 2 3 2 2 4" xfId="8445"/>
    <cellStyle name="Comma 0 2 3 2 3" xfId="8446"/>
    <cellStyle name="Comma 0 2 3 2 4" xfId="8447"/>
    <cellStyle name="Comma 0 2 3 2 5" xfId="8448"/>
    <cellStyle name="Comma 0 2 3 2 6" xfId="8449"/>
    <cellStyle name="Comma 0 2 3 2_BP - Raízen Combustíveis" xfId="8450"/>
    <cellStyle name="Comma 0 2 3 3" xfId="8451"/>
    <cellStyle name="Comma 0 2 3 4" xfId="8452"/>
    <cellStyle name="Comma 0 2 3 5" xfId="8453"/>
    <cellStyle name="Comma 0 2 3 6" xfId="8454"/>
    <cellStyle name="Comma 0 2 3_13-Endividamento" xfId="8455"/>
    <cellStyle name="Comma 0 2 4" xfId="8456"/>
    <cellStyle name="Comma 0 2 4 2" xfId="8457"/>
    <cellStyle name="Comma 0 2 4_BP - Raízen Combustíveis" xfId="8458"/>
    <cellStyle name="Comma 0 2 5" xfId="8459"/>
    <cellStyle name="Comma 0 2 5 2" xfId="8460"/>
    <cellStyle name="Comma 0 2 5_BP - Raízen Combustíveis" xfId="8461"/>
    <cellStyle name="Comma 0 2 6" xfId="8462"/>
    <cellStyle name="Comma 0 2 6 2" xfId="8463"/>
    <cellStyle name="Comma 0 2 6_BP - Raízen Combustíveis" xfId="8464"/>
    <cellStyle name="Comma 0 2 7" xfId="8465"/>
    <cellStyle name="Comma 0 2 7 2" xfId="8466"/>
    <cellStyle name="Comma 0 2 7_BP - Raízen Combustíveis" xfId="8467"/>
    <cellStyle name="Comma 0 2 8" xfId="8468"/>
    <cellStyle name="Comma 0 2 8 2" xfId="8469"/>
    <cellStyle name="Comma 0 2 9" xfId="8470"/>
    <cellStyle name="Comma 0 2_13-Endividamento" xfId="8471"/>
    <cellStyle name="Comma 0 20" xfId="8472"/>
    <cellStyle name="Comma 0 20 2" xfId="8473"/>
    <cellStyle name="Comma 0 20_BP - Raízen Combustíveis" xfId="8474"/>
    <cellStyle name="Comma 0 21" xfId="8475"/>
    <cellStyle name="Comma 0 21 2" xfId="8476"/>
    <cellStyle name="Comma 0 21_BP - Raízen Combustíveis" xfId="8477"/>
    <cellStyle name="Comma 0 22" xfId="8478"/>
    <cellStyle name="Comma 0 22 2" xfId="8479"/>
    <cellStyle name="Comma 0 22_BP - Raízen Combustíveis" xfId="8480"/>
    <cellStyle name="Comma 0 23" xfId="8481"/>
    <cellStyle name="Comma 0 23 2" xfId="8482"/>
    <cellStyle name="Comma 0 23_BP - Raízen Combustíveis" xfId="8483"/>
    <cellStyle name="Comma 0 24" xfId="8484"/>
    <cellStyle name="Comma 0 24 2" xfId="8485"/>
    <cellStyle name="Comma 0 24_BP - Raízen Combustíveis" xfId="8486"/>
    <cellStyle name="Comma 0 25" xfId="8487"/>
    <cellStyle name="Comma 0 25 2" xfId="8488"/>
    <cellStyle name="Comma 0 25_BP - Raízen Combustíveis" xfId="8489"/>
    <cellStyle name="Comma 0 26" xfId="8490"/>
    <cellStyle name="Comma 0 26 2" xfId="8491"/>
    <cellStyle name="Comma 0 26_BP - Raízen Combustíveis" xfId="8492"/>
    <cellStyle name="Comma 0 27" xfId="8493"/>
    <cellStyle name="Comma 0 27 2" xfId="8494"/>
    <cellStyle name="Comma 0 27_BP - Raízen Combustíveis" xfId="8495"/>
    <cellStyle name="Comma 0 28" xfId="8496"/>
    <cellStyle name="Comma 0 28 2" xfId="8497"/>
    <cellStyle name="Comma 0 28_BP - Raízen Combustíveis" xfId="8498"/>
    <cellStyle name="Comma 0 29" xfId="8499"/>
    <cellStyle name="Comma 0 29 2" xfId="8500"/>
    <cellStyle name="Comma 0 29_BP - Raízen Combustíveis" xfId="8501"/>
    <cellStyle name="Comma 0 3" xfId="8502"/>
    <cellStyle name="Comma 0 3 10" xfId="8503"/>
    <cellStyle name="Comma 0 3 2" xfId="8504"/>
    <cellStyle name="Comma 0 3 2 2" xfId="8505"/>
    <cellStyle name="Comma 0 3 2 2 2" xfId="8506"/>
    <cellStyle name="Comma 0 3 2 2 2 2" xfId="8507"/>
    <cellStyle name="Comma 0 3 2 2 2 3" xfId="8508"/>
    <cellStyle name="Comma 0 3 2 2 2 4" xfId="8509"/>
    <cellStyle name="Comma 0 3 2 2 3" xfId="8510"/>
    <cellStyle name="Comma 0 3 2 2 4" xfId="8511"/>
    <cellStyle name="Comma 0 3 2 2 5" xfId="8512"/>
    <cellStyle name="Comma 0 3 2 2 6" xfId="8513"/>
    <cellStyle name="Comma 0 3 2 2_BP - Raízen Combustíveis" xfId="8514"/>
    <cellStyle name="Comma 0 3 2 3" xfId="8515"/>
    <cellStyle name="Comma 0 3 2 3 2" xfId="8516"/>
    <cellStyle name="Comma 0 3 2 3_BP - Raízen Combustíveis" xfId="8517"/>
    <cellStyle name="Comma 0 3 2 4" xfId="8518"/>
    <cellStyle name="Comma 0 3 2 4 2" xfId="8519"/>
    <cellStyle name="Comma 0 3 2 5" xfId="8520"/>
    <cellStyle name="Comma 0 3 2 6" xfId="8521"/>
    <cellStyle name="Comma 0 3 2_13-Endividamento" xfId="8522"/>
    <cellStyle name="Comma 0 3 3" xfId="8523"/>
    <cellStyle name="Comma 0 3 3 2" xfId="8524"/>
    <cellStyle name="Comma 0 3 3 2 2" xfId="8525"/>
    <cellStyle name="Comma 0 3 3 2 2 2" xfId="8526"/>
    <cellStyle name="Comma 0 3 3 2 2 3" xfId="8527"/>
    <cellStyle name="Comma 0 3 3 2 2 4" xfId="8528"/>
    <cellStyle name="Comma 0 3 3 2 3" xfId="8529"/>
    <cellStyle name="Comma 0 3 3 2 4" xfId="8530"/>
    <cellStyle name="Comma 0 3 3 2 5" xfId="8531"/>
    <cellStyle name="Comma 0 3 3 2 6" xfId="8532"/>
    <cellStyle name="Comma 0 3 3 2_BP - Raízen Combustíveis" xfId="8533"/>
    <cellStyle name="Comma 0 3 3 3" xfId="8534"/>
    <cellStyle name="Comma 0 3 3 4" xfId="8535"/>
    <cellStyle name="Comma 0 3 3 5" xfId="8536"/>
    <cellStyle name="Comma 0 3 3 6" xfId="8537"/>
    <cellStyle name="Comma 0 3 3_13-Endividamento" xfId="8538"/>
    <cellStyle name="Comma 0 3 4" xfId="8539"/>
    <cellStyle name="Comma 0 3 4 2" xfId="8540"/>
    <cellStyle name="Comma 0 3 4_BP - Raízen Combustíveis" xfId="8541"/>
    <cellStyle name="Comma 0 3 5" xfId="8542"/>
    <cellStyle name="Comma 0 3 5 2" xfId="8543"/>
    <cellStyle name="Comma 0 3 5_BP - Raízen Combustíveis" xfId="8544"/>
    <cellStyle name="Comma 0 3 6" xfId="8545"/>
    <cellStyle name="Comma 0 3 6 2" xfId="8546"/>
    <cellStyle name="Comma 0 3 6_BP - Raízen Combustíveis" xfId="8547"/>
    <cellStyle name="Comma 0 3 7" xfId="8548"/>
    <cellStyle name="Comma 0 3 7 2" xfId="8549"/>
    <cellStyle name="Comma 0 3 7_BP - Raízen Combustíveis" xfId="8550"/>
    <cellStyle name="Comma 0 3 8" xfId="8551"/>
    <cellStyle name="Comma 0 3 8 2" xfId="8552"/>
    <cellStyle name="Comma 0 3 9" xfId="8553"/>
    <cellStyle name="Comma 0 3_13-Endividamento" xfId="8554"/>
    <cellStyle name="Comma 0 30" xfId="8555"/>
    <cellStyle name="Comma 0 30 2" xfId="8556"/>
    <cellStyle name="Comma 0 30_BP - Raízen Combustíveis" xfId="8557"/>
    <cellStyle name="Comma 0 31" xfId="8558"/>
    <cellStyle name="Comma 0 31 2" xfId="8559"/>
    <cellStyle name="Comma 0 31_BP - Raízen Combustíveis" xfId="8560"/>
    <cellStyle name="Comma 0 32" xfId="8561"/>
    <cellStyle name="Comma 0 32 2" xfId="8562"/>
    <cellStyle name="Comma 0 32_BP - Raízen Combustíveis" xfId="8563"/>
    <cellStyle name="Comma 0 33" xfId="8564"/>
    <cellStyle name="Comma 0 33 2" xfId="8565"/>
    <cellStyle name="Comma 0 33_BP - Raízen Combustíveis" xfId="8566"/>
    <cellStyle name="Comma 0 34" xfId="8567"/>
    <cellStyle name="Comma 0 34 2" xfId="8568"/>
    <cellStyle name="Comma 0 34_BP - Raízen Combustíveis" xfId="8569"/>
    <cellStyle name="Comma 0 35" xfId="8570"/>
    <cellStyle name="Comma 0 35 2" xfId="8571"/>
    <cellStyle name="Comma 0 35_BP - Raízen Combustíveis" xfId="8572"/>
    <cellStyle name="Comma 0 36" xfId="8573"/>
    <cellStyle name="Comma 0 36 2" xfId="8574"/>
    <cellStyle name="Comma 0 36_BP - Raízen Combustíveis" xfId="8575"/>
    <cellStyle name="Comma 0 37" xfId="8576"/>
    <cellStyle name="Comma 0 37 2" xfId="8577"/>
    <cellStyle name="Comma 0 37 2 2" xfId="8578"/>
    <cellStyle name="Comma 0 37 2_BP - Raízen Combustíveis" xfId="8579"/>
    <cellStyle name="Comma 0 37 3" xfId="8580"/>
    <cellStyle name="Comma 0 37_BP - Raízen Combustíveis" xfId="8581"/>
    <cellStyle name="Comma 0 38" xfId="8582"/>
    <cellStyle name="Comma 0 38 2" xfId="8583"/>
    <cellStyle name="Comma 0 38_BP - Raízen Combustíveis" xfId="8584"/>
    <cellStyle name="Comma 0 39" xfId="8585"/>
    <cellStyle name="Comma 0 39 2" xfId="8586"/>
    <cellStyle name="Comma 0 39_BP - Raízen Combustíveis" xfId="8587"/>
    <cellStyle name="Comma 0 4" xfId="8588"/>
    <cellStyle name="Comma 0 4 2" xfId="8589"/>
    <cellStyle name="Comma 0 4 2 2" xfId="8590"/>
    <cellStyle name="Comma 0 4 2_BP - Raízen Combustíveis" xfId="8591"/>
    <cellStyle name="Comma 0 4 3" xfId="8592"/>
    <cellStyle name="Comma 0 4 3 2" xfId="8593"/>
    <cellStyle name="Comma 0 4 3_BP - Raízen Combustíveis" xfId="8594"/>
    <cellStyle name="Comma 0 4 4" xfId="8595"/>
    <cellStyle name="Comma 0 4 4 2" xfId="8596"/>
    <cellStyle name="Comma 0 4 4_BP - Raízen Combustíveis" xfId="8597"/>
    <cellStyle name="Comma 0 4 5" xfId="8598"/>
    <cellStyle name="Comma 0 4 5 2" xfId="8599"/>
    <cellStyle name="Comma 0 4 5_BP - Raízen Combustíveis" xfId="8600"/>
    <cellStyle name="Comma 0 4 6" xfId="8601"/>
    <cellStyle name="Comma 0 4 6 2" xfId="8602"/>
    <cellStyle name="Comma 0 4 6_BP - Raízen Combustíveis" xfId="8603"/>
    <cellStyle name="Comma 0 4 7" xfId="8604"/>
    <cellStyle name="Comma 0 4 8" xfId="8605"/>
    <cellStyle name="Comma 0 4 9" xfId="8606"/>
    <cellStyle name="Comma 0 4_13-Endividamento" xfId="8607"/>
    <cellStyle name="Comma 0 40" xfId="8608"/>
    <cellStyle name="Comma 0 40 2" xfId="8609"/>
    <cellStyle name="Comma 0 40_BP - Raízen Combustíveis" xfId="8610"/>
    <cellStyle name="Comma 0 41" xfId="8611"/>
    <cellStyle name="Comma 0 41 2" xfId="8612"/>
    <cellStyle name="Comma 0 41_BP - Raízen Combustíveis" xfId="8613"/>
    <cellStyle name="Comma 0 42" xfId="8614"/>
    <cellStyle name="Comma 0 42 2" xfId="8615"/>
    <cellStyle name="Comma 0 42_BP - Raízen Combustíveis" xfId="8616"/>
    <cellStyle name="Comma 0 43" xfId="8617"/>
    <cellStyle name="Comma 0 44" xfId="8618"/>
    <cellStyle name="Comma 0 45" xfId="8619"/>
    <cellStyle name="Comma 0 46" xfId="8620"/>
    <cellStyle name="Comma 0 5" xfId="8621"/>
    <cellStyle name="Comma 0 5 2" xfId="8622"/>
    <cellStyle name="Comma 0 5 2 2" xfId="8623"/>
    <cellStyle name="Comma 0 5 2_BP - Raízen Combustíveis" xfId="8624"/>
    <cellStyle name="Comma 0 5 3" xfId="8625"/>
    <cellStyle name="Comma 0 5 3 2" xfId="8626"/>
    <cellStyle name="Comma 0 5 3_BP - Raízen Combustíveis" xfId="8627"/>
    <cellStyle name="Comma 0 5 4" xfId="8628"/>
    <cellStyle name="Comma 0 5_BP - Raízen Combustíveis" xfId="8629"/>
    <cellStyle name="Comma 0 6" xfId="8630"/>
    <cellStyle name="Comma 0 6 2" xfId="8631"/>
    <cellStyle name="Comma 0 6 2 2" xfId="8632"/>
    <cellStyle name="Comma 0 6 2_BP - Raízen Combustíveis" xfId="8633"/>
    <cellStyle name="Comma 0 6 3" xfId="8634"/>
    <cellStyle name="Comma 0 6 3 2" xfId="8635"/>
    <cellStyle name="Comma 0 6 3_BP - Raízen Combustíveis" xfId="8636"/>
    <cellStyle name="Comma 0 6 4" xfId="8637"/>
    <cellStyle name="Comma 0 6_BP - Raízen Combustíveis" xfId="8638"/>
    <cellStyle name="Comma 0 7" xfId="8639"/>
    <cellStyle name="Comma 0 7 2" xfId="8640"/>
    <cellStyle name="Comma 0 7 2 2" xfId="8641"/>
    <cellStyle name="Comma 0 7 2_BP - Raízen Combustíveis" xfId="8642"/>
    <cellStyle name="Comma 0 7 3" xfId="8643"/>
    <cellStyle name="Comma 0 7_BP - Raízen Combustíveis" xfId="8644"/>
    <cellStyle name="Comma 0 8" xfId="8645"/>
    <cellStyle name="Comma 0 8 2" xfId="8646"/>
    <cellStyle name="Comma 0 8_BP - Raízen Combustíveis" xfId="8647"/>
    <cellStyle name="Comma 0 9" xfId="8648"/>
    <cellStyle name="Comma 0 9 2" xfId="8649"/>
    <cellStyle name="Comma 0 9_BP - Raízen Combustíveis" xfId="8650"/>
    <cellStyle name="Comma 0*" xfId="8651"/>
    <cellStyle name="Comma 0* 10" xfId="8652"/>
    <cellStyle name="Comma 0* 11" xfId="8653"/>
    <cellStyle name="Comma 0* 12" xfId="8654"/>
    <cellStyle name="Comma 0* 13" xfId="8655"/>
    <cellStyle name="Comma 0* 14" xfId="8656"/>
    <cellStyle name="Comma 0* 15" xfId="8657"/>
    <cellStyle name="Comma 0* 16" xfId="8658"/>
    <cellStyle name="Comma 0* 17" xfId="8659"/>
    <cellStyle name="Comma 0* 18" xfId="8660"/>
    <cellStyle name="Comma 0* 19" xfId="8661"/>
    <cellStyle name="Comma 0* 2" xfId="8662"/>
    <cellStyle name="Comma 0* 2 2" xfId="8663"/>
    <cellStyle name="Comma 0* 2 2 2" xfId="8664"/>
    <cellStyle name="Comma 0* 2 2 3" xfId="8665"/>
    <cellStyle name="Comma 0* 2 2 4" xfId="8666"/>
    <cellStyle name="Comma 0* 2 2 5" xfId="8667"/>
    <cellStyle name="Comma 0* 2 2_13-Endividamento" xfId="8668"/>
    <cellStyle name="Comma 0* 2 3" xfId="8669"/>
    <cellStyle name="Comma 0* 2 3 2" xfId="8670"/>
    <cellStyle name="Comma 0* 2 3 2 2" xfId="8671"/>
    <cellStyle name="Comma 0* 2 3 2 3" xfId="8672"/>
    <cellStyle name="Comma 0* 2 3 2 4" xfId="8673"/>
    <cellStyle name="Comma 0* 2 3 2 5" xfId="8674"/>
    <cellStyle name="Comma 0* 2 3 2_BP - Raízen Combustíveis" xfId="8675"/>
    <cellStyle name="Comma 0* 2 3 3" xfId="8676"/>
    <cellStyle name="Comma 0* 2 3 4" xfId="8677"/>
    <cellStyle name="Comma 0* 2 3 5" xfId="8678"/>
    <cellStyle name="Comma 0* 2 3_13-Endividamento" xfId="8679"/>
    <cellStyle name="Comma 0* 2 4" xfId="8680"/>
    <cellStyle name="Comma 0* 2 5" xfId="8681"/>
    <cellStyle name="Comma 0* 2 6" xfId="8682"/>
    <cellStyle name="Comma 0* 2 7" xfId="8683"/>
    <cellStyle name="Comma 0* 2 8" xfId="8684"/>
    <cellStyle name="Comma 0* 2 9" xfId="8685"/>
    <cellStyle name="Comma 0* 2_13-Endividamento" xfId="8686"/>
    <cellStyle name="Comma 0* 20" xfId="8687"/>
    <cellStyle name="Comma 0* 21" xfId="8688"/>
    <cellStyle name="Comma 0* 22" xfId="8689"/>
    <cellStyle name="Comma 0* 23" xfId="8690"/>
    <cellStyle name="Comma 0* 24" xfId="8691"/>
    <cellStyle name="Comma 0* 25" xfId="8692"/>
    <cellStyle name="Comma 0* 26" xfId="8693"/>
    <cellStyle name="Comma 0* 27" xfId="8694"/>
    <cellStyle name="Comma 0* 28" xfId="8695"/>
    <cellStyle name="Comma 0* 29" xfId="8696"/>
    <cellStyle name="Comma 0* 3" xfId="8697"/>
    <cellStyle name="Comma 0* 3 2" xfId="8698"/>
    <cellStyle name="Comma 0* 3 2 2" xfId="8699"/>
    <cellStyle name="Comma 0* 3 2 3" xfId="8700"/>
    <cellStyle name="Comma 0* 3 2 4" xfId="8701"/>
    <cellStyle name="Comma 0* 3 2 5" xfId="8702"/>
    <cellStyle name="Comma 0* 3 2_13-Endividamento" xfId="8703"/>
    <cellStyle name="Comma 0* 3 3" xfId="8704"/>
    <cellStyle name="Comma 0* 3 3 2" xfId="8705"/>
    <cellStyle name="Comma 0* 3 3 2 2" xfId="8706"/>
    <cellStyle name="Comma 0* 3 3 2 3" xfId="8707"/>
    <cellStyle name="Comma 0* 3 3 2 4" xfId="8708"/>
    <cellStyle name="Comma 0* 3 3 2 5" xfId="8709"/>
    <cellStyle name="Comma 0* 3 3 2_BP - Raízen Combustíveis" xfId="8710"/>
    <cellStyle name="Comma 0* 3 3 3" xfId="8711"/>
    <cellStyle name="Comma 0* 3 3 4" xfId="8712"/>
    <cellStyle name="Comma 0* 3 3 5" xfId="8713"/>
    <cellStyle name="Comma 0* 3 3_13-Endividamento" xfId="8714"/>
    <cellStyle name="Comma 0* 3 4" xfId="8715"/>
    <cellStyle name="Comma 0* 3 5" xfId="8716"/>
    <cellStyle name="Comma 0* 3 6" xfId="8717"/>
    <cellStyle name="Comma 0* 3 7" xfId="8718"/>
    <cellStyle name="Comma 0* 3 8" xfId="8719"/>
    <cellStyle name="Comma 0* 3 9" xfId="8720"/>
    <cellStyle name="Comma 0* 3_13-Endividamento" xfId="8721"/>
    <cellStyle name="Comma 0* 30" xfId="8722"/>
    <cellStyle name="Comma 0* 31" xfId="8723"/>
    <cellStyle name="Comma 0* 32" xfId="8724"/>
    <cellStyle name="Comma 0* 33" xfId="8725"/>
    <cellStyle name="Comma 0* 34" xfId="8726"/>
    <cellStyle name="Comma 0* 35" xfId="8727"/>
    <cellStyle name="Comma 0* 36" xfId="8728"/>
    <cellStyle name="Comma 0* 37" xfId="8729"/>
    <cellStyle name="Comma 0* 37 2" xfId="8730"/>
    <cellStyle name="Comma 0* 37_Base Partes Relacionadas" xfId="8731"/>
    <cellStyle name="Comma 0* 38" xfId="8732"/>
    <cellStyle name="Comma 0* 39" xfId="8733"/>
    <cellStyle name="Comma 0* 4" xfId="8734"/>
    <cellStyle name="Comma 0* 4 2" xfId="8735"/>
    <cellStyle name="Comma 0* 4 3" xfId="8736"/>
    <cellStyle name="Comma 0* 4 4" xfId="8737"/>
    <cellStyle name="Comma 0* 4 5" xfId="8738"/>
    <cellStyle name="Comma 0* 4 6" xfId="8739"/>
    <cellStyle name="Comma 0* 4 7" xfId="8740"/>
    <cellStyle name="Comma 0* 4 8" xfId="8741"/>
    <cellStyle name="Comma 0* 4 9" xfId="8742"/>
    <cellStyle name="Comma 0* 4_13-Endividamento" xfId="8743"/>
    <cellStyle name="Comma 0* 40" xfId="8744"/>
    <cellStyle name="Comma 0* 41" xfId="8745"/>
    <cellStyle name="Comma 0* 42" xfId="8746"/>
    <cellStyle name="Comma 0* 43" xfId="8747"/>
    <cellStyle name="Comma 0* 44" xfId="8748"/>
    <cellStyle name="Comma 0* 5" xfId="8749"/>
    <cellStyle name="Comma 0* 5 2" xfId="8750"/>
    <cellStyle name="Comma 0* 5 3" xfId="8751"/>
    <cellStyle name="Comma 0* 5_Base Partes Relacionadas" xfId="8752"/>
    <cellStyle name="Comma 0* 6" xfId="8753"/>
    <cellStyle name="Comma 0* 6 2" xfId="8754"/>
    <cellStyle name="Comma 0* 6 3" xfId="8755"/>
    <cellStyle name="Comma 0* 6_Base Partes Relacionadas" xfId="8756"/>
    <cellStyle name="Comma 0* 7" xfId="8757"/>
    <cellStyle name="Comma 0* 7 2" xfId="8758"/>
    <cellStyle name="Comma 0* 7_Base Partes Relacionadas" xfId="8759"/>
    <cellStyle name="Comma 0* 8" xfId="8760"/>
    <cellStyle name="Comma 0* 9" xfId="8761"/>
    <cellStyle name="Comma 0*_13-Endividamento" xfId="8762"/>
    <cellStyle name="Comma 0.0" xfId="8763"/>
    <cellStyle name="Comma 0.00" xfId="8764"/>
    <cellStyle name="Comma 0.00 2" xfId="8765"/>
    <cellStyle name="Comma 0.00 3" xfId="8766"/>
    <cellStyle name="Comma 0.00 4" xfId="8767"/>
    <cellStyle name="Comma 0.00_BP - Raízen Combustíveis" xfId="8768"/>
    <cellStyle name="Comma 0.000" xfId="8769"/>
    <cellStyle name="Comma 0_13-Endividamento" xfId="8770"/>
    <cellStyle name="Comma 10" xfId="8771"/>
    <cellStyle name="Comma 10 10" xfId="8772"/>
    <cellStyle name="Comma 10 2" xfId="8773"/>
    <cellStyle name="Comma 10 2 2" xfId="8774"/>
    <cellStyle name="Comma 10 2 3" xfId="8775"/>
    <cellStyle name="Comma 10 2_Display" xfId="8776"/>
    <cellStyle name="Comma 10 3" xfId="8777"/>
    <cellStyle name="Comma 10 4" xfId="8778"/>
    <cellStyle name="Comma 10 5" xfId="8779"/>
    <cellStyle name="Comma 10 6" xfId="8780"/>
    <cellStyle name="Comma 10 7" xfId="8781"/>
    <cellStyle name="Comma 10 8" xfId="8782"/>
    <cellStyle name="Comma 10 9" xfId="8783"/>
    <cellStyle name="Comma 10_BP - Raízen Combustíveis" xfId="8784"/>
    <cellStyle name="Comma 11" xfId="8785"/>
    <cellStyle name="Comma 11 2" xfId="8786"/>
    <cellStyle name="Comma 11 2 2" xfId="8787"/>
    <cellStyle name="Comma 11 2 2 2" xfId="8788"/>
    <cellStyle name="Comma 11 2 2 2 2" xfId="8789"/>
    <cellStyle name="Comma 11 2 2 2 2 2" xfId="8790"/>
    <cellStyle name="Comma 11 2 2 2 2 2 2" xfId="8791"/>
    <cellStyle name="Comma 11 2 2 2 2 2_Dep_Judiciais-Contingências" xfId="8792"/>
    <cellStyle name="Comma 11 2 2 2 2 3" xfId="8793"/>
    <cellStyle name="Comma 11 2 2 2 2 4" xfId="8794"/>
    <cellStyle name="Comma 11 2 2 2 2_Dep_Judiciais-Contingências" xfId="8795"/>
    <cellStyle name="Comma 11 2 2 2 3" xfId="8796"/>
    <cellStyle name="Comma 11 2 2 2 3 2" xfId="8797"/>
    <cellStyle name="Comma 11 2 2 2 3_Dep_Judiciais-Contingências" xfId="8798"/>
    <cellStyle name="Comma 11 2 2 2 4" xfId="8799"/>
    <cellStyle name="Comma 11 2 2 2 5" xfId="8800"/>
    <cellStyle name="Comma 11 2 2 2_Dep_Judiciais-Contingências" xfId="8801"/>
    <cellStyle name="Comma 11 2 2 3" xfId="8802"/>
    <cellStyle name="Comma 11 2 2 3 2" xfId="8803"/>
    <cellStyle name="Comma 11 2 2 3 2 2" xfId="8804"/>
    <cellStyle name="Comma 11 2 2 3 2 2 2" xfId="8805"/>
    <cellStyle name="Comma 11 2 2 3 2 2_Dep_Judiciais-Contingências" xfId="8806"/>
    <cellStyle name="Comma 11 2 2 3 2 3" xfId="8807"/>
    <cellStyle name="Comma 11 2 2 3 2 4" xfId="8808"/>
    <cellStyle name="Comma 11 2 2 3 2_Dep_Judiciais-Contingências" xfId="8809"/>
    <cellStyle name="Comma 11 2 2 3 3" xfId="8810"/>
    <cellStyle name="Comma 11 2 2 3 3 2" xfId="8811"/>
    <cellStyle name="Comma 11 2 2 3 3_Dep_Judiciais-Contingências" xfId="8812"/>
    <cellStyle name="Comma 11 2 2 3 4" xfId="8813"/>
    <cellStyle name="Comma 11 2 2 3 5" xfId="8814"/>
    <cellStyle name="Comma 11 2 2 3_Dep_Judiciais-Contingências" xfId="8815"/>
    <cellStyle name="Comma 11 2 2 4" xfId="8816"/>
    <cellStyle name="Comma 11 2 2 4 2" xfId="8817"/>
    <cellStyle name="Comma 11 2 2 4 2 2" xfId="8818"/>
    <cellStyle name="Comma 11 2 2 4 2_Dep_Judiciais-Contingências" xfId="8819"/>
    <cellStyle name="Comma 11 2 2 4 3" xfId="8820"/>
    <cellStyle name="Comma 11 2 2 4 4" xfId="8821"/>
    <cellStyle name="Comma 11 2 2 4_Dep_Judiciais-Contingências" xfId="8822"/>
    <cellStyle name="Comma 11 2 2 5" xfId="8823"/>
    <cellStyle name="Comma 11 2 2 5 2" xfId="8824"/>
    <cellStyle name="Comma 11 2 2 5_Dep_Judiciais-Contingências" xfId="8825"/>
    <cellStyle name="Comma 11 2 2 6" xfId="8826"/>
    <cellStyle name="Comma 11 2 2 7" xfId="8827"/>
    <cellStyle name="Comma 11 2 2_Dep_Judiciais-Contingências" xfId="8828"/>
    <cellStyle name="Comma 11 2 3" xfId="8829"/>
    <cellStyle name="Comma 11 2_Dep_Judiciais-Contingências" xfId="8830"/>
    <cellStyle name="Comma 11 3" xfId="8831"/>
    <cellStyle name="Comma 11 3 2" xfId="8832"/>
    <cellStyle name="Comma 11 3 2 2" xfId="8833"/>
    <cellStyle name="Comma 11 3 2 2 2" xfId="8834"/>
    <cellStyle name="Comma 11 3 2 2 2 2" xfId="8835"/>
    <cellStyle name="Comma 11 3 2 2 2_Dep_Judiciais-Contingências" xfId="8836"/>
    <cellStyle name="Comma 11 3 2 2 3" xfId="8837"/>
    <cellStyle name="Comma 11 3 2 2 4" xfId="8838"/>
    <cellStyle name="Comma 11 3 2 2_Dep_Judiciais-Contingências" xfId="8839"/>
    <cellStyle name="Comma 11 3 2 3" xfId="8840"/>
    <cellStyle name="Comma 11 3 2 3 2" xfId="8841"/>
    <cellStyle name="Comma 11 3 2 3_Dep_Judiciais-Contingências" xfId="8842"/>
    <cellStyle name="Comma 11 3 2 4" xfId="8843"/>
    <cellStyle name="Comma 11 3 2 5" xfId="8844"/>
    <cellStyle name="Comma 11 3 2_Dep_Judiciais-Contingências" xfId="8845"/>
    <cellStyle name="Comma 11 3 3" xfId="8846"/>
    <cellStyle name="Comma 11 3 3 2" xfId="8847"/>
    <cellStyle name="Comma 11 3 3 2 2" xfId="8848"/>
    <cellStyle name="Comma 11 3 3 2 2 2" xfId="8849"/>
    <cellStyle name="Comma 11 3 3 2 2_Dep_Judiciais-Contingências" xfId="8850"/>
    <cellStyle name="Comma 11 3 3 2 3" xfId="8851"/>
    <cellStyle name="Comma 11 3 3 2 4" xfId="8852"/>
    <cellStyle name="Comma 11 3 3 2_Dep_Judiciais-Contingências" xfId="8853"/>
    <cellStyle name="Comma 11 3 3 3" xfId="8854"/>
    <cellStyle name="Comma 11 3 3 3 2" xfId="8855"/>
    <cellStyle name="Comma 11 3 3 3_Dep_Judiciais-Contingências" xfId="8856"/>
    <cellStyle name="Comma 11 3 3 4" xfId="8857"/>
    <cellStyle name="Comma 11 3 3 5" xfId="8858"/>
    <cellStyle name="Comma 11 3 3_Dep_Judiciais-Contingências" xfId="8859"/>
    <cellStyle name="Comma 11 3 4" xfId="8860"/>
    <cellStyle name="Comma 11 3 4 2" xfId="8861"/>
    <cellStyle name="Comma 11 3 4 2 2" xfId="8862"/>
    <cellStyle name="Comma 11 3 4 2_Dep_Judiciais-Contingências" xfId="8863"/>
    <cellStyle name="Comma 11 3 4 3" xfId="8864"/>
    <cellStyle name="Comma 11 3 4 4" xfId="8865"/>
    <cellStyle name="Comma 11 3 4_Dep_Judiciais-Contingências" xfId="8866"/>
    <cellStyle name="Comma 11 3 5" xfId="8867"/>
    <cellStyle name="Comma 11 3 5 2" xfId="8868"/>
    <cellStyle name="Comma 11 3 5_Dep_Judiciais-Contingências" xfId="8869"/>
    <cellStyle name="Comma 11 3 6" xfId="8870"/>
    <cellStyle name="Comma 11 3 7" xfId="8871"/>
    <cellStyle name="Comma 11 3_Dep_Judiciais-Contingências" xfId="8872"/>
    <cellStyle name="Comma 11 4" xfId="8873"/>
    <cellStyle name="Comma 11_BP - Raízen Combustíveis" xfId="8874"/>
    <cellStyle name="Comma 12" xfId="8875"/>
    <cellStyle name="Comma 12 2" xfId="8876"/>
    <cellStyle name="Comma 12 2 2" xfId="8877"/>
    <cellStyle name="Comma 12 2 3" xfId="8878"/>
    <cellStyle name="Comma 12 2_Display" xfId="8879"/>
    <cellStyle name="Comma 12 3" xfId="8880"/>
    <cellStyle name="Comma 12 4" xfId="8881"/>
    <cellStyle name="Comma 12_BP - Raízen Combustíveis" xfId="8882"/>
    <cellStyle name="Comma 13" xfId="8883"/>
    <cellStyle name="Comma 13 2" xfId="8884"/>
    <cellStyle name="Comma 13 2 2" xfId="8885"/>
    <cellStyle name="Comma 13 2 3" xfId="8886"/>
    <cellStyle name="Comma 13 2_Display" xfId="8887"/>
    <cellStyle name="Comma 13 3" xfId="8888"/>
    <cellStyle name="Comma 13 4" xfId="8889"/>
    <cellStyle name="Comma 13_BP - Raízen Combustíveis" xfId="8890"/>
    <cellStyle name="Comma 14" xfId="8891"/>
    <cellStyle name="Comma 14 2" xfId="8892"/>
    <cellStyle name="Comma 14_BP - Raízen Combustíveis" xfId="8893"/>
    <cellStyle name="Comma 15" xfId="8894"/>
    <cellStyle name="Comma 15 2" xfId="8895"/>
    <cellStyle name="Comma 15 2 2" xfId="8896"/>
    <cellStyle name="Comma 15 2_BP - Raízen Combustíveis" xfId="8897"/>
    <cellStyle name="Comma 15 3" xfId="8898"/>
    <cellStyle name="Comma 15 3 2" xfId="8899"/>
    <cellStyle name="Comma 15 4" xfId="8900"/>
    <cellStyle name="Comma 15_Base Partes Relacionadas" xfId="8901"/>
    <cellStyle name="Comma 16" xfId="8902"/>
    <cellStyle name="Comma 16 2" xfId="8903"/>
    <cellStyle name="Comma 16 2 2" xfId="8904"/>
    <cellStyle name="Comma 16 2 2 2" xfId="8905"/>
    <cellStyle name="Comma 16 2 2 3" xfId="8906"/>
    <cellStyle name="Comma 16 2 2_Dep_Judiciais-Contingências" xfId="8907"/>
    <cellStyle name="Comma 16 2 3" xfId="8908"/>
    <cellStyle name="Comma 16 2 3 2" xfId="8909"/>
    <cellStyle name="Comma 16 2 3 2 2" xfId="8910"/>
    <cellStyle name="Comma 16 2 3 2_Dep_Judiciais-Contingências" xfId="8911"/>
    <cellStyle name="Comma 16 2 3 3" xfId="8912"/>
    <cellStyle name="Comma 16 2 3 4" xfId="8913"/>
    <cellStyle name="Comma 16 2 3_Dep_Judiciais-Contingências" xfId="8914"/>
    <cellStyle name="Comma 16 2 4" xfId="8915"/>
    <cellStyle name="Comma 16 2 4 2" xfId="8916"/>
    <cellStyle name="Comma 16 2 4 3" xfId="8917"/>
    <cellStyle name="Comma 16 2 4_Dep_Judiciais-Contingências" xfId="8918"/>
    <cellStyle name="Comma 16 2 5" xfId="8919"/>
    <cellStyle name="Comma 16 2_Dep_Judiciais-Contingências" xfId="8920"/>
    <cellStyle name="Comma 16 3" xfId="8921"/>
    <cellStyle name="Comma 16 3 2" xfId="8922"/>
    <cellStyle name="Comma 16 3 2 2" xfId="8923"/>
    <cellStyle name="Comma 16 3 2 2 2" xfId="8924"/>
    <cellStyle name="Comma 16 3 2 2_Dep_Judiciais-Contingências" xfId="8925"/>
    <cellStyle name="Comma 16 3 2 3" xfId="8926"/>
    <cellStyle name="Comma 16 3 2 4" xfId="8927"/>
    <cellStyle name="Comma 16 3 2_Dep_Judiciais-Contingências" xfId="8928"/>
    <cellStyle name="Comma 16 3 3" xfId="8929"/>
    <cellStyle name="Comma 16 3 3 2" xfId="8930"/>
    <cellStyle name="Comma 16 3 3_Dep_Judiciais-Contingências" xfId="8931"/>
    <cellStyle name="Comma 16 3 4" xfId="8932"/>
    <cellStyle name="Comma 16 3 5" xfId="8933"/>
    <cellStyle name="Comma 16 3_Dep_Judiciais-Contingências" xfId="8934"/>
    <cellStyle name="Comma 16 4" xfId="8935"/>
    <cellStyle name="Comma 16 4 2" xfId="8936"/>
    <cellStyle name="Comma 16 4 2 2" xfId="8937"/>
    <cellStyle name="Comma 16 4 2 2 2" xfId="8938"/>
    <cellStyle name="Comma 16 4 2 2_Dep_Judiciais-Contingências" xfId="8939"/>
    <cellStyle name="Comma 16 4 2 3" xfId="8940"/>
    <cellStyle name="Comma 16 4 2 4" xfId="8941"/>
    <cellStyle name="Comma 16 4 2_Dep_Judiciais-Contingências" xfId="8942"/>
    <cellStyle name="Comma 16 4 3" xfId="8943"/>
    <cellStyle name="Comma 16 4 3 2" xfId="8944"/>
    <cellStyle name="Comma 16 4 3_Dep_Judiciais-Contingências" xfId="8945"/>
    <cellStyle name="Comma 16 4 4" xfId="8946"/>
    <cellStyle name="Comma 16 4 5" xfId="8947"/>
    <cellStyle name="Comma 16 4_Dep_Judiciais-Contingências" xfId="8948"/>
    <cellStyle name="Comma 16 5" xfId="8949"/>
    <cellStyle name="Comma 16 5 2" xfId="8950"/>
    <cellStyle name="Comma 16 5 2 2" xfId="8951"/>
    <cellStyle name="Comma 16 5 2_Dep_Judiciais-Contingências" xfId="8952"/>
    <cellStyle name="Comma 16 5 3" xfId="8953"/>
    <cellStyle name="Comma 16 5 4" xfId="8954"/>
    <cellStyle name="Comma 16 5_Dep_Judiciais-Contingências" xfId="8955"/>
    <cellStyle name="Comma 16 6" xfId="8956"/>
    <cellStyle name="Comma 16 6 2" xfId="8957"/>
    <cellStyle name="Comma 16 6 3" xfId="8958"/>
    <cellStyle name="Comma 16 6_Dep_Judiciais-Contingências" xfId="8959"/>
    <cellStyle name="Comma 16 7" xfId="8960"/>
    <cellStyle name="Comma 16 7 2" xfId="8961"/>
    <cellStyle name="Comma 16 7_Dep_Judiciais-Contingências" xfId="8962"/>
    <cellStyle name="Comma 16 8" xfId="8963"/>
    <cellStyle name="Comma 16_BP - Raízen Combustíveis" xfId="8964"/>
    <cellStyle name="Comma 17" xfId="8965"/>
    <cellStyle name="Comma 17 2" xfId="8966"/>
    <cellStyle name="Comma 17 2 2" xfId="8967"/>
    <cellStyle name="Comma 17 2 2 2" xfId="8968"/>
    <cellStyle name="Comma 17 2 2 2 2" xfId="8969"/>
    <cellStyle name="Comma 17 2 2 2_Dep_Judiciais-Contingências" xfId="8970"/>
    <cellStyle name="Comma 17 2 2 3" xfId="8971"/>
    <cellStyle name="Comma 17 2 2 4" xfId="8972"/>
    <cellStyle name="Comma 17 2 2_Dep_Judiciais-Contingências" xfId="8973"/>
    <cellStyle name="Comma 17 2 3" xfId="8974"/>
    <cellStyle name="Comma 17 2 3 2" xfId="8975"/>
    <cellStyle name="Comma 17 2 3 3" xfId="8976"/>
    <cellStyle name="Comma 17 2 3_Dep_Judiciais-Contingências" xfId="8977"/>
    <cellStyle name="Comma 17 2 4" xfId="8978"/>
    <cellStyle name="Comma 17 2 5" xfId="8979"/>
    <cellStyle name="Comma 17 2 6" xfId="8980"/>
    <cellStyle name="Comma 17 2_Dep_Judiciais-Contingências" xfId="8981"/>
    <cellStyle name="Comma 17 3" xfId="8982"/>
    <cellStyle name="Comma 17 3 2" xfId="8983"/>
    <cellStyle name="Comma 17 3 2 2" xfId="8984"/>
    <cellStyle name="Comma 17 3 2 2 2" xfId="8985"/>
    <cellStyle name="Comma 17 3 2 2_Dep_Judiciais-Contingências" xfId="8986"/>
    <cellStyle name="Comma 17 3 2 3" xfId="8987"/>
    <cellStyle name="Comma 17 3 2 4" xfId="8988"/>
    <cellStyle name="Comma 17 3 2_Dep_Judiciais-Contingências" xfId="8989"/>
    <cellStyle name="Comma 17 3 3" xfId="8990"/>
    <cellStyle name="Comma 17 3 3 2" xfId="8991"/>
    <cellStyle name="Comma 17 3 3_Dep_Judiciais-Contingências" xfId="8992"/>
    <cellStyle name="Comma 17 3 4" xfId="8993"/>
    <cellStyle name="Comma 17 3 5" xfId="8994"/>
    <cellStyle name="Comma 17 3_Dep_Judiciais-Contingências" xfId="8995"/>
    <cellStyle name="Comma 17 4" xfId="8996"/>
    <cellStyle name="Comma 17 4 2" xfId="8997"/>
    <cellStyle name="Comma 17 4 2 2" xfId="8998"/>
    <cellStyle name="Comma 17 4 2_Dep_Judiciais-Contingências" xfId="8999"/>
    <cellStyle name="Comma 17 4 3" xfId="9000"/>
    <cellStyle name="Comma 17 4 4" xfId="9001"/>
    <cellStyle name="Comma 17 4_Dep_Judiciais-Contingências" xfId="9002"/>
    <cellStyle name="Comma 17 5" xfId="9003"/>
    <cellStyle name="Comma 17 5 2" xfId="9004"/>
    <cellStyle name="Comma 17 5 3" xfId="9005"/>
    <cellStyle name="Comma 17 5_Dep_Judiciais-Contingências" xfId="9006"/>
    <cellStyle name="Comma 17 6" xfId="9007"/>
    <cellStyle name="Comma 17 6 2" xfId="9008"/>
    <cellStyle name="Comma 17 6_Dep_Judiciais-Contingências" xfId="9009"/>
    <cellStyle name="Comma 17 7" xfId="9010"/>
    <cellStyle name="Comma 17 8" xfId="9011"/>
    <cellStyle name="Comma 17_BP - Raízen Combustíveis" xfId="9012"/>
    <cellStyle name="Comma 18" xfId="9013"/>
    <cellStyle name="Comma 18 2" xfId="9014"/>
    <cellStyle name="Comma 18_BP - Raízen Combustíveis" xfId="9015"/>
    <cellStyle name="Comma 19" xfId="9016"/>
    <cellStyle name="Comma 19 2" xfId="9017"/>
    <cellStyle name="Comma 19_BP - Raízen Combustíveis" xfId="9018"/>
    <cellStyle name="Comma 2" xfId="9019"/>
    <cellStyle name="Comma 2 10" xfId="9020"/>
    <cellStyle name="Comma 2 10 2" xfId="9021"/>
    <cellStyle name="Comma 2 10_BP - Raízen Combustíveis" xfId="9022"/>
    <cellStyle name="Comma 2 11" xfId="9023"/>
    <cellStyle name="Comma 2 11 2" xfId="9024"/>
    <cellStyle name="Comma 2 11_BP - Raízen Combustíveis" xfId="9025"/>
    <cellStyle name="Comma 2 12" xfId="9026"/>
    <cellStyle name="Comma 2 12 2" xfId="9027"/>
    <cellStyle name="Comma 2 12_BP - Raízen Combustíveis" xfId="9028"/>
    <cellStyle name="Comma 2 13" xfId="9029"/>
    <cellStyle name="Comma 2 13 2" xfId="9030"/>
    <cellStyle name="Comma 2 13_BP - Raízen Combustíveis" xfId="9031"/>
    <cellStyle name="Comma 2 14" xfId="9032"/>
    <cellStyle name="Comma 2 14 2" xfId="9033"/>
    <cellStyle name="Comma 2 14_BP - Raízen Combustíveis" xfId="9034"/>
    <cellStyle name="Comma 2 15" xfId="9035"/>
    <cellStyle name="Comma 2 15 2" xfId="9036"/>
    <cellStyle name="Comma 2 15_BP - Raízen Combustíveis" xfId="9037"/>
    <cellStyle name="Comma 2 16" xfId="9038"/>
    <cellStyle name="Comma 2 16 2" xfId="9039"/>
    <cellStyle name="Comma 2 16_BP - Raízen Combustíveis" xfId="9040"/>
    <cellStyle name="Comma 2 17" xfId="9041"/>
    <cellStyle name="Comma 2 17 2" xfId="9042"/>
    <cellStyle name="Comma 2 17_BP - Raízen Combustíveis" xfId="9043"/>
    <cellStyle name="Comma 2 18" xfId="9044"/>
    <cellStyle name="Comma 2 18 2" xfId="9045"/>
    <cellStyle name="Comma 2 18_BP - Raízen Combustíveis" xfId="9046"/>
    <cellStyle name="Comma 2 19" xfId="9047"/>
    <cellStyle name="Comma 2 19 2" xfId="9048"/>
    <cellStyle name="Comma 2 19_BP - Raízen Combustíveis" xfId="9049"/>
    <cellStyle name="Comma 2 2" xfId="9050"/>
    <cellStyle name="Comma 2 2 2" xfId="9051"/>
    <cellStyle name="Comma 2 2 2 2" xfId="9052"/>
    <cellStyle name="Comma 2 2 2_BP - Raízen Combustíveis" xfId="9053"/>
    <cellStyle name="Comma 2 2 3" xfId="9054"/>
    <cellStyle name="Comma 2 2 4" xfId="9055"/>
    <cellStyle name="Comma 2 2_13-Endividamento" xfId="9056"/>
    <cellStyle name="Comma 2 20" xfId="9057"/>
    <cellStyle name="Comma 2 21" xfId="9058"/>
    <cellStyle name="Comma 2 22" xfId="9059"/>
    <cellStyle name="Comma 2 23" xfId="9060"/>
    <cellStyle name="Comma 2 24" xfId="9061"/>
    <cellStyle name="Comma 2 25" xfId="9062"/>
    <cellStyle name="Comma 2 3" xfId="9063"/>
    <cellStyle name="Comma 2 3 2" xfId="9064"/>
    <cellStyle name="Comma 2 3 2 2" xfId="9065"/>
    <cellStyle name="Comma 2 3 2_BP - Raízen Combustíveis" xfId="9066"/>
    <cellStyle name="Comma 2 3 3" xfId="9067"/>
    <cellStyle name="Comma 2 3 4" xfId="9068"/>
    <cellStyle name="Comma 2 3_13-Endividamento" xfId="9069"/>
    <cellStyle name="Comma 2 4" xfId="9070"/>
    <cellStyle name="Comma 2 4 2" xfId="9071"/>
    <cellStyle name="Comma 2 4 2 2" xfId="9072"/>
    <cellStyle name="Comma 2 4 2 3" xfId="9073"/>
    <cellStyle name="Comma 2 4 2_Display" xfId="9074"/>
    <cellStyle name="Comma 2 4 3" xfId="9075"/>
    <cellStyle name="Comma 2 4 4" xfId="9076"/>
    <cellStyle name="Comma 2 4_BP - Raízen Combustíveis" xfId="9077"/>
    <cellStyle name="Comma 2 5" xfId="9078"/>
    <cellStyle name="Comma 2 5 2" xfId="9079"/>
    <cellStyle name="Comma 2 5 3" xfId="9080"/>
    <cellStyle name="Comma 2 5 4" xfId="9081"/>
    <cellStyle name="Comma 2 5_BP - Raízen Combustíveis" xfId="9082"/>
    <cellStyle name="Comma 2 6" xfId="9083"/>
    <cellStyle name="Comma 2 6 2" xfId="9084"/>
    <cellStyle name="Comma 2 6 3" xfId="9085"/>
    <cellStyle name="Comma 2 6 4" xfId="9086"/>
    <cellStyle name="Comma 2 6_BP - Raízen Combustíveis" xfId="9087"/>
    <cellStyle name="Comma 2 7" xfId="9088"/>
    <cellStyle name="Comma 2 7 2" xfId="9089"/>
    <cellStyle name="Comma 2 7_BP - Raízen Combustíveis" xfId="9090"/>
    <cellStyle name="Comma 2 8" xfId="9091"/>
    <cellStyle name="Comma 2 8 2" xfId="9092"/>
    <cellStyle name="Comma 2 8_BP - Raízen Combustíveis" xfId="9093"/>
    <cellStyle name="Comma 2 9" xfId="9094"/>
    <cellStyle name="Comma 2 9 2" xfId="9095"/>
    <cellStyle name="Comma 2 9_BP - Raízen Combustíveis" xfId="9096"/>
    <cellStyle name="Comma 2_Apuração IRPJ_CSLL - Oficial-Alterada" xfId="9097"/>
    <cellStyle name="Comma 20" xfId="9098"/>
    <cellStyle name="Comma 20 2" xfId="9099"/>
    <cellStyle name="Comma 20_BP - Raízen Combustíveis" xfId="9100"/>
    <cellStyle name="Comma 21" xfId="9101"/>
    <cellStyle name="Comma 21 2" xfId="9102"/>
    <cellStyle name="Comma 21 2 2" xfId="9103"/>
    <cellStyle name="Comma 21 2_BP - Raízen Combustíveis" xfId="9104"/>
    <cellStyle name="Comma 21 3" xfId="9105"/>
    <cellStyle name="Comma 21_Base Partes Relacionadas" xfId="9106"/>
    <cellStyle name="Comma 22" xfId="9107"/>
    <cellStyle name="Comma 22 2" xfId="9108"/>
    <cellStyle name="Comma 22 2 2" xfId="9109"/>
    <cellStyle name="Comma 22 2_BP - Raízen Combustíveis" xfId="9110"/>
    <cellStyle name="Comma 22 3" xfId="9111"/>
    <cellStyle name="Comma 22 3 2" xfId="9112"/>
    <cellStyle name="Comma 22 3_BP - Raízen Combustíveis" xfId="9113"/>
    <cellStyle name="Comma 22 4" xfId="9114"/>
    <cellStyle name="Comma 22_Base Partes Relacionadas" xfId="9115"/>
    <cellStyle name="Comma 23" xfId="9116"/>
    <cellStyle name="Comma 23 2" xfId="9117"/>
    <cellStyle name="Comma 23 3" xfId="9118"/>
    <cellStyle name="Comma 23_BP - Raízen Combustíveis" xfId="9119"/>
    <cellStyle name="Comma 24" xfId="9120"/>
    <cellStyle name="Comma 24 10" xfId="9121"/>
    <cellStyle name="Comma 24 2" xfId="9122"/>
    <cellStyle name="Comma 24 2 2" xfId="9123"/>
    <cellStyle name="Comma 24 2 3" xfId="9124"/>
    <cellStyle name="Comma 24 2 4" xfId="9125"/>
    <cellStyle name="Comma 24 2_BP - Raízen Combustíveis" xfId="9126"/>
    <cellStyle name="Comma 24 3" xfId="9127"/>
    <cellStyle name="Comma 24 3 2" xfId="9128"/>
    <cellStyle name="Comma 24 3 3" xfId="9129"/>
    <cellStyle name="Comma 24 3 4" xfId="9130"/>
    <cellStyle name="Comma 24 3_BP - Raízen Combustíveis" xfId="9131"/>
    <cellStyle name="Comma 24 4" xfId="9132"/>
    <cellStyle name="Comma 24 4 2" xfId="9133"/>
    <cellStyle name="Comma 24 4 3" xfId="9134"/>
    <cellStyle name="Comma 24 4_Display" xfId="9135"/>
    <cellStyle name="Comma 24 5" xfId="9136"/>
    <cellStyle name="Comma 24 6" xfId="9137"/>
    <cellStyle name="Comma 24 7" xfId="9138"/>
    <cellStyle name="Comma 24 8" xfId="9139"/>
    <cellStyle name="Comma 24 9" xfId="9140"/>
    <cellStyle name="Comma 24_13-Endividamento" xfId="9141"/>
    <cellStyle name="Comma 25" xfId="9142"/>
    <cellStyle name="Comma 25 2" xfId="9143"/>
    <cellStyle name="Comma 25_BP - Raízen Combustíveis" xfId="9144"/>
    <cellStyle name="Comma 26" xfId="9145"/>
    <cellStyle name="Comma 26 2" xfId="9146"/>
    <cellStyle name="Comma 26_BP - Raízen Combustíveis" xfId="9147"/>
    <cellStyle name="Comma 27" xfId="9148"/>
    <cellStyle name="Comma 27 2" xfId="9149"/>
    <cellStyle name="Comma 27_BP - Raízen Combustíveis" xfId="9150"/>
    <cellStyle name="Comma 28" xfId="9151"/>
    <cellStyle name="Comma 28 2" xfId="9152"/>
    <cellStyle name="Comma 28_BP - Raízen Combustíveis" xfId="9153"/>
    <cellStyle name="Comma 29" xfId="9154"/>
    <cellStyle name="Comma 29 10" xfId="9155"/>
    <cellStyle name="Comma 29 2" xfId="9156"/>
    <cellStyle name="Comma 29 2 2" xfId="9157"/>
    <cellStyle name="Comma 29 2 3" xfId="9158"/>
    <cellStyle name="Comma 29 2 4" xfId="9159"/>
    <cellStyle name="Comma 29 2_BP - Raízen Combustíveis" xfId="9160"/>
    <cellStyle name="Comma 29 3" xfId="9161"/>
    <cellStyle name="Comma 29 4" xfId="9162"/>
    <cellStyle name="Comma 29 5" xfId="9163"/>
    <cellStyle name="Comma 29 6" xfId="9164"/>
    <cellStyle name="Comma 29 7" xfId="9165"/>
    <cellStyle name="Comma 29 8" xfId="9166"/>
    <cellStyle name="Comma 29 9" xfId="9167"/>
    <cellStyle name="Comma 29_Base Partes Relacionadas" xfId="9168"/>
    <cellStyle name="Comma 3" xfId="9169"/>
    <cellStyle name="Comma 3 10" xfId="9170"/>
    <cellStyle name="Comma 3 10 2" xfId="9171"/>
    <cellStyle name="Comma 3 10_BP - Raízen Combustíveis" xfId="9172"/>
    <cellStyle name="Comma 3 11" xfId="9173"/>
    <cellStyle name="Comma 3 11 2" xfId="9174"/>
    <cellStyle name="Comma 3 11_BP - Raízen Combustíveis" xfId="9175"/>
    <cellStyle name="Comma 3 12" xfId="9176"/>
    <cellStyle name="Comma 3 12 2" xfId="9177"/>
    <cellStyle name="Comma 3 12_BP - Raízen Combustíveis" xfId="9178"/>
    <cellStyle name="Comma 3 13" xfId="9179"/>
    <cellStyle name="Comma 3 13 2" xfId="9180"/>
    <cellStyle name="Comma 3 13_BP - Raízen Combustíveis" xfId="9181"/>
    <cellStyle name="Comma 3 14" xfId="9182"/>
    <cellStyle name="Comma 3 14 2" xfId="9183"/>
    <cellStyle name="Comma 3 14_BP - Raízen Combustíveis" xfId="9184"/>
    <cellStyle name="Comma 3 15" xfId="9185"/>
    <cellStyle name="Comma 3 15 2" xfId="9186"/>
    <cellStyle name="Comma 3 15_BP - Raízen Combustíveis" xfId="9187"/>
    <cellStyle name="Comma 3 16" xfId="9188"/>
    <cellStyle name="Comma 3 16 2" xfId="9189"/>
    <cellStyle name="Comma 3 16_BP - Raízen Combustíveis" xfId="9190"/>
    <cellStyle name="Comma 3 17" xfId="9191"/>
    <cellStyle name="Comma 3 17 2" xfId="9192"/>
    <cellStyle name="Comma 3 17_BP - Raízen Combustíveis" xfId="9193"/>
    <cellStyle name="Comma 3 18" xfId="9194"/>
    <cellStyle name="Comma 3 18 2" xfId="9195"/>
    <cellStyle name="Comma 3 18_BP - Raízen Combustíveis" xfId="9196"/>
    <cellStyle name="Comma 3 19" xfId="9197"/>
    <cellStyle name="Comma 3 19 2" xfId="9198"/>
    <cellStyle name="Comma 3 19_BP - Raízen Combustíveis" xfId="9199"/>
    <cellStyle name="Comma 3 2" xfId="9200"/>
    <cellStyle name="Comma 3 2 2" xfId="9201"/>
    <cellStyle name="Comma 3 2 2 2" xfId="9202"/>
    <cellStyle name="Comma 3 2 2_Dep_Judiciais-Contingências" xfId="9203"/>
    <cellStyle name="Comma 3 2 3" xfId="9204"/>
    <cellStyle name="Comma 3 2 4" xfId="9205"/>
    <cellStyle name="Comma 3 2 5" xfId="9206"/>
    <cellStyle name="Comma 3 2_BP - Raízen Combustíveis" xfId="9207"/>
    <cellStyle name="Comma 3 20" xfId="9208"/>
    <cellStyle name="Comma 3 20 2" xfId="9209"/>
    <cellStyle name="Comma 3 20_BP - Raízen Combustíveis" xfId="9210"/>
    <cellStyle name="Comma 3 21" xfId="9211"/>
    <cellStyle name="Comma 3 21 2" xfId="9212"/>
    <cellStyle name="Comma 3 21_BP - Raízen Combustíveis" xfId="9213"/>
    <cellStyle name="Comma 3 22" xfId="9214"/>
    <cellStyle name="Comma 3 22 2" xfId="9215"/>
    <cellStyle name="Comma 3 22_BP - Raízen Combustíveis" xfId="9216"/>
    <cellStyle name="Comma 3 23" xfId="9217"/>
    <cellStyle name="Comma 3 24" xfId="9218"/>
    <cellStyle name="Comma 3 25" xfId="9219"/>
    <cellStyle name="Comma 3 26" xfId="9220"/>
    <cellStyle name="Comma 3 27" xfId="9221"/>
    <cellStyle name="Comma 3 28" xfId="9222"/>
    <cellStyle name="Comma 3 29" xfId="9223"/>
    <cellStyle name="Comma 3 3" xfId="9224"/>
    <cellStyle name="Comma 3 3 2" xfId="9225"/>
    <cellStyle name="Comma 3 3 3" xfId="9226"/>
    <cellStyle name="Comma 3 3 4" xfId="9227"/>
    <cellStyle name="Comma 3 3_BP - Raízen Combustíveis" xfId="9228"/>
    <cellStyle name="Comma 3 30" xfId="9229"/>
    <cellStyle name="Comma 3 31" xfId="9230"/>
    <cellStyle name="Comma 3 32" xfId="9231"/>
    <cellStyle name="Comma 3 33" xfId="9232"/>
    <cellStyle name="Comma 3 34" xfId="9233"/>
    <cellStyle name="Comma 3 35" xfId="9234"/>
    <cellStyle name="Comma 3 36" xfId="9235"/>
    <cellStyle name="Comma 3 37" xfId="9236"/>
    <cellStyle name="Comma 3 38" xfId="9237"/>
    <cellStyle name="Comma 3 39" xfId="9238"/>
    <cellStyle name="Comma 3 4" xfId="9239"/>
    <cellStyle name="Comma 3 4 2" xfId="9240"/>
    <cellStyle name="Comma 3 4 3" xfId="9241"/>
    <cellStyle name="Comma 3 4 4" xfId="9242"/>
    <cellStyle name="Comma 3 4_BP - Raízen Combustíveis" xfId="9243"/>
    <cellStyle name="Comma 3 40" xfId="9244"/>
    <cellStyle name="Comma 3 5" xfId="9245"/>
    <cellStyle name="Comma 3 5 2" xfId="9246"/>
    <cellStyle name="Comma 3 5 3" xfId="9247"/>
    <cellStyle name="Comma 3 5 4" xfId="9248"/>
    <cellStyle name="Comma 3 5_BP - Raízen Combustíveis" xfId="9249"/>
    <cellStyle name="Comma 3 6" xfId="9250"/>
    <cellStyle name="Comma 3 6 2" xfId="9251"/>
    <cellStyle name="Comma 3 6_BP - Raízen Combustíveis" xfId="9252"/>
    <cellStyle name="Comma 3 7" xfId="9253"/>
    <cellStyle name="Comma 3 7 2" xfId="9254"/>
    <cellStyle name="Comma 3 7_BP - Raízen Combustíveis" xfId="9255"/>
    <cellStyle name="Comma 3 8" xfId="9256"/>
    <cellStyle name="Comma 3 8 2" xfId="9257"/>
    <cellStyle name="Comma 3 8_BP - Raízen Combustíveis" xfId="9258"/>
    <cellStyle name="Comma 3 9" xfId="9259"/>
    <cellStyle name="Comma 3 9 2" xfId="9260"/>
    <cellStyle name="Comma 3 9_BP - Raízen Combustíveis" xfId="9261"/>
    <cellStyle name="Comma 3_Base Partes Relacionadas" xfId="9262"/>
    <cellStyle name="Comma 30" xfId="9263"/>
    <cellStyle name="Comma 30 2" xfId="9264"/>
    <cellStyle name="Comma 30 3" xfId="9265"/>
    <cellStyle name="Comma 30_BP - Raízen Combustíveis" xfId="9266"/>
    <cellStyle name="Comma 31" xfId="9267"/>
    <cellStyle name="Comma 31 2" xfId="9268"/>
    <cellStyle name="Comma 31_BP - Raízen Combustíveis" xfId="9269"/>
    <cellStyle name="Comma 32" xfId="9270"/>
    <cellStyle name="Comma 32 2" xfId="9271"/>
    <cellStyle name="Comma 32_BP - Raízen Combustíveis" xfId="9272"/>
    <cellStyle name="Comma 33" xfId="9273"/>
    <cellStyle name="Comma 33 2" xfId="9274"/>
    <cellStyle name="Comma 33_BP - Raízen Combustíveis" xfId="9275"/>
    <cellStyle name="Comma 34" xfId="9276"/>
    <cellStyle name="Comma 34 2" xfId="9277"/>
    <cellStyle name="Comma 34_BP - Raízen Combustíveis" xfId="9278"/>
    <cellStyle name="Comma 35" xfId="9279"/>
    <cellStyle name="Comma 35 10" xfId="9280"/>
    <cellStyle name="Comma 35 2" xfId="9281"/>
    <cellStyle name="Comma 35 2 2" xfId="9282"/>
    <cellStyle name="Comma 35 2 3" xfId="9283"/>
    <cellStyle name="Comma 35 2 4" xfId="9284"/>
    <cellStyle name="Comma 35 2_BP - Raízen Combustíveis" xfId="9285"/>
    <cellStyle name="Comma 35 3" xfId="9286"/>
    <cellStyle name="Comma 35 4" xfId="9287"/>
    <cellStyle name="Comma 35 5" xfId="9288"/>
    <cellStyle name="Comma 35 6" xfId="9289"/>
    <cellStyle name="Comma 35 7" xfId="9290"/>
    <cellStyle name="Comma 35 8" xfId="9291"/>
    <cellStyle name="Comma 35 9" xfId="9292"/>
    <cellStyle name="Comma 35_Base Partes Relacionadas" xfId="9293"/>
    <cellStyle name="Comma 36" xfId="9294"/>
    <cellStyle name="Comma 36 2" xfId="9295"/>
    <cellStyle name="Comma 36_BP - Raízen Combustíveis" xfId="9296"/>
    <cellStyle name="Comma 37" xfId="9297"/>
    <cellStyle name="Comma 37 2" xfId="9298"/>
    <cellStyle name="Comma 37_BP - Raízen Combustíveis" xfId="9299"/>
    <cellStyle name="Comma 38" xfId="9300"/>
    <cellStyle name="Comma 38 2" xfId="9301"/>
    <cellStyle name="Comma 38_BP - Raízen Combustíveis" xfId="9302"/>
    <cellStyle name="Comma 39" xfId="9303"/>
    <cellStyle name="Comma 39 2" xfId="9304"/>
    <cellStyle name="Comma 39 3" xfId="9305"/>
    <cellStyle name="Comma 39_BP - Raízen Combustíveis" xfId="9306"/>
    <cellStyle name="Comma 4" xfId="9307"/>
    <cellStyle name="Comma 4 10" xfId="9308"/>
    <cellStyle name="Comma 4 11" xfId="9309"/>
    <cellStyle name="Comma 4 12" xfId="9310"/>
    <cellStyle name="Comma 4 2" xfId="9311"/>
    <cellStyle name="Comma 4 2 2" xfId="9312"/>
    <cellStyle name="Comma 4 2 3" xfId="9313"/>
    <cellStyle name="Comma 4 2 4" xfId="9314"/>
    <cellStyle name="Comma 4 2_BP - Raízen Combustíveis" xfId="9315"/>
    <cellStyle name="Comma 4 3" xfId="9316"/>
    <cellStyle name="Comma 4 3 2" xfId="9317"/>
    <cellStyle name="Comma 4 3 3" xfId="9318"/>
    <cellStyle name="Comma 4 3 4" xfId="9319"/>
    <cellStyle name="Comma 4 3_BP - Raízen Combustíveis" xfId="9320"/>
    <cellStyle name="Comma 4 4" xfId="9321"/>
    <cellStyle name="Comma 4 4 2" xfId="9322"/>
    <cellStyle name="Comma 4 4 3" xfId="9323"/>
    <cellStyle name="Comma 4 4 4" xfId="9324"/>
    <cellStyle name="Comma 4 4_BP - Raízen Combustíveis" xfId="9325"/>
    <cellStyle name="Comma 4 5" xfId="9326"/>
    <cellStyle name="Comma 4 5 2" xfId="9327"/>
    <cellStyle name="Comma 4 5 3" xfId="9328"/>
    <cellStyle name="Comma 4 5 4" xfId="9329"/>
    <cellStyle name="Comma 4 5_BP - Raízen Combustíveis" xfId="9330"/>
    <cellStyle name="Comma 4 6" xfId="9331"/>
    <cellStyle name="Comma 4 6 2" xfId="9332"/>
    <cellStyle name="Comma 4 6_BP - Raízen Combustíveis" xfId="9333"/>
    <cellStyle name="Comma 4 7" xfId="9334"/>
    <cellStyle name="Comma 4 7 2" xfId="9335"/>
    <cellStyle name="Comma 4 7_BP - Raízen Combustíveis" xfId="9336"/>
    <cellStyle name="Comma 4 8" xfId="9337"/>
    <cellStyle name="Comma 4 9" xfId="9338"/>
    <cellStyle name="Comma 4_13-Endividamento" xfId="9339"/>
    <cellStyle name="Comma 40" xfId="9340"/>
    <cellStyle name="Comma 40 2" xfId="9341"/>
    <cellStyle name="Comma 40_BP - Raízen Combustíveis" xfId="9342"/>
    <cellStyle name="Comma 41" xfId="9343"/>
    <cellStyle name="Comma 41 2" xfId="9344"/>
    <cellStyle name="Comma 41_BP - Raízen Combustíveis" xfId="9345"/>
    <cellStyle name="Comma 42" xfId="9346"/>
    <cellStyle name="Comma 42 2" xfId="9347"/>
    <cellStyle name="Comma 42_BP - Raízen Combustíveis" xfId="9348"/>
    <cellStyle name="Comma 43" xfId="9349"/>
    <cellStyle name="Comma 43 2" xfId="9350"/>
    <cellStyle name="Comma 43 3" xfId="9351"/>
    <cellStyle name="Comma 43_BP - Raízen Combustíveis" xfId="9352"/>
    <cellStyle name="Comma 44" xfId="9353"/>
    <cellStyle name="Comma 44 2" xfId="9354"/>
    <cellStyle name="Comma 44_BP - Raízen Combustíveis" xfId="9355"/>
    <cellStyle name="Comma 45" xfId="9356"/>
    <cellStyle name="Comma 45 2" xfId="9357"/>
    <cellStyle name="Comma 45_Jan'15" xfId="9358"/>
    <cellStyle name="Comma 46" xfId="9359"/>
    <cellStyle name="Comma 47" xfId="9360"/>
    <cellStyle name="Comma 47 2" xfId="9361"/>
    <cellStyle name="Comma 47_Jan'15" xfId="9362"/>
    <cellStyle name="Comma 48" xfId="9363"/>
    <cellStyle name="Comma 49" xfId="9364"/>
    <cellStyle name="Comma 5" xfId="9365"/>
    <cellStyle name="Comma 5 2" xfId="9366"/>
    <cellStyle name="Comma 5 2 2" xfId="9367"/>
    <cellStyle name="Comma 5 2 2 2" xfId="9368"/>
    <cellStyle name="Comma 5 2 2_BP - Raízen Combustíveis" xfId="9369"/>
    <cellStyle name="Comma 5 2 3" xfId="9370"/>
    <cellStyle name="Comma 5 2 3 2" xfId="9371"/>
    <cellStyle name="Comma 5 2 3_Dep_Judiciais-Contingências" xfId="9372"/>
    <cellStyle name="Comma 5 2 4" xfId="9373"/>
    <cellStyle name="Comma 5 2_13-Endividamento" xfId="9374"/>
    <cellStyle name="Comma 5 3" xfId="9375"/>
    <cellStyle name="Comma 5 3 2" xfId="9376"/>
    <cellStyle name="Comma 5 3 2 2" xfId="9377"/>
    <cellStyle name="Comma 5 3 2 2 2" xfId="9378"/>
    <cellStyle name="Comma 5 3 2 2 2 2" xfId="9379"/>
    <cellStyle name="Comma 5 3 2 2 2 2 2" xfId="9380"/>
    <cellStyle name="Comma 5 3 2 2 2 2_Dep_Judiciais-Contingências" xfId="9381"/>
    <cellStyle name="Comma 5 3 2 2 2 3" xfId="9382"/>
    <cellStyle name="Comma 5 3 2 2 2 4" xfId="9383"/>
    <cellStyle name="Comma 5 3 2 2 2_Dep_Judiciais-Contingências" xfId="9384"/>
    <cellStyle name="Comma 5 3 2 2 3" xfId="9385"/>
    <cellStyle name="Comma 5 3 2 2 3 2" xfId="9386"/>
    <cellStyle name="Comma 5 3 2 2 3_Dep_Judiciais-Contingências" xfId="9387"/>
    <cellStyle name="Comma 5 3 2 2 4" xfId="9388"/>
    <cellStyle name="Comma 5 3 2 2 5" xfId="9389"/>
    <cellStyle name="Comma 5 3 2 2_Dep_Judiciais-Contingências" xfId="9390"/>
    <cellStyle name="Comma 5 3 2 3" xfId="9391"/>
    <cellStyle name="Comma 5 3 2 3 2" xfId="9392"/>
    <cellStyle name="Comma 5 3 2 3 2 2" xfId="9393"/>
    <cellStyle name="Comma 5 3 2 3 2 2 2" xfId="9394"/>
    <cellStyle name="Comma 5 3 2 3 2 2_Dep_Judiciais-Contingências" xfId="9395"/>
    <cellStyle name="Comma 5 3 2 3 2 3" xfId="9396"/>
    <cellStyle name="Comma 5 3 2 3 2 4" xfId="9397"/>
    <cellStyle name="Comma 5 3 2 3 2_Dep_Judiciais-Contingências" xfId="9398"/>
    <cellStyle name="Comma 5 3 2 3 3" xfId="9399"/>
    <cellStyle name="Comma 5 3 2 3 3 2" xfId="9400"/>
    <cellStyle name="Comma 5 3 2 3 3_Dep_Judiciais-Contingências" xfId="9401"/>
    <cellStyle name="Comma 5 3 2 3 4" xfId="9402"/>
    <cellStyle name="Comma 5 3 2 3 5" xfId="9403"/>
    <cellStyle name="Comma 5 3 2 3_Dep_Judiciais-Contingências" xfId="9404"/>
    <cellStyle name="Comma 5 3 2 4" xfId="9405"/>
    <cellStyle name="Comma 5 3 2 4 2" xfId="9406"/>
    <cellStyle name="Comma 5 3 2 4 2 2" xfId="9407"/>
    <cellStyle name="Comma 5 3 2 4 2_Dep_Judiciais-Contingências" xfId="9408"/>
    <cellStyle name="Comma 5 3 2 4 3" xfId="9409"/>
    <cellStyle name="Comma 5 3 2 4 4" xfId="9410"/>
    <cellStyle name="Comma 5 3 2 4_Dep_Judiciais-Contingências" xfId="9411"/>
    <cellStyle name="Comma 5 3 2 5" xfId="9412"/>
    <cellStyle name="Comma 5 3 2 5 2" xfId="9413"/>
    <cellStyle name="Comma 5 3 2 5_Dep_Judiciais-Contingências" xfId="9414"/>
    <cellStyle name="Comma 5 3 2 6" xfId="9415"/>
    <cellStyle name="Comma 5 3 2 7" xfId="9416"/>
    <cellStyle name="Comma 5 3 2_Dep_Judiciais-Contingências" xfId="9417"/>
    <cellStyle name="Comma 5 3 3" xfId="9418"/>
    <cellStyle name="Comma 5 3 3 2" xfId="9419"/>
    <cellStyle name="Comma 5 3 3 2 2" xfId="9420"/>
    <cellStyle name="Comma 5 3 3 2 2 2" xfId="9421"/>
    <cellStyle name="Comma 5 3 3 2 2_Dep_Judiciais-Contingências" xfId="9422"/>
    <cellStyle name="Comma 5 3 3 2 3" xfId="9423"/>
    <cellStyle name="Comma 5 3 3 2 4" xfId="9424"/>
    <cellStyle name="Comma 5 3 3 2_Dep_Judiciais-Contingências" xfId="9425"/>
    <cellStyle name="Comma 5 3 3 3" xfId="9426"/>
    <cellStyle name="Comma 5 3 3 3 2" xfId="9427"/>
    <cellStyle name="Comma 5 3 3 3_Dep_Judiciais-Contingências" xfId="9428"/>
    <cellStyle name="Comma 5 3 3 4" xfId="9429"/>
    <cellStyle name="Comma 5 3 3 5" xfId="9430"/>
    <cellStyle name="Comma 5 3 3_Dep_Judiciais-Contingências" xfId="9431"/>
    <cellStyle name="Comma 5 3 4" xfId="9432"/>
    <cellStyle name="Comma 5 3 4 2" xfId="9433"/>
    <cellStyle name="Comma 5 3 4 2 2" xfId="9434"/>
    <cellStyle name="Comma 5 3 4 2 2 2" xfId="9435"/>
    <cellStyle name="Comma 5 3 4 2 2_Dep_Judiciais-Contingências" xfId="9436"/>
    <cellStyle name="Comma 5 3 4 2 3" xfId="9437"/>
    <cellStyle name="Comma 5 3 4 2 4" xfId="9438"/>
    <cellStyle name="Comma 5 3 4 2_Dep_Judiciais-Contingências" xfId="9439"/>
    <cellStyle name="Comma 5 3 4 3" xfId="9440"/>
    <cellStyle name="Comma 5 3 4 3 2" xfId="9441"/>
    <cellStyle name="Comma 5 3 4 3_Dep_Judiciais-Contingências" xfId="9442"/>
    <cellStyle name="Comma 5 3 4 4" xfId="9443"/>
    <cellStyle name="Comma 5 3 4 5" xfId="9444"/>
    <cellStyle name="Comma 5 3 4_Dep_Judiciais-Contingências" xfId="9445"/>
    <cellStyle name="Comma 5 3 5" xfId="9446"/>
    <cellStyle name="Comma 5 3 5 2" xfId="9447"/>
    <cellStyle name="Comma 5 3 5 2 2" xfId="9448"/>
    <cellStyle name="Comma 5 3 5 2_Dep_Judiciais-Contingências" xfId="9449"/>
    <cellStyle name="Comma 5 3 5 3" xfId="9450"/>
    <cellStyle name="Comma 5 3 5 4" xfId="9451"/>
    <cellStyle name="Comma 5 3 5_Dep_Judiciais-Contingências" xfId="9452"/>
    <cellStyle name="Comma 5 3 6" xfId="9453"/>
    <cellStyle name="Comma 5 3 6 2" xfId="9454"/>
    <cellStyle name="Comma 5 3 6_Dep_Judiciais-Contingências" xfId="9455"/>
    <cellStyle name="Comma 5 3 7" xfId="9456"/>
    <cellStyle name="Comma 5 3 8" xfId="9457"/>
    <cellStyle name="Comma 5 3 9" xfId="9458"/>
    <cellStyle name="Comma 5 3_BP - Raízen Combustíveis" xfId="9459"/>
    <cellStyle name="Comma 5 4" xfId="9460"/>
    <cellStyle name="Comma 5 4 2" xfId="9461"/>
    <cellStyle name="Comma 5 4 2 2" xfId="9462"/>
    <cellStyle name="Comma 5 4 2 2 2" xfId="9463"/>
    <cellStyle name="Comma 5 4 2 2 2 2" xfId="9464"/>
    <cellStyle name="Comma 5 4 2 2 2 2 2" xfId="9465"/>
    <cellStyle name="Comma 5 4 2 2 2 2_Dep_Judiciais-Contingências" xfId="9466"/>
    <cellStyle name="Comma 5 4 2 2 2 3" xfId="9467"/>
    <cellStyle name="Comma 5 4 2 2 2 4" xfId="9468"/>
    <cellStyle name="Comma 5 4 2 2 2_Dep_Judiciais-Contingências" xfId="9469"/>
    <cellStyle name="Comma 5 4 2 2 3" xfId="9470"/>
    <cellStyle name="Comma 5 4 2 2 3 2" xfId="9471"/>
    <cellStyle name="Comma 5 4 2 2 3_Dep_Judiciais-Contingências" xfId="9472"/>
    <cellStyle name="Comma 5 4 2 2 4" xfId="9473"/>
    <cellStyle name="Comma 5 4 2 2 5" xfId="9474"/>
    <cellStyle name="Comma 5 4 2 2_Dep_Judiciais-Contingências" xfId="9475"/>
    <cellStyle name="Comma 5 4 2 3" xfId="9476"/>
    <cellStyle name="Comma 5 4 2 3 2" xfId="9477"/>
    <cellStyle name="Comma 5 4 2 3 2 2" xfId="9478"/>
    <cellStyle name="Comma 5 4 2 3 2 2 2" xfId="9479"/>
    <cellStyle name="Comma 5 4 2 3 2 2_Dep_Judiciais-Contingências" xfId="9480"/>
    <cellStyle name="Comma 5 4 2 3 2 3" xfId="9481"/>
    <cellStyle name="Comma 5 4 2 3 2 4" xfId="9482"/>
    <cellStyle name="Comma 5 4 2 3 2_Dep_Judiciais-Contingências" xfId="9483"/>
    <cellStyle name="Comma 5 4 2 3 3" xfId="9484"/>
    <cellStyle name="Comma 5 4 2 3 3 2" xfId="9485"/>
    <cellStyle name="Comma 5 4 2 3 3_Dep_Judiciais-Contingências" xfId="9486"/>
    <cellStyle name="Comma 5 4 2 3 4" xfId="9487"/>
    <cellStyle name="Comma 5 4 2 3 5" xfId="9488"/>
    <cellStyle name="Comma 5 4 2 3_Dep_Judiciais-Contingências" xfId="9489"/>
    <cellStyle name="Comma 5 4 2 4" xfId="9490"/>
    <cellStyle name="Comma 5 4 2 4 2" xfId="9491"/>
    <cellStyle name="Comma 5 4 2 4 2 2" xfId="9492"/>
    <cellStyle name="Comma 5 4 2 4 2_Dep_Judiciais-Contingências" xfId="9493"/>
    <cellStyle name="Comma 5 4 2 4 3" xfId="9494"/>
    <cellStyle name="Comma 5 4 2 4 4" xfId="9495"/>
    <cellStyle name="Comma 5 4 2 4_Dep_Judiciais-Contingências" xfId="9496"/>
    <cellStyle name="Comma 5 4 2 5" xfId="9497"/>
    <cellStyle name="Comma 5 4 2 5 2" xfId="9498"/>
    <cellStyle name="Comma 5 4 2 5_Dep_Judiciais-Contingências" xfId="9499"/>
    <cellStyle name="Comma 5 4 2 6" xfId="9500"/>
    <cellStyle name="Comma 5 4 2 7" xfId="9501"/>
    <cellStyle name="Comma 5 4 2_Dep_Judiciais-Contingências" xfId="9502"/>
    <cellStyle name="Comma 5 4 3" xfId="9503"/>
    <cellStyle name="Comma 5 4 3 2" xfId="9504"/>
    <cellStyle name="Comma 5 4 3 2 2" xfId="9505"/>
    <cellStyle name="Comma 5 4 3 2 2 2" xfId="9506"/>
    <cellStyle name="Comma 5 4 3 2 2_Dep_Judiciais-Contingências" xfId="9507"/>
    <cellStyle name="Comma 5 4 3 2 3" xfId="9508"/>
    <cellStyle name="Comma 5 4 3 2 4" xfId="9509"/>
    <cellStyle name="Comma 5 4 3 2_Dep_Judiciais-Contingências" xfId="9510"/>
    <cellStyle name="Comma 5 4 3 3" xfId="9511"/>
    <cellStyle name="Comma 5 4 3 3 2" xfId="9512"/>
    <cellStyle name="Comma 5 4 3 3_Dep_Judiciais-Contingências" xfId="9513"/>
    <cellStyle name="Comma 5 4 3 4" xfId="9514"/>
    <cellStyle name="Comma 5 4 3 5" xfId="9515"/>
    <cellStyle name="Comma 5 4 3_Dep_Judiciais-Contingências" xfId="9516"/>
    <cellStyle name="Comma 5 4 4" xfId="9517"/>
    <cellStyle name="Comma 5 4 4 2" xfId="9518"/>
    <cellStyle name="Comma 5 4 4 2 2" xfId="9519"/>
    <cellStyle name="Comma 5 4 4 2 2 2" xfId="9520"/>
    <cellStyle name="Comma 5 4 4 2 2_Dep_Judiciais-Contingências" xfId="9521"/>
    <cellStyle name="Comma 5 4 4 2 3" xfId="9522"/>
    <cellStyle name="Comma 5 4 4 2 4" xfId="9523"/>
    <cellStyle name="Comma 5 4 4 2_Dep_Judiciais-Contingências" xfId="9524"/>
    <cellStyle name="Comma 5 4 4 3" xfId="9525"/>
    <cellStyle name="Comma 5 4 4 3 2" xfId="9526"/>
    <cellStyle name="Comma 5 4 4 3_Dep_Judiciais-Contingências" xfId="9527"/>
    <cellStyle name="Comma 5 4 4 4" xfId="9528"/>
    <cellStyle name="Comma 5 4 4 5" xfId="9529"/>
    <cellStyle name="Comma 5 4 4_Dep_Judiciais-Contingências" xfId="9530"/>
    <cellStyle name="Comma 5 4 5" xfId="9531"/>
    <cellStyle name="Comma 5 4 5 2" xfId="9532"/>
    <cellStyle name="Comma 5 4 5 2 2" xfId="9533"/>
    <cellStyle name="Comma 5 4 5 2_Dep_Judiciais-Contingências" xfId="9534"/>
    <cellStyle name="Comma 5 4 5 3" xfId="9535"/>
    <cellStyle name="Comma 5 4 5 4" xfId="9536"/>
    <cellStyle name="Comma 5 4 5_Dep_Judiciais-Contingências" xfId="9537"/>
    <cellStyle name="Comma 5 4 6" xfId="9538"/>
    <cellStyle name="Comma 5 4 6 2" xfId="9539"/>
    <cellStyle name="Comma 5 4 6_Dep_Judiciais-Contingências" xfId="9540"/>
    <cellStyle name="Comma 5 4 7" xfId="9541"/>
    <cellStyle name="Comma 5 4 8" xfId="9542"/>
    <cellStyle name="Comma 5 4 9" xfId="9543"/>
    <cellStyle name="Comma 5 4_Dep_Judiciais-Contingências" xfId="9544"/>
    <cellStyle name="Comma 5 5" xfId="9545"/>
    <cellStyle name="Comma 5 5 2" xfId="9546"/>
    <cellStyle name="Comma 5 5 2 2" xfId="9547"/>
    <cellStyle name="Comma 5 5 2 2 2" xfId="9548"/>
    <cellStyle name="Comma 5 5 2 2 2 2" xfId="9549"/>
    <cellStyle name="Comma 5 5 2 2 2 2 2" xfId="9550"/>
    <cellStyle name="Comma 5 5 2 2 2 2_Dep_Judiciais-Contingências" xfId="9551"/>
    <cellStyle name="Comma 5 5 2 2 2 3" xfId="9552"/>
    <cellStyle name="Comma 5 5 2 2 2 4" xfId="9553"/>
    <cellStyle name="Comma 5 5 2 2 2_Dep_Judiciais-Contingências" xfId="9554"/>
    <cellStyle name="Comma 5 5 2 2 3" xfId="9555"/>
    <cellStyle name="Comma 5 5 2 2 3 2" xfId="9556"/>
    <cellStyle name="Comma 5 5 2 2 3_Dep_Judiciais-Contingências" xfId="9557"/>
    <cellStyle name="Comma 5 5 2 2 4" xfId="9558"/>
    <cellStyle name="Comma 5 5 2 2 5" xfId="9559"/>
    <cellStyle name="Comma 5 5 2 2_Dep_Judiciais-Contingências" xfId="9560"/>
    <cellStyle name="Comma 5 5 2 3" xfId="9561"/>
    <cellStyle name="Comma 5 5 2 3 2" xfId="9562"/>
    <cellStyle name="Comma 5 5 2 3 2 2" xfId="9563"/>
    <cellStyle name="Comma 5 5 2 3 2 2 2" xfId="9564"/>
    <cellStyle name="Comma 5 5 2 3 2 2_Dep_Judiciais-Contingências" xfId="9565"/>
    <cellStyle name="Comma 5 5 2 3 2 3" xfId="9566"/>
    <cellStyle name="Comma 5 5 2 3 2 4" xfId="9567"/>
    <cellStyle name="Comma 5 5 2 3 2_Dep_Judiciais-Contingências" xfId="9568"/>
    <cellStyle name="Comma 5 5 2 3 3" xfId="9569"/>
    <cellStyle name="Comma 5 5 2 3 3 2" xfId="9570"/>
    <cellStyle name="Comma 5 5 2 3 3_Dep_Judiciais-Contingências" xfId="9571"/>
    <cellStyle name="Comma 5 5 2 3 4" xfId="9572"/>
    <cellStyle name="Comma 5 5 2 3 5" xfId="9573"/>
    <cellStyle name="Comma 5 5 2 3_Dep_Judiciais-Contingências" xfId="9574"/>
    <cellStyle name="Comma 5 5 2 4" xfId="9575"/>
    <cellStyle name="Comma 5 5 2 4 2" xfId="9576"/>
    <cellStyle name="Comma 5 5 2 4 2 2" xfId="9577"/>
    <cellStyle name="Comma 5 5 2 4 2_Dep_Judiciais-Contingências" xfId="9578"/>
    <cellStyle name="Comma 5 5 2 4 3" xfId="9579"/>
    <cellStyle name="Comma 5 5 2 4 4" xfId="9580"/>
    <cellStyle name="Comma 5 5 2 4_Dep_Judiciais-Contingências" xfId="9581"/>
    <cellStyle name="Comma 5 5 2 5" xfId="9582"/>
    <cellStyle name="Comma 5 5 2 5 2" xfId="9583"/>
    <cellStyle name="Comma 5 5 2 5_Dep_Judiciais-Contingências" xfId="9584"/>
    <cellStyle name="Comma 5 5 2 6" xfId="9585"/>
    <cellStyle name="Comma 5 5 2 7" xfId="9586"/>
    <cellStyle name="Comma 5 5 2_Dep_Judiciais-Contingências" xfId="9587"/>
    <cellStyle name="Comma 5 5 3" xfId="9588"/>
    <cellStyle name="Comma 5 5 3 2" xfId="9589"/>
    <cellStyle name="Comma 5 5 3 2 2" xfId="9590"/>
    <cellStyle name="Comma 5 5 3 2 2 2" xfId="9591"/>
    <cellStyle name="Comma 5 5 3 2 2_Dep_Judiciais-Contingências" xfId="9592"/>
    <cellStyle name="Comma 5 5 3 2 3" xfId="9593"/>
    <cellStyle name="Comma 5 5 3 2 4" xfId="9594"/>
    <cellStyle name="Comma 5 5 3 2_Dep_Judiciais-Contingências" xfId="9595"/>
    <cellStyle name="Comma 5 5 3 3" xfId="9596"/>
    <cellStyle name="Comma 5 5 3 3 2" xfId="9597"/>
    <cellStyle name="Comma 5 5 3 3_Dep_Judiciais-Contingências" xfId="9598"/>
    <cellStyle name="Comma 5 5 3 4" xfId="9599"/>
    <cellStyle name="Comma 5 5 3 5" xfId="9600"/>
    <cellStyle name="Comma 5 5 3_Dep_Judiciais-Contingências" xfId="9601"/>
    <cellStyle name="Comma 5 5 4" xfId="9602"/>
    <cellStyle name="Comma 5 5 4 2" xfId="9603"/>
    <cellStyle name="Comma 5 5 4 2 2" xfId="9604"/>
    <cellStyle name="Comma 5 5 4 2 2 2" xfId="9605"/>
    <cellStyle name="Comma 5 5 4 2 2_Dep_Judiciais-Contingências" xfId="9606"/>
    <cellStyle name="Comma 5 5 4 2 3" xfId="9607"/>
    <cellStyle name="Comma 5 5 4 2 4" xfId="9608"/>
    <cellStyle name="Comma 5 5 4 2_Dep_Judiciais-Contingências" xfId="9609"/>
    <cellStyle name="Comma 5 5 4 3" xfId="9610"/>
    <cellStyle name="Comma 5 5 4 3 2" xfId="9611"/>
    <cellStyle name="Comma 5 5 4 3_Dep_Judiciais-Contingências" xfId="9612"/>
    <cellStyle name="Comma 5 5 4 4" xfId="9613"/>
    <cellStyle name="Comma 5 5 4 5" xfId="9614"/>
    <cellStyle name="Comma 5 5 4_Dep_Judiciais-Contingências" xfId="9615"/>
    <cellStyle name="Comma 5 5 5" xfId="9616"/>
    <cellStyle name="Comma 5 5 5 2" xfId="9617"/>
    <cellStyle name="Comma 5 5 5 2 2" xfId="9618"/>
    <cellStyle name="Comma 5 5 5 2_Dep_Judiciais-Contingências" xfId="9619"/>
    <cellStyle name="Comma 5 5 5 3" xfId="9620"/>
    <cellStyle name="Comma 5 5 5 4" xfId="9621"/>
    <cellStyle name="Comma 5 5 5_Dep_Judiciais-Contingências" xfId="9622"/>
    <cellStyle name="Comma 5 5 6" xfId="9623"/>
    <cellStyle name="Comma 5 5 6 2" xfId="9624"/>
    <cellStyle name="Comma 5 5 6_Dep_Judiciais-Contingências" xfId="9625"/>
    <cellStyle name="Comma 5 5 7" xfId="9626"/>
    <cellStyle name="Comma 5 5 8" xfId="9627"/>
    <cellStyle name="Comma 5 5_Dep_Judiciais-Contingências" xfId="9628"/>
    <cellStyle name="Comma 5 6" xfId="9629"/>
    <cellStyle name="Comma 5 7" xfId="9630"/>
    <cellStyle name="Comma 5 8" xfId="9631"/>
    <cellStyle name="Comma 5_13-Endividamento" xfId="9632"/>
    <cellStyle name="Comma 50" xfId="9633"/>
    <cellStyle name="Comma 51" xfId="9634"/>
    <cellStyle name="Comma 52" xfId="9635"/>
    <cellStyle name="Comma 52 2" xfId="9636"/>
    <cellStyle name="Comma 52_BP - Raízen Combustíveis" xfId="9637"/>
    <cellStyle name="Comma 53" xfId="9638"/>
    <cellStyle name="Comma 54" xfId="9639"/>
    <cellStyle name="Comma 55" xfId="9640"/>
    <cellStyle name="Comma 56" xfId="9641"/>
    <cellStyle name="Comma 57" xfId="9642"/>
    <cellStyle name="Comma 58" xfId="9643"/>
    <cellStyle name="Comma 59" xfId="9644"/>
    <cellStyle name="Comma 6" xfId="9645"/>
    <cellStyle name="Comma 6 2" xfId="9646"/>
    <cellStyle name="Comma 6 2 2" xfId="9647"/>
    <cellStyle name="Comma 6 2 2 2" xfId="9648"/>
    <cellStyle name="Comma 6 2 2 2 2" xfId="9649"/>
    <cellStyle name="Comma 6 2 2 2 2 2" xfId="9650"/>
    <cellStyle name="Comma 6 2 2 2 2 2 2" xfId="9651"/>
    <cellStyle name="Comma 6 2 2 2 2 2_Dep_Judiciais-Contingências" xfId="9652"/>
    <cellStyle name="Comma 6 2 2 2 2 3" xfId="9653"/>
    <cellStyle name="Comma 6 2 2 2 2 4" xfId="9654"/>
    <cellStyle name="Comma 6 2 2 2 2_Dep_Judiciais-Contingências" xfId="9655"/>
    <cellStyle name="Comma 6 2 2 2 3" xfId="9656"/>
    <cellStyle name="Comma 6 2 2 2 3 2" xfId="9657"/>
    <cellStyle name="Comma 6 2 2 2 3_Dep_Judiciais-Contingências" xfId="9658"/>
    <cellStyle name="Comma 6 2 2 2 4" xfId="9659"/>
    <cellStyle name="Comma 6 2 2 2 5" xfId="9660"/>
    <cellStyle name="Comma 6 2 2 2_Dep_Judiciais-Contingências" xfId="9661"/>
    <cellStyle name="Comma 6 2 2 3" xfId="9662"/>
    <cellStyle name="Comma 6 2 2 3 2" xfId="9663"/>
    <cellStyle name="Comma 6 2 2 3 2 2" xfId="9664"/>
    <cellStyle name="Comma 6 2 2 3 2 2 2" xfId="9665"/>
    <cellStyle name="Comma 6 2 2 3 2 2_Dep_Judiciais-Contingências" xfId="9666"/>
    <cellStyle name="Comma 6 2 2 3 2 3" xfId="9667"/>
    <cellStyle name="Comma 6 2 2 3 2 4" xfId="9668"/>
    <cellStyle name="Comma 6 2 2 3 2_Dep_Judiciais-Contingências" xfId="9669"/>
    <cellStyle name="Comma 6 2 2 3 3" xfId="9670"/>
    <cellStyle name="Comma 6 2 2 3 3 2" xfId="9671"/>
    <cellStyle name="Comma 6 2 2 3 3_Dep_Judiciais-Contingências" xfId="9672"/>
    <cellStyle name="Comma 6 2 2 3 4" xfId="9673"/>
    <cellStyle name="Comma 6 2 2 3 5" xfId="9674"/>
    <cellStyle name="Comma 6 2 2 3_Dep_Judiciais-Contingências" xfId="9675"/>
    <cellStyle name="Comma 6 2 2 4" xfId="9676"/>
    <cellStyle name="Comma 6 2 2 4 2" xfId="9677"/>
    <cellStyle name="Comma 6 2 2 4 2 2" xfId="9678"/>
    <cellStyle name="Comma 6 2 2 4 2_Dep_Judiciais-Contingências" xfId="9679"/>
    <cellStyle name="Comma 6 2 2 4 3" xfId="9680"/>
    <cellStyle name="Comma 6 2 2 4 4" xfId="9681"/>
    <cellStyle name="Comma 6 2 2 4_Dep_Judiciais-Contingências" xfId="9682"/>
    <cellStyle name="Comma 6 2 2 5" xfId="9683"/>
    <cellStyle name="Comma 6 2 2 5 2" xfId="9684"/>
    <cellStyle name="Comma 6 2 2 5_Dep_Judiciais-Contingências" xfId="9685"/>
    <cellStyle name="Comma 6 2 2 6" xfId="9686"/>
    <cellStyle name="Comma 6 2 2 7" xfId="9687"/>
    <cellStyle name="Comma 6 2 2_Dep_Judiciais-Contingências" xfId="9688"/>
    <cellStyle name="Comma 6 2 3" xfId="9689"/>
    <cellStyle name="Comma 6 2 3 2" xfId="9690"/>
    <cellStyle name="Comma 6 2 3_Dep_Judiciais-Contingências" xfId="9691"/>
    <cellStyle name="Comma 6 2 4" xfId="9692"/>
    <cellStyle name="Comma 6 2_BP - Raízen Combustíveis" xfId="9693"/>
    <cellStyle name="Comma 6 3" xfId="9694"/>
    <cellStyle name="Comma 6 4" xfId="9695"/>
    <cellStyle name="Comma 6_13-Endividamento" xfId="9696"/>
    <cellStyle name="Comma 60" xfId="9697"/>
    <cellStyle name="Comma 61" xfId="9698"/>
    <cellStyle name="Comma 62" xfId="9699"/>
    <cellStyle name="Comma 63" xfId="9700"/>
    <cellStyle name="Comma 64" xfId="9701"/>
    <cellStyle name="Comma 65" xfId="9702"/>
    <cellStyle name="Comma 66" xfId="9703"/>
    <cellStyle name="Comma 67" xfId="9704"/>
    <cellStyle name="Comma 68" xfId="9705"/>
    <cellStyle name="Comma 69" xfId="9706"/>
    <cellStyle name="Comma 7" xfId="9707"/>
    <cellStyle name="Comma 7 2" xfId="9708"/>
    <cellStyle name="Comma 7 2 2" xfId="9709"/>
    <cellStyle name="Comma 7 2 2 2" xfId="9710"/>
    <cellStyle name="Comma 7 2 2 2 2" xfId="9711"/>
    <cellStyle name="Comma 7 2 2 2 2 2" xfId="9712"/>
    <cellStyle name="Comma 7 2 2 2 2_Dep_Judiciais-Contingências" xfId="9713"/>
    <cellStyle name="Comma 7 2 2 2 3" xfId="9714"/>
    <cellStyle name="Comma 7 2 2 2 4" xfId="9715"/>
    <cellStyle name="Comma 7 2 2 2_Dep_Judiciais-Contingências" xfId="9716"/>
    <cellStyle name="Comma 7 2 2 3" xfId="9717"/>
    <cellStyle name="Comma 7 2 2 3 2" xfId="9718"/>
    <cellStyle name="Comma 7 2 2 3_Dep_Judiciais-Contingências" xfId="9719"/>
    <cellStyle name="Comma 7 2 2 4" xfId="9720"/>
    <cellStyle name="Comma 7 2 2 5" xfId="9721"/>
    <cellStyle name="Comma 7 2 2_Dep_Judiciais-Contingências" xfId="9722"/>
    <cellStyle name="Comma 7 2 3" xfId="9723"/>
    <cellStyle name="Comma 7 2 3 2" xfId="9724"/>
    <cellStyle name="Comma 7 2 3 2 2" xfId="9725"/>
    <cellStyle name="Comma 7 2 3 2 2 2" xfId="9726"/>
    <cellStyle name="Comma 7 2 3 2 2_Dep_Judiciais-Contingências" xfId="9727"/>
    <cellStyle name="Comma 7 2 3 2 3" xfId="9728"/>
    <cellStyle name="Comma 7 2 3 2 4" xfId="9729"/>
    <cellStyle name="Comma 7 2 3 2_Dep_Judiciais-Contingências" xfId="9730"/>
    <cellStyle name="Comma 7 2 3 3" xfId="9731"/>
    <cellStyle name="Comma 7 2 3 3 2" xfId="9732"/>
    <cellStyle name="Comma 7 2 3 3_Dep_Judiciais-Contingências" xfId="9733"/>
    <cellStyle name="Comma 7 2 3 4" xfId="9734"/>
    <cellStyle name="Comma 7 2 3 5" xfId="9735"/>
    <cellStyle name="Comma 7 2 3_Dep_Judiciais-Contingências" xfId="9736"/>
    <cellStyle name="Comma 7 2 4" xfId="9737"/>
    <cellStyle name="Comma 7 2 4 2" xfId="9738"/>
    <cellStyle name="Comma 7 2 4 2 2" xfId="9739"/>
    <cellStyle name="Comma 7 2 4 2_Dep_Judiciais-Contingências" xfId="9740"/>
    <cellStyle name="Comma 7 2 4 3" xfId="9741"/>
    <cellStyle name="Comma 7 2 4 4" xfId="9742"/>
    <cellStyle name="Comma 7 2 4_Dep_Judiciais-Contingências" xfId="9743"/>
    <cellStyle name="Comma 7 2 5" xfId="9744"/>
    <cellStyle name="Comma 7 2 5 2" xfId="9745"/>
    <cellStyle name="Comma 7 2 5_Dep_Judiciais-Contingências" xfId="9746"/>
    <cellStyle name="Comma 7 2 6" xfId="9747"/>
    <cellStyle name="Comma 7 2 7" xfId="9748"/>
    <cellStyle name="Comma 7 2 8" xfId="9749"/>
    <cellStyle name="Comma 7 2_BP - Raízen Combustíveis" xfId="9750"/>
    <cellStyle name="Comma 7 3" xfId="9751"/>
    <cellStyle name="Comma 7 4" xfId="9752"/>
    <cellStyle name="Comma 7_13-Endividamento" xfId="9753"/>
    <cellStyle name="Comma 70" xfId="9754"/>
    <cellStyle name="Comma 71" xfId="9755"/>
    <cellStyle name="Comma 72" xfId="9756"/>
    <cellStyle name="Comma 73" xfId="9757"/>
    <cellStyle name="Comma 74" xfId="9758"/>
    <cellStyle name="Comma 75" xfId="9759"/>
    <cellStyle name="Comma 76" xfId="9760"/>
    <cellStyle name="Comma 77" xfId="9761"/>
    <cellStyle name="Comma 78" xfId="9762"/>
    <cellStyle name="Comma 79" xfId="9763"/>
    <cellStyle name="Comma 8" xfId="9764"/>
    <cellStyle name="Comma 8 2" xfId="9765"/>
    <cellStyle name="Comma 8 2 2" xfId="9766"/>
    <cellStyle name="Comma 8 2 2 2" xfId="9767"/>
    <cellStyle name="Comma 8 2 2 2 2" xfId="9768"/>
    <cellStyle name="Comma 8 2 2 2 2 2" xfId="9769"/>
    <cellStyle name="Comma 8 2 2 2 2 2 2" xfId="9770"/>
    <cellStyle name="Comma 8 2 2 2 2 2 2 2" xfId="9771"/>
    <cellStyle name="Comma 8 2 2 2 2 2 2 2 2" xfId="9772"/>
    <cellStyle name="Comma 8 2 2 2 2 2 2 2_Dep_Judiciais-Contingências" xfId="9773"/>
    <cellStyle name="Comma 8 2 2 2 2 2 2 3" xfId="9774"/>
    <cellStyle name="Comma 8 2 2 2 2 2 2 4" xfId="9775"/>
    <cellStyle name="Comma 8 2 2 2 2 2 2_Dep_Judiciais-Contingências" xfId="9776"/>
    <cellStyle name="Comma 8 2 2 2 2 2 3" xfId="9777"/>
    <cellStyle name="Comma 8 2 2 2 2 2 3 2" xfId="9778"/>
    <cellStyle name="Comma 8 2 2 2 2 2 3_Dep_Judiciais-Contingências" xfId="9779"/>
    <cellStyle name="Comma 8 2 2 2 2 2 4" xfId="9780"/>
    <cellStyle name="Comma 8 2 2 2 2 2 5" xfId="9781"/>
    <cellStyle name="Comma 8 2 2 2 2 2_Dep_Judiciais-Contingências" xfId="9782"/>
    <cellStyle name="Comma 8 2 2 2 2 3" xfId="9783"/>
    <cellStyle name="Comma 8 2 2 2 2 3 2" xfId="9784"/>
    <cellStyle name="Comma 8 2 2 2 2 3 2 2" xfId="9785"/>
    <cellStyle name="Comma 8 2 2 2 2 3 2 2 2" xfId="9786"/>
    <cellStyle name="Comma 8 2 2 2 2 3 2 2_Dep_Judiciais-Contingências" xfId="9787"/>
    <cellStyle name="Comma 8 2 2 2 2 3 2 3" xfId="9788"/>
    <cellStyle name="Comma 8 2 2 2 2 3 2 4" xfId="9789"/>
    <cellStyle name="Comma 8 2 2 2 2 3 2_Dep_Judiciais-Contingências" xfId="9790"/>
    <cellStyle name="Comma 8 2 2 2 2 3 3" xfId="9791"/>
    <cellStyle name="Comma 8 2 2 2 2 3 3 2" xfId="9792"/>
    <cellStyle name="Comma 8 2 2 2 2 3 3_Dep_Judiciais-Contingências" xfId="9793"/>
    <cellStyle name="Comma 8 2 2 2 2 3 4" xfId="9794"/>
    <cellStyle name="Comma 8 2 2 2 2 3 5" xfId="9795"/>
    <cellStyle name="Comma 8 2 2 2 2 3_Dep_Judiciais-Contingências" xfId="9796"/>
    <cellStyle name="Comma 8 2 2 2 2 4" xfId="9797"/>
    <cellStyle name="Comma 8 2 2 2 2 4 2" xfId="9798"/>
    <cellStyle name="Comma 8 2 2 2 2 4 2 2" xfId="9799"/>
    <cellStyle name="Comma 8 2 2 2 2 4 2_Dep_Judiciais-Contingências" xfId="9800"/>
    <cellStyle name="Comma 8 2 2 2 2 4 3" xfId="9801"/>
    <cellStyle name="Comma 8 2 2 2 2 4 4" xfId="9802"/>
    <cellStyle name="Comma 8 2 2 2 2 4_Dep_Judiciais-Contingências" xfId="9803"/>
    <cellStyle name="Comma 8 2 2 2 2 5" xfId="9804"/>
    <cellStyle name="Comma 8 2 2 2 2 5 2" xfId="9805"/>
    <cellStyle name="Comma 8 2 2 2 2 5_Dep_Judiciais-Contingências" xfId="9806"/>
    <cellStyle name="Comma 8 2 2 2 2 6" xfId="9807"/>
    <cellStyle name="Comma 8 2 2 2 2 7" xfId="9808"/>
    <cellStyle name="Comma 8 2 2 2 2_Dep_Judiciais-Contingências" xfId="9809"/>
    <cellStyle name="Comma 8 2 2 2 3" xfId="9810"/>
    <cellStyle name="Comma 8 2 2 2 3 2" xfId="9811"/>
    <cellStyle name="Comma 8 2 2 2 3 2 2" xfId="9812"/>
    <cellStyle name="Comma 8 2 2 2 3 2 2 2" xfId="9813"/>
    <cellStyle name="Comma 8 2 2 2 3 2 2_Dep_Judiciais-Contingências" xfId="9814"/>
    <cellStyle name="Comma 8 2 2 2 3 2 3" xfId="9815"/>
    <cellStyle name="Comma 8 2 2 2 3 2 4" xfId="9816"/>
    <cellStyle name="Comma 8 2 2 2 3 2_Dep_Judiciais-Contingências" xfId="9817"/>
    <cellStyle name="Comma 8 2 2 2 3 3" xfId="9818"/>
    <cellStyle name="Comma 8 2 2 2 3 3 2" xfId="9819"/>
    <cellStyle name="Comma 8 2 2 2 3 3_Dep_Judiciais-Contingências" xfId="9820"/>
    <cellStyle name="Comma 8 2 2 2 3 4" xfId="9821"/>
    <cellStyle name="Comma 8 2 2 2 3 5" xfId="9822"/>
    <cellStyle name="Comma 8 2 2 2 3_Dep_Judiciais-Contingências" xfId="9823"/>
    <cellStyle name="Comma 8 2 2 2 4" xfId="9824"/>
    <cellStyle name="Comma 8 2 2 2 4 2" xfId="9825"/>
    <cellStyle name="Comma 8 2 2 2 4 2 2" xfId="9826"/>
    <cellStyle name="Comma 8 2 2 2 4 2 2 2" xfId="9827"/>
    <cellStyle name="Comma 8 2 2 2 4 2 2_Dep_Judiciais-Contingências" xfId="9828"/>
    <cellStyle name="Comma 8 2 2 2 4 2 3" xfId="9829"/>
    <cellStyle name="Comma 8 2 2 2 4 2 4" xfId="9830"/>
    <cellStyle name="Comma 8 2 2 2 4 2_Dep_Judiciais-Contingências" xfId="9831"/>
    <cellStyle name="Comma 8 2 2 2 4 3" xfId="9832"/>
    <cellStyle name="Comma 8 2 2 2 4 3 2" xfId="9833"/>
    <cellStyle name="Comma 8 2 2 2 4 3_Dep_Judiciais-Contingências" xfId="9834"/>
    <cellStyle name="Comma 8 2 2 2 4 4" xfId="9835"/>
    <cellStyle name="Comma 8 2 2 2 4 5" xfId="9836"/>
    <cellStyle name="Comma 8 2 2 2 4_Dep_Judiciais-Contingências" xfId="9837"/>
    <cellStyle name="Comma 8 2 2 2 5" xfId="9838"/>
    <cellStyle name="Comma 8 2 2 2 5 2" xfId="9839"/>
    <cellStyle name="Comma 8 2 2 2 5 2 2" xfId="9840"/>
    <cellStyle name="Comma 8 2 2 2 5 2_Dep_Judiciais-Contingências" xfId="9841"/>
    <cellStyle name="Comma 8 2 2 2 5 3" xfId="9842"/>
    <cellStyle name="Comma 8 2 2 2 5 4" xfId="9843"/>
    <cellStyle name="Comma 8 2 2 2 5_Dep_Judiciais-Contingências" xfId="9844"/>
    <cellStyle name="Comma 8 2 2 2 6" xfId="9845"/>
    <cellStyle name="Comma 8 2 2 2 6 2" xfId="9846"/>
    <cellStyle name="Comma 8 2 2 2 6_Dep_Judiciais-Contingências" xfId="9847"/>
    <cellStyle name="Comma 8 2 2 2 7" xfId="9848"/>
    <cellStyle name="Comma 8 2 2 2 8" xfId="9849"/>
    <cellStyle name="Comma 8 2 2 2_Dep_Judiciais-Contingências" xfId="9850"/>
    <cellStyle name="Comma 8 2 2 3" xfId="9851"/>
    <cellStyle name="Comma 8 2 2 3 2" xfId="9852"/>
    <cellStyle name="Comma 8 2 2 3 2 2" xfId="9853"/>
    <cellStyle name="Comma 8 2 2 3 2 2 2" xfId="9854"/>
    <cellStyle name="Comma 8 2 2 3 2 2 2 2" xfId="9855"/>
    <cellStyle name="Comma 8 2 2 3 2 2 2_Dep_Judiciais-Contingências" xfId="9856"/>
    <cellStyle name="Comma 8 2 2 3 2 2 3" xfId="9857"/>
    <cellStyle name="Comma 8 2 2 3 2 2 4" xfId="9858"/>
    <cellStyle name="Comma 8 2 2 3 2 2_Dep_Judiciais-Contingências" xfId="9859"/>
    <cellStyle name="Comma 8 2 2 3 2 3" xfId="9860"/>
    <cellStyle name="Comma 8 2 2 3 2 3 2" xfId="9861"/>
    <cellStyle name="Comma 8 2 2 3 2 3_Dep_Judiciais-Contingências" xfId="9862"/>
    <cellStyle name="Comma 8 2 2 3 2 4" xfId="9863"/>
    <cellStyle name="Comma 8 2 2 3 2 5" xfId="9864"/>
    <cellStyle name="Comma 8 2 2 3 2_Dep_Judiciais-Contingências" xfId="9865"/>
    <cellStyle name="Comma 8 2 2 3 3" xfId="9866"/>
    <cellStyle name="Comma 8 2 2 3 3 2" xfId="9867"/>
    <cellStyle name="Comma 8 2 2 3 3 2 2" xfId="9868"/>
    <cellStyle name="Comma 8 2 2 3 3 2 2 2" xfId="9869"/>
    <cellStyle name="Comma 8 2 2 3 3 2 2_Dep_Judiciais-Contingências" xfId="9870"/>
    <cellStyle name="Comma 8 2 2 3 3 2 3" xfId="9871"/>
    <cellStyle name="Comma 8 2 2 3 3 2 4" xfId="9872"/>
    <cellStyle name="Comma 8 2 2 3 3 2_Dep_Judiciais-Contingências" xfId="9873"/>
    <cellStyle name="Comma 8 2 2 3 3 3" xfId="9874"/>
    <cellStyle name="Comma 8 2 2 3 3 3 2" xfId="9875"/>
    <cellStyle name="Comma 8 2 2 3 3 3_Dep_Judiciais-Contingências" xfId="9876"/>
    <cellStyle name="Comma 8 2 2 3 3 4" xfId="9877"/>
    <cellStyle name="Comma 8 2 2 3 3 5" xfId="9878"/>
    <cellStyle name="Comma 8 2 2 3 3_Dep_Judiciais-Contingências" xfId="9879"/>
    <cellStyle name="Comma 8 2 2 3 4" xfId="9880"/>
    <cellStyle name="Comma 8 2 2 3 4 2" xfId="9881"/>
    <cellStyle name="Comma 8 2 2 3 4 2 2" xfId="9882"/>
    <cellStyle name="Comma 8 2 2 3 4 2_Dep_Judiciais-Contingências" xfId="9883"/>
    <cellStyle name="Comma 8 2 2 3 4 3" xfId="9884"/>
    <cellStyle name="Comma 8 2 2 3 4 4" xfId="9885"/>
    <cellStyle name="Comma 8 2 2 3 4_Dep_Judiciais-Contingências" xfId="9886"/>
    <cellStyle name="Comma 8 2 2 3 5" xfId="9887"/>
    <cellStyle name="Comma 8 2 2 3 5 2" xfId="9888"/>
    <cellStyle name="Comma 8 2 2 3 5_Dep_Judiciais-Contingências" xfId="9889"/>
    <cellStyle name="Comma 8 2 2 3 6" xfId="9890"/>
    <cellStyle name="Comma 8 2 2 3 7" xfId="9891"/>
    <cellStyle name="Comma 8 2 2 3_Dep_Judiciais-Contingências" xfId="9892"/>
    <cellStyle name="Comma 8 2 2 4" xfId="9893"/>
    <cellStyle name="Comma 8 2 2 4 2" xfId="9894"/>
    <cellStyle name="Comma 8 2 2 4 2 2" xfId="9895"/>
    <cellStyle name="Comma 8 2 2 4 2 2 2" xfId="9896"/>
    <cellStyle name="Comma 8 2 2 4 2 2_Dep_Judiciais-Contingências" xfId="9897"/>
    <cellStyle name="Comma 8 2 2 4 2 3" xfId="9898"/>
    <cellStyle name="Comma 8 2 2 4 2 4" xfId="9899"/>
    <cellStyle name="Comma 8 2 2 4 2_Dep_Judiciais-Contingências" xfId="9900"/>
    <cellStyle name="Comma 8 2 2 4 3" xfId="9901"/>
    <cellStyle name="Comma 8 2 2 4 3 2" xfId="9902"/>
    <cellStyle name="Comma 8 2 2 4 3_Dep_Judiciais-Contingências" xfId="9903"/>
    <cellStyle name="Comma 8 2 2 4 4" xfId="9904"/>
    <cellStyle name="Comma 8 2 2 4 5" xfId="9905"/>
    <cellStyle name="Comma 8 2 2 4_Dep_Judiciais-Contingências" xfId="9906"/>
    <cellStyle name="Comma 8 2 2 5" xfId="9907"/>
    <cellStyle name="Comma 8 2 2 5 2" xfId="9908"/>
    <cellStyle name="Comma 8 2 2 5 2 2" xfId="9909"/>
    <cellStyle name="Comma 8 2 2 5 2 2 2" xfId="9910"/>
    <cellStyle name="Comma 8 2 2 5 2 2_Dep_Judiciais-Contingências" xfId="9911"/>
    <cellStyle name="Comma 8 2 2 5 2 3" xfId="9912"/>
    <cellStyle name="Comma 8 2 2 5 2 4" xfId="9913"/>
    <cellStyle name="Comma 8 2 2 5 2_Dep_Judiciais-Contingências" xfId="9914"/>
    <cellStyle name="Comma 8 2 2 5 3" xfId="9915"/>
    <cellStyle name="Comma 8 2 2 5 3 2" xfId="9916"/>
    <cellStyle name="Comma 8 2 2 5 3_Dep_Judiciais-Contingências" xfId="9917"/>
    <cellStyle name="Comma 8 2 2 5 4" xfId="9918"/>
    <cellStyle name="Comma 8 2 2 5 5" xfId="9919"/>
    <cellStyle name="Comma 8 2 2 5_Dep_Judiciais-Contingências" xfId="9920"/>
    <cellStyle name="Comma 8 2 2 6" xfId="9921"/>
    <cellStyle name="Comma 8 2 2 6 2" xfId="9922"/>
    <cellStyle name="Comma 8 2 2 6 2 2" xfId="9923"/>
    <cellStyle name="Comma 8 2 2 6 2_Dep_Judiciais-Contingências" xfId="9924"/>
    <cellStyle name="Comma 8 2 2 6 3" xfId="9925"/>
    <cellStyle name="Comma 8 2 2 6 4" xfId="9926"/>
    <cellStyle name="Comma 8 2 2 6_Dep_Judiciais-Contingências" xfId="9927"/>
    <cellStyle name="Comma 8 2 2 7" xfId="9928"/>
    <cellStyle name="Comma 8 2 2 7 2" xfId="9929"/>
    <cellStyle name="Comma 8 2 2 7_Dep_Judiciais-Contingências" xfId="9930"/>
    <cellStyle name="Comma 8 2 2 8" xfId="9931"/>
    <cellStyle name="Comma 8 2 2 9" xfId="9932"/>
    <cellStyle name="Comma 8 2 2_Dep_Judiciais-Contingências" xfId="9933"/>
    <cellStyle name="Comma 8 2 3" xfId="9934"/>
    <cellStyle name="Comma 8 2 3 2" xfId="9935"/>
    <cellStyle name="Comma 8 2 3 2 2" xfId="9936"/>
    <cellStyle name="Comma 8 2 3 2 2 2" xfId="9937"/>
    <cellStyle name="Comma 8 2 3 2 2 2 2" xfId="9938"/>
    <cellStyle name="Comma 8 2 3 2 2 2_Dep_Judiciais-Contingências" xfId="9939"/>
    <cellStyle name="Comma 8 2 3 2 2 3" xfId="9940"/>
    <cellStyle name="Comma 8 2 3 2 2 4" xfId="9941"/>
    <cellStyle name="Comma 8 2 3 2 2_Dep_Judiciais-Contingências" xfId="9942"/>
    <cellStyle name="Comma 8 2 3 2 3" xfId="9943"/>
    <cellStyle name="Comma 8 2 3 2 3 2" xfId="9944"/>
    <cellStyle name="Comma 8 2 3 2 3_Dep_Judiciais-Contingências" xfId="9945"/>
    <cellStyle name="Comma 8 2 3 2 4" xfId="9946"/>
    <cellStyle name="Comma 8 2 3 2 5" xfId="9947"/>
    <cellStyle name="Comma 8 2 3 2_Dep_Judiciais-Contingências" xfId="9948"/>
    <cellStyle name="Comma 8 2 3 3" xfId="9949"/>
    <cellStyle name="Comma 8 2 3 3 2" xfId="9950"/>
    <cellStyle name="Comma 8 2 3 3 2 2" xfId="9951"/>
    <cellStyle name="Comma 8 2 3 3 2 2 2" xfId="9952"/>
    <cellStyle name="Comma 8 2 3 3 2 2_Dep_Judiciais-Contingências" xfId="9953"/>
    <cellStyle name="Comma 8 2 3 3 2 3" xfId="9954"/>
    <cellStyle name="Comma 8 2 3 3 2 4" xfId="9955"/>
    <cellStyle name="Comma 8 2 3 3 2_Dep_Judiciais-Contingências" xfId="9956"/>
    <cellStyle name="Comma 8 2 3 3 3" xfId="9957"/>
    <cellStyle name="Comma 8 2 3 3 3 2" xfId="9958"/>
    <cellStyle name="Comma 8 2 3 3 3_Dep_Judiciais-Contingências" xfId="9959"/>
    <cellStyle name="Comma 8 2 3 3 4" xfId="9960"/>
    <cellStyle name="Comma 8 2 3 3 5" xfId="9961"/>
    <cellStyle name="Comma 8 2 3 3_Dep_Judiciais-Contingências" xfId="9962"/>
    <cellStyle name="Comma 8 2 3 4" xfId="9963"/>
    <cellStyle name="Comma 8 2 3 4 2" xfId="9964"/>
    <cellStyle name="Comma 8 2 3 4 2 2" xfId="9965"/>
    <cellStyle name="Comma 8 2 3 4 2_Dep_Judiciais-Contingências" xfId="9966"/>
    <cellStyle name="Comma 8 2 3 4 3" xfId="9967"/>
    <cellStyle name="Comma 8 2 3 4 4" xfId="9968"/>
    <cellStyle name="Comma 8 2 3 4_Dep_Judiciais-Contingências" xfId="9969"/>
    <cellStyle name="Comma 8 2 3 5" xfId="9970"/>
    <cellStyle name="Comma 8 2 3 5 2" xfId="9971"/>
    <cellStyle name="Comma 8 2 3 5_Dep_Judiciais-Contingências" xfId="9972"/>
    <cellStyle name="Comma 8 2 3 6" xfId="9973"/>
    <cellStyle name="Comma 8 2 3 7" xfId="9974"/>
    <cellStyle name="Comma 8 2 3_Dep_Judiciais-Contingências" xfId="9975"/>
    <cellStyle name="Comma 8 2 4" xfId="9976"/>
    <cellStyle name="Comma 8 2_BP - Raízen Combustíveis" xfId="9977"/>
    <cellStyle name="Comma 8 3" xfId="9978"/>
    <cellStyle name="Comma 8 4" xfId="9979"/>
    <cellStyle name="Comma 8_13-Endividamento" xfId="9980"/>
    <cellStyle name="Comma 80" xfId="9981"/>
    <cellStyle name="Comma 9" xfId="9982"/>
    <cellStyle name="Comma 9 2" xfId="9983"/>
    <cellStyle name="Comma 9 2 2" xfId="9984"/>
    <cellStyle name="Comma 9 2 2 2" xfId="9985"/>
    <cellStyle name="Comma 9 2 2 2 2" xfId="9986"/>
    <cellStyle name="Comma 9 2 2 2 2 2" xfId="9987"/>
    <cellStyle name="Comma 9 2 2 2 2 2 2" xfId="9988"/>
    <cellStyle name="Comma 9 2 2 2 2 2_Dep_Judiciais-Contingências" xfId="9989"/>
    <cellStyle name="Comma 9 2 2 2 2 3" xfId="9990"/>
    <cellStyle name="Comma 9 2 2 2 2 4" xfId="9991"/>
    <cellStyle name="Comma 9 2 2 2 2_Dep_Judiciais-Contingências" xfId="9992"/>
    <cellStyle name="Comma 9 2 2 2 3" xfId="9993"/>
    <cellStyle name="Comma 9 2 2 2 3 2" xfId="9994"/>
    <cellStyle name="Comma 9 2 2 2 3_Dep_Judiciais-Contingências" xfId="9995"/>
    <cellStyle name="Comma 9 2 2 2 4" xfId="9996"/>
    <cellStyle name="Comma 9 2 2 2 5" xfId="9997"/>
    <cellStyle name="Comma 9 2 2 2_Dep_Judiciais-Contingências" xfId="9998"/>
    <cellStyle name="Comma 9 2 2 3" xfId="9999"/>
    <cellStyle name="Comma 9 2 2 3 2" xfId="10000"/>
    <cellStyle name="Comma 9 2 2 3 2 2" xfId="10001"/>
    <cellStyle name="Comma 9 2 2 3 2 2 2" xfId="10002"/>
    <cellStyle name="Comma 9 2 2 3 2 2_Dep_Judiciais-Contingências" xfId="10003"/>
    <cellStyle name="Comma 9 2 2 3 2 3" xfId="10004"/>
    <cellStyle name="Comma 9 2 2 3 2 4" xfId="10005"/>
    <cellStyle name="Comma 9 2 2 3 2_Dep_Judiciais-Contingências" xfId="10006"/>
    <cellStyle name="Comma 9 2 2 3 3" xfId="10007"/>
    <cellStyle name="Comma 9 2 2 3 3 2" xfId="10008"/>
    <cellStyle name="Comma 9 2 2 3 3_Dep_Judiciais-Contingências" xfId="10009"/>
    <cellStyle name="Comma 9 2 2 3 4" xfId="10010"/>
    <cellStyle name="Comma 9 2 2 3 5" xfId="10011"/>
    <cellStyle name="Comma 9 2 2 3_Dep_Judiciais-Contingências" xfId="10012"/>
    <cellStyle name="Comma 9 2 2 4" xfId="10013"/>
    <cellStyle name="Comma 9 2 2 4 2" xfId="10014"/>
    <cellStyle name="Comma 9 2 2 4 2 2" xfId="10015"/>
    <cellStyle name="Comma 9 2 2 4 2_Dep_Judiciais-Contingências" xfId="10016"/>
    <cellStyle name="Comma 9 2 2 4 3" xfId="10017"/>
    <cellStyle name="Comma 9 2 2 4 4" xfId="10018"/>
    <cellStyle name="Comma 9 2 2 4_Dep_Judiciais-Contingências" xfId="10019"/>
    <cellStyle name="Comma 9 2 2 5" xfId="10020"/>
    <cellStyle name="Comma 9 2 2 5 2" xfId="10021"/>
    <cellStyle name="Comma 9 2 2 5_Dep_Judiciais-Contingências" xfId="10022"/>
    <cellStyle name="Comma 9 2 2 6" xfId="10023"/>
    <cellStyle name="Comma 9 2 2 7" xfId="10024"/>
    <cellStyle name="Comma 9 2 2_Dep_Judiciais-Contingências" xfId="10025"/>
    <cellStyle name="Comma 9 2_CZZ CONSOLIDADO" xfId="10026"/>
    <cellStyle name="Comma 9 3" xfId="10027"/>
    <cellStyle name="Comma 9 3 2" xfId="10028"/>
    <cellStyle name="Comma 9 3 2 2" xfId="10029"/>
    <cellStyle name="Comma 9 3 2 2 2" xfId="10030"/>
    <cellStyle name="Comma 9 3 2 2 2 2" xfId="10031"/>
    <cellStyle name="Comma 9 3 2 2 2_Dep_Judiciais-Contingências" xfId="10032"/>
    <cellStyle name="Comma 9 3 2 2 3" xfId="10033"/>
    <cellStyle name="Comma 9 3 2 2 4" xfId="10034"/>
    <cellStyle name="Comma 9 3 2 2_Dep_Judiciais-Contingências" xfId="10035"/>
    <cellStyle name="Comma 9 3 2 3" xfId="10036"/>
    <cellStyle name="Comma 9 3 2 3 2" xfId="10037"/>
    <cellStyle name="Comma 9 3 2 3_Dep_Judiciais-Contingências" xfId="10038"/>
    <cellStyle name="Comma 9 3 2 4" xfId="10039"/>
    <cellStyle name="Comma 9 3 2 5" xfId="10040"/>
    <cellStyle name="Comma 9 3 2_Dep_Judiciais-Contingências" xfId="10041"/>
    <cellStyle name="Comma 9 3 3" xfId="10042"/>
    <cellStyle name="Comma 9 3 3 2" xfId="10043"/>
    <cellStyle name="Comma 9 3 3 2 2" xfId="10044"/>
    <cellStyle name="Comma 9 3 3 2 2 2" xfId="10045"/>
    <cellStyle name="Comma 9 3 3 2 2_Dep_Judiciais-Contingências" xfId="10046"/>
    <cellStyle name="Comma 9 3 3 2 3" xfId="10047"/>
    <cellStyle name="Comma 9 3 3 2 4" xfId="10048"/>
    <cellStyle name="Comma 9 3 3 2_Dep_Judiciais-Contingências" xfId="10049"/>
    <cellStyle name="Comma 9 3 3 3" xfId="10050"/>
    <cellStyle name="Comma 9 3 3 3 2" xfId="10051"/>
    <cellStyle name="Comma 9 3 3 3_Dep_Judiciais-Contingências" xfId="10052"/>
    <cellStyle name="Comma 9 3 3 4" xfId="10053"/>
    <cellStyle name="Comma 9 3 3 5" xfId="10054"/>
    <cellStyle name="Comma 9 3 3_Dep_Judiciais-Contingências" xfId="10055"/>
    <cellStyle name="Comma 9 3 4" xfId="10056"/>
    <cellStyle name="Comma 9 3 4 2" xfId="10057"/>
    <cellStyle name="Comma 9 3 4 2 2" xfId="10058"/>
    <cellStyle name="Comma 9 3 4 2_Dep_Judiciais-Contingências" xfId="10059"/>
    <cellStyle name="Comma 9 3 4 3" xfId="10060"/>
    <cellStyle name="Comma 9 3 4 4" xfId="10061"/>
    <cellStyle name="Comma 9 3 4_Dep_Judiciais-Contingências" xfId="10062"/>
    <cellStyle name="Comma 9 3 5" xfId="10063"/>
    <cellStyle name="Comma 9 3 5 2" xfId="10064"/>
    <cellStyle name="Comma 9 3 5_Dep_Judiciais-Contingências" xfId="10065"/>
    <cellStyle name="Comma 9 3 6" xfId="10066"/>
    <cellStyle name="Comma 9 3 7" xfId="10067"/>
    <cellStyle name="Comma 9 3 8" xfId="10068"/>
    <cellStyle name="Comma 9 3_CZZ CONSOLIDADO" xfId="10069"/>
    <cellStyle name="Comma 9 4" xfId="10070"/>
    <cellStyle name="Comma 9_Base Partes Relacionadas" xfId="10071"/>
    <cellStyle name="Comma Cents" xfId="10072"/>
    <cellStyle name="Comma0" xfId="10073"/>
    <cellStyle name="Comma0 - Estilo1" xfId="10074"/>
    <cellStyle name="Comma0 - Estilo2" xfId="10075"/>
    <cellStyle name="Comma0 - Estilo2 2" xfId="10076"/>
    <cellStyle name="Comma0 - Estilo2 2 2" xfId="10077"/>
    <cellStyle name="Comma0 - Estilo2 2_BP - Raízen Combustíveis" xfId="10078"/>
    <cellStyle name="Comma0 - Estilo2 3" xfId="10079"/>
    <cellStyle name="Comma0 - Estilo2 3 2" xfId="10080"/>
    <cellStyle name="Comma0 - Estilo2 3_Display" xfId="10081"/>
    <cellStyle name="Comma0 - Estilo2 4" xfId="10082"/>
    <cellStyle name="Comma0 - Estilo2 5" xfId="10083"/>
    <cellStyle name="Comma0 - Estilo2 6" xfId="10084"/>
    <cellStyle name="Comma0 - Estilo2_13-Endividamento" xfId="10085"/>
    <cellStyle name="Comma0 - Estilo3" xfId="10086"/>
    <cellStyle name="Comma0 - Estilo3 2" xfId="10087"/>
    <cellStyle name="Comma0 - Estilo3 3" xfId="10088"/>
    <cellStyle name="Comma0 - Estilo3_BP - Raízen Combustíveis" xfId="10089"/>
    <cellStyle name="Comma0 - Modelo1" xfId="10090"/>
    <cellStyle name="Comma0 - Modelo1 2" xfId="10091"/>
    <cellStyle name="Comma0 - Modelo1 2 2" xfId="10092"/>
    <cellStyle name="Comma0 - Modelo1 2_BP - Raízen Combustíveis" xfId="10093"/>
    <cellStyle name="Comma0 - Modelo1 3" xfId="10094"/>
    <cellStyle name="Comma0 - Modelo1 3 2" xfId="10095"/>
    <cellStyle name="Comma0 - Modelo1 3_Display" xfId="10096"/>
    <cellStyle name="Comma0 - Modelo1 4" xfId="10097"/>
    <cellStyle name="Comma0 - Modelo1 5" xfId="10098"/>
    <cellStyle name="Comma0 - Modelo1_Base Partes Relacionadas" xfId="10099"/>
    <cellStyle name="Comma0 - Style1" xfId="10100"/>
    <cellStyle name="Comma0 - Style1 2" xfId="10101"/>
    <cellStyle name="Comma0 - Style1 2 2" xfId="10102"/>
    <cellStyle name="Comma0 - Style1 2_BP - Raízen Combustíveis" xfId="10103"/>
    <cellStyle name="Comma0 - Style1 3" xfId="10104"/>
    <cellStyle name="Comma0 - Style1 3 2" xfId="10105"/>
    <cellStyle name="Comma0 - Style1 3_Display" xfId="10106"/>
    <cellStyle name="Comma0 - Style1 4" xfId="10107"/>
    <cellStyle name="Comma0 - Style1 5" xfId="10108"/>
    <cellStyle name="Comma0 - Style1_Base Partes Relacionadas" xfId="10109"/>
    <cellStyle name="Comma0 - Style2" xfId="10110"/>
    <cellStyle name="Comma0 2" xfId="10111"/>
    <cellStyle name="Comma0 3" xfId="10112"/>
    <cellStyle name="Comma0 4" xfId="10113"/>
    <cellStyle name="Comma0 5" xfId="10114"/>
    <cellStyle name="Comma0 6" xfId="10115"/>
    <cellStyle name="Comma0 7" xfId="10116"/>
    <cellStyle name="Comma0 8" xfId="10117"/>
    <cellStyle name="Comma0 9" xfId="10118"/>
    <cellStyle name="Comma0_Antecipações B2BR 2007" xfId="10119"/>
    <cellStyle name="Comma1 - Estilo1" xfId="10120"/>
    <cellStyle name="Comma1 - Estilo1 2" xfId="10121"/>
    <cellStyle name="Comma1 - Estilo1 3" xfId="10122"/>
    <cellStyle name="Comma1 - Estilo1_BP - Raízen Combustíveis" xfId="10123"/>
    <cellStyle name="Comma1 - Modelo2" xfId="10124"/>
    <cellStyle name="Comma1 - Modelo2 2" xfId="10125"/>
    <cellStyle name="Comma1 - Modelo2 2 2" xfId="10126"/>
    <cellStyle name="Comma1 - Modelo2 2_BP - Raízen Combustíveis" xfId="10127"/>
    <cellStyle name="Comma1 - Modelo2 3" xfId="10128"/>
    <cellStyle name="Comma1 - Modelo2 3 2" xfId="10129"/>
    <cellStyle name="Comma1 - Modelo2 3_Display" xfId="10130"/>
    <cellStyle name="Comma1 - Modelo2 4" xfId="10131"/>
    <cellStyle name="Comma1 - Modelo2 5" xfId="10132"/>
    <cellStyle name="Comma1 - Modelo2_Base Partes Relacionadas" xfId="10133"/>
    <cellStyle name="Comma1 - Style1" xfId="10134"/>
    <cellStyle name="Comma1 - Style2" xfId="10135"/>
    <cellStyle name="Comma1 - Style2 2" xfId="10136"/>
    <cellStyle name="Comma1 - Style2 2 2" xfId="10137"/>
    <cellStyle name="Comma1 - Style2 2_BP - Raízen Combustíveis" xfId="10138"/>
    <cellStyle name="Comma1 - Style2 3" xfId="10139"/>
    <cellStyle name="Comma1 - Style2 3 2" xfId="10140"/>
    <cellStyle name="Comma1 - Style2 3_Display" xfId="10141"/>
    <cellStyle name="Comma1 - Style2 4" xfId="10142"/>
    <cellStyle name="Comma1 - Style2 5" xfId="10143"/>
    <cellStyle name="Comma1 - Style2_Base Partes Relacionadas" xfId="10144"/>
    <cellStyle name="Company Name" xfId="10145"/>
    <cellStyle name="Company Name 2" xfId="10146"/>
    <cellStyle name="Company Name 2 2" xfId="10147"/>
    <cellStyle name="Company Name 2_BP - Raízen Combustíveis" xfId="10148"/>
    <cellStyle name="Company Name 3" xfId="10149"/>
    <cellStyle name="Company Name 3 2" xfId="10150"/>
    <cellStyle name="Company Name 3_Display" xfId="10151"/>
    <cellStyle name="Company Name 4" xfId="10152"/>
    <cellStyle name="Company Name 5" xfId="10153"/>
    <cellStyle name="Company Name_Base Partes Relacionadas" xfId="10154"/>
    <cellStyle name="CompanyName" xfId="10155"/>
    <cellStyle name="CompanyName 2" xfId="10156"/>
    <cellStyle name="CompanyName 2 2" xfId="10157"/>
    <cellStyle name="CompanyName 2 2 2" xfId="10158"/>
    <cellStyle name="CompanyName 2 2 2 2" xfId="10159"/>
    <cellStyle name="CompanyName 2 2 2 3" xfId="10160"/>
    <cellStyle name="CompanyName 2 2 2 4" xfId="10161"/>
    <cellStyle name="CompanyName 2 2 3" xfId="10162"/>
    <cellStyle name="CompanyName 2 2 4" xfId="10163"/>
    <cellStyle name="CompanyName 2 2 5" xfId="10164"/>
    <cellStyle name="CompanyName 2 2_Display" xfId="10165"/>
    <cellStyle name="CompanyName 2 3" xfId="10166"/>
    <cellStyle name="CompanyName 2 4" xfId="10167"/>
    <cellStyle name="CompanyName 2 5" xfId="10168"/>
    <cellStyle name="CompanyName 2_BP - Raízen Combustíveis" xfId="10169"/>
    <cellStyle name="CompanyName 3" xfId="10170"/>
    <cellStyle name="CompanyName 4" xfId="10171"/>
    <cellStyle name="CompanyName 5" xfId="10172"/>
    <cellStyle name="CompanyName 6" xfId="10173"/>
    <cellStyle name="CompanyName_13-Endividamento" xfId="10174"/>
    <cellStyle name="Conferência" xfId="10175"/>
    <cellStyle name="Conta" xfId="10176"/>
    <cellStyle name="Copied" xfId="10177"/>
    <cellStyle name="Cor1" xfId="10178"/>
    <cellStyle name="Cor2" xfId="10179"/>
    <cellStyle name="Cor3" xfId="10180"/>
    <cellStyle name="Cor4" xfId="10181"/>
    <cellStyle name="Cor5" xfId="10182"/>
    <cellStyle name="Cor6" xfId="10183"/>
    <cellStyle name="Corpo" xfId="10184"/>
    <cellStyle name="Corpo 2" xfId="10185"/>
    <cellStyle name="Corpo_Apuração IR_CS Panarello" xfId="10186"/>
    <cellStyle name="Correcto" xfId="10187"/>
    <cellStyle name="COST1" xfId="10188"/>
    <cellStyle name="CRMBoldStyle" xfId="31966"/>
    <cellStyle name="CRMBottomBorderStyle" xfId="31968"/>
    <cellStyle name="CRMTopBorderStyle" xfId="31967"/>
    <cellStyle name="Cruzeiros" xfId="10189"/>
    <cellStyle name="Curren - Estilo2" xfId="10190"/>
    <cellStyle name="Curren - Style2" xfId="10191"/>
    <cellStyle name="Curren - Style2 2" xfId="10192"/>
    <cellStyle name="Curren - Style2 2 2" xfId="10193"/>
    <cellStyle name="Curren - Style2 2_BP - Raízen Combustíveis" xfId="10194"/>
    <cellStyle name="Curren - Style2 3" xfId="10195"/>
    <cellStyle name="Curren - Style2 3 2" xfId="10196"/>
    <cellStyle name="Curren - Style2 3_Display" xfId="10197"/>
    <cellStyle name="Curren - Style2 4" xfId="10198"/>
    <cellStyle name="Curren - Style2 5" xfId="10199"/>
    <cellStyle name="Curren - Style2_Base Partes Relacionadas" xfId="10200"/>
    <cellStyle name="Currency" xfId="2"/>
    <cellStyle name="Currency [0]" xfId="3"/>
    <cellStyle name="Currency [0] 2" xfId="10201"/>
    <cellStyle name="Currency [0] 3" xfId="10202"/>
    <cellStyle name="Currency [0] 4" xfId="10203"/>
    <cellStyle name="Currency [0] 5" xfId="10204"/>
    <cellStyle name="Currency [0] 6" xfId="10205"/>
    <cellStyle name="Currency [0] 7" xfId="10206"/>
    <cellStyle name="Currency 0" xfId="10207"/>
    <cellStyle name="Currency 0.0" xfId="10208"/>
    <cellStyle name="Currency 0.00" xfId="10209"/>
    <cellStyle name="Currency 0.00 2" xfId="10210"/>
    <cellStyle name="Currency 0.00 3" xfId="10211"/>
    <cellStyle name="Currency 0.00 4" xfId="10212"/>
    <cellStyle name="Currency 0.00_BP - Raízen Combustíveis" xfId="10213"/>
    <cellStyle name="Currency 0.000" xfId="10214"/>
    <cellStyle name="Currency 0_Dep_Judiciais-Contingências" xfId="10215"/>
    <cellStyle name="Currency 13" xfId="10216"/>
    <cellStyle name="Currency 13 2" xfId="10217"/>
    <cellStyle name="Currency 13_BP - Raízen Combustíveis" xfId="10218"/>
    <cellStyle name="Currency 2" xfId="10219"/>
    <cellStyle name="Currency 2 2" xfId="10220"/>
    <cellStyle name="Currency 2 2 2" xfId="10221"/>
    <cellStyle name="Currency 2 2_BP - Raízen Combustíveis" xfId="10222"/>
    <cellStyle name="Currency 2 3" xfId="10223"/>
    <cellStyle name="Currency 2 4" xfId="10224"/>
    <cellStyle name="Currency 2 5" xfId="10225"/>
    <cellStyle name="Currency 2_Base Partes Relacionadas" xfId="10226"/>
    <cellStyle name="Currency 23" xfId="10227"/>
    <cellStyle name="Currency 23 2" xfId="10228"/>
    <cellStyle name="Currency 23_BP - Raízen Combustíveis" xfId="10229"/>
    <cellStyle name="Currency 24" xfId="10230"/>
    <cellStyle name="Currency 24 2" xfId="10231"/>
    <cellStyle name="Currency 24_BP - Raízen Combustíveis" xfId="10232"/>
    <cellStyle name="Currency 3" xfId="10233"/>
    <cellStyle name="Currency 3 2" xfId="10234"/>
    <cellStyle name="Currency 3 2 2" xfId="10235"/>
    <cellStyle name="Currency 3 2 2 2" xfId="10236"/>
    <cellStyle name="Currency 3 2 2 2 2" xfId="10237"/>
    <cellStyle name="Currency 3 2 2 2 2 2" xfId="10238"/>
    <cellStyle name="Currency 3 2 2 2 2 2 2" xfId="10239"/>
    <cellStyle name="Currency 3 2 2 2 2 2_Dep_Judiciais-Contingências" xfId="10240"/>
    <cellStyle name="Currency 3 2 2 2 2 3" xfId="10241"/>
    <cellStyle name="Currency 3 2 2 2 2 4" xfId="10242"/>
    <cellStyle name="Currency 3 2 2 2 2_Dep_Judiciais-Contingências" xfId="10243"/>
    <cellStyle name="Currency 3 2 2 2 3" xfId="10244"/>
    <cellStyle name="Currency 3 2 2 2 3 2" xfId="10245"/>
    <cellStyle name="Currency 3 2 2 2 3_Dep_Judiciais-Contingências" xfId="10246"/>
    <cellStyle name="Currency 3 2 2 2 4" xfId="10247"/>
    <cellStyle name="Currency 3 2 2 2 5" xfId="10248"/>
    <cellStyle name="Currency 3 2 2 2_Dep_Judiciais-Contingências" xfId="10249"/>
    <cellStyle name="Currency 3 2 2 3" xfId="10250"/>
    <cellStyle name="Currency 3 2 2 3 2" xfId="10251"/>
    <cellStyle name="Currency 3 2 2 3 2 2" xfId="10252"/>
    <cellStyle name="Currency 3 2 2 3 2 2 2" xfId="10253"/>
    <cellStyle name="Currency 3 2 2 3 2 2_Dep_Judiciais-Contingências" xfId="10254"/>
    <cellStyle name="Currency 3 2 2 3 2 3" xfId="10255"/>
    <cellStyle name="Currency 3 2 2 3 2 4" xfId="10256"/>
    <cellStyle name="Currency 3 2 2 3 2_Dep_Judiciais-Contingências" xfId="10257"/>
    <cellStyle name="Currency 3 2 2 3 3" xfId="10258"/>
    <cellStyle name="Currency 3 2 2 3 3 2" xfId="10259"/>
    <cellStyle name="Currency 3 2 2 3 3_Dep_Judiciais-Contingências" xfId="10260"/>
    <cellStyle name="Currency 3 2 2 3 4" xfId="10261"/>
    <cellStyle name="Currency 3 2 2 3 5" xfId="10262"/>
    <cellStyle name="Currency 3 2 2 3_Dep_Judiciais-Contingências" xfId="10263"/>
    <cellStyle name="Currency 3 2 2 4" xfId="10264"/>
    <cellStyle name="Currency 3 2 2 4 2" xfId="10265"/>
    <cellStyle name="Currency 3 2 2 4 2 2" xfId="10266"/>
    <cellStyle name="Currency 3 2 2 4 2_Dep_Judiciais-Contingências" xfId="10267"/>
    <cellStyle name="Currency 3 2 2 4 3" xfId="10268"/>
    <cellStyle name="Currency 3 2 2 4 4" xfId="10269"/>
    <cellStyle name="Currency 3 2 2 4_Dep_Judiciais-Contingências" xfId="10270"/>
    <cellStyle name="Currency 3 2 2 5" xfId="10271"/>
    <cellStyle name="Currency 3 2 2 5 2" xfId="10272"/>
    <cellStyle name="Currency 3 2 2 5_Dep_Judiciais-Contingências" xfId="10273"/>
    <cellStyle name="Currency 3 2 2 6" xfId="10274"/>
    <cellStyle name="Currency 3 2 2 7" xfId="10275"/>
    <cellStyle name="Currency 3 2 2_Dep_Judiciais-Contingências" xfId="10276"/>
    <cellStyle name="Currency 3 2_Dep_Judiciais-Contingências" xfId="10277"/>
    <cellStyle name="Currency 3 3" xfId="10278"/>
    <cellStyle name="Currency 3 3 2" xfId="10279"/>
    <cellStyle name="Currency 3 3 2 2" xfId="10280"/>
    <cellStyle name="Currency 3 3 2 2 2" xfId="10281"/>
    <cellStyle name="Currency 3 3 2 2 2 2" xfId="10282"/>
    <cellStyle name="Currency 3 3 2 2 2 2 2" xfId="10283"/>
    <cellStyle name="Currency 3 3 2 2 2 2_Dep_Judiciais-Contingências" xfId="10284"/>
    <cellStyle name="Currency 3 3 2 2 2 3" xfId="10285"/>
    <cellStyle name="Currency 3 3 2 2 2 4" xfId="10286"/>
    <cellStyle name="Currency 3 3 2 2 2_Dep_Judiciais-Contingências" xfId="10287"/>
    <cellStyle name="Currency 3 3 2 2 3" xfId="10288"/>
    <cellStyle name="Currency 3 3 2 2 3 2" xfId="10289"/>
    <cellStyle name="Currency 3 3 2 2 3_Dep_Judiciais-Contingências" xfId="10290"/>
    <cellStyle name="Currency 3 3 2 2 4" xfId="10291"/>
    <cellStyle name="Currency 3 3 2 2 5" xfId="10292"/>
    <cellStyle name="Currency 3 3 2 2_Dep_Judiciais-Contingências" xfId="10293"/>
    <cellStyle name="Currency 3 3 2 3" xfId="10294"/>
    <cellStyle name="Currency 3 3 2 3 2" xfId="10295"/>
    <cellStyle name="Currency 3 3 2 3 2 2" xfId="10296"/>
    <cellStyle name="Currency 3 3 2 3 2 2 2" xfId="10297"/>
    <cellStyle name="Currency 3 3 2 3 2 2_Dep_Judiciais-Contingências" xfId="10298"/>
    <cellStyle name="Currency 3 3 2 3 2 3" xfId="10299"/>
    <cellStyle name="Currency 3 3 2 3 2 4" xfId="10300"/>
    <cellStyle name="Currency 3 3 2 3 2_Dep_Judiciais-Contingências" xfId="10301"/>
    <cellStyle name="Currency 3 3 2 3 3" xfId="10302"/>
    <cellStyle name="Currency 3 3 2 3 3 2" xfId="10303"/>
    <cellStyle name="Currency 3 3 2 3 3_Dep_Judiciais-Contingências" xfId="10304"/>
    <cellStyle name="Currency 3 3 2 3 4" xfId="10305"/>
    <cellStyle name="Currency 3 3 2 3 5" xfId="10306"/>
    <cellStyle name="Currency 3 3 2 3_Dep_Judiciais-Contingências" xfId="10307"/>
    <cellStyle name="Currency 3 3 2 4" xfId="10308"/>
    <cellStyle name="Currency 3 3 2 4 2" xfId="10309"/>
    <cellStyle name="Currency 3 3 2 4 2 2" xfId="10310"/>
    <cellStyle name="Currency 3 3 2 4 2_Dep_Judiciais-Contingências" xfId="10311"/>
    <cellStyle name="Currency 3 3 2 4 3" xfId="10312"/>
    <cellStyle name="Currency 3 3 2 4 4" xfId="10313"/>
    <cellStyle name="Currency 3 3 2 4_Dep_Judiciais-Contingências" xfId="10314"/>
    <cellStyle name="Currency 3 3 2 5" xfId="10315"/>
    <cellStyle name="Currency 3 3 2 5 2" xfId="10316"/>
    <cellStyle name="Currency 3 3 2 5_Dep_Judiciais-Contingências" xfId="10317"/>
    <cellStyle name="Currency 3 3 2 6" xfId="10318"/>
    <cellStyle name="Currency 3 3 2 7" xfId="10319"/>
    <cellStyle name="Currency 3 3 2_Dep_Judiciais-Contingências" xfId="10320"/>
    <cellStyle name="Currency 3 3 3" xfId="10321"/>
    <cellStyle name="Currency 3 3 3 2" xfId="10322"/>
    <cellStyle name="Currency 3 3 3 2 2" xfId="10323"/>
    <cellStyle name="Currency 3 3 3 2 2 2" xfId="10324"/>
    <cellStyle name="Currency 3 3 3 2 2_Dep_Judiciais-Contingências" xfId="10325"/>
    <cellStyle name="Currency 3 3 3 2 3" xfId="10326"/>
    <cellStyle name="Currency 3 3 3 2 4" xfId="10327"/>
    <cellStyle name="Currency 3 3 3 2_Dep_Judiciais-Contingências" xfId="10328"/>
    <cellStyle name="Currency 3 3 3 3" xfId="10329"/>
    <cellStyle name="Currency 3 3 3 3 2" xfId="10330"/>
    <cellStyle name="Currency 3 3 3 3_Dep_Judiciais-Contingências" xfId="10331"/>
    <cellStyle name="Currency 3 3 3 4" xfId="10332"/>
    <cellStyle name="Currency 3 3 3 5" xfId="10333"/>
    <cellStyle name="Currency 3 3 3_Dep_Judiciais-Contingências" xfId="10334"/>
    <cellStyle name="Currency 3 3 4" xfId="10335"/>
    <cellStyle name="Currency 3 3 4 2" xfId="10336"/>
    <cellStyle name="Currency 3 3 4 2 2" xfId="10337"/>
    <cellStyle name="Currency 3 3 4 2 2 2" xfId="10338"/>
    <cellStyle name="Currency 3 3 4 2 2_Dep_Judiciais-Contingências" xfId="10339"/>
    <cellStyle name="Currency 3 3 4 2 3" xfId="10340"/>
    <cellStyle name="Currency 3 3 4 2 4" xfId="10341"/>
    <cellStyle name="Currency 3 3 4 2_Dep_Judiciais-Contingências" xfId="10342"/>
    <cellStyle name="Currency 3 3 4 3" xfId="10343"/>
    <cellStyle name="Currency 3 3 4 3 2" xfId="10344"/>
    <cellStyle name="Currency 3 3 4 3_Dep_Judiciais-Contingências" xfId="10345"/>
    <cellStyle name="Currency 3 3 4 4" xfId="10346"/>
    <cellStyle name="Currency 3 3 4 5" xfId="10347"/>
    <cellStyle name="Currency 3 3 4_Dep_Judiciais-Contingências" xfId="10348"/>
    <cellStyle name="Currency 3 3 5" xfId="10349"/>
    <cellStyle name="Currency 3 3 5 2" xfId="10350"/>
    <cellStyle name="Currency 3 3 5 2 2" xfId="10351"/>
    <cellStyle name="Currency 3 3 5 2_Dep_Judiciais-Contingências" xfId="10352"/>
    <cellStyle name="Currency 3 3 5 3" xfId="10353"/>
    <cellStyle name="Currency 3 3 5 4" xfId="10354"/>
    <cellStyle name="Currency 3 3 5_Dep_Judiciais-Contingências" xfId="10355"/>
    <cellStyle name="Currency 3 3 6" xfId="10356"/>
    <cellStyle name="Currency 3 3 6 2" xfId="10357"/>
    <cellStyle name="Currency 3 3 6_Dep_Judiciais-Contingências" xfId="10358"/>
    <cellStyle name="Currency 3 3 7" xfId="10359"/>
    <cellStyle name="Currency 3 3 8" xfId="10360"/>
    <cellStyle name="Currency 3 3 9" xfId="10361"/>
    <cellStyle name="Currency 3 3_Dep_Judiciais-Contingências" xfId="10362"/>
    <cellStyle name="Currency 3 4" xfId="10363"/>
    <cellStyle name="Currency 3 4 2" xfId="10364"/>
    <cellStyle name="Currency 3 4 2 2" xfId="10365"/>
    <cellStyle name="Currency 3 4 2 2 2" xfId="10366"/>
    <cellStyle name="Currency 3 4 2 2 2 2" xfId="10367"/>
    <cellStyle name="Currency 3 4 2 2 2 2 2" xfId="10368"/>
    <cellStyle name="Currency 3 4 2 2 2 2_Dep_Judiciais-Contingências" xfId="10369"/>
    <cellStyle name="Currency 3 4 2 2 2 3" xfId="10370"/>
    <cellStyle name="Currency 3 4 2 2 2 4" xfId="10371"/>
    <cellStyle name="Currency 3 4 2 2 2_Dep_Judiciais-Contingências" xfId="10372"/>
    <cellStyle name="Currency 3 4 2 2 3" xfId="10373"/>
    <cellStyle name="Currency 3 4 2 2 3 2" xfId="10374"/>
    <cellStyle name="Currency 3 4 2 2 3_Dep_Judiciais-Contingências" xfId="10375"/>
    <cellStyle name="Currency 3 4 2 2 4" xfId="10376"/>
    <cellStyle name="Currency 3 4 2 2 5" xfId="10377"/>
    <cellStyle name="Currency 3 4 2 2_Dep_Judiciais-Contingências" xfId="10378"/>
    <cellStyle name="Currency 3 4 2 3" xfId="10379"/>
    <cellStyle name="Currency 3 4 2 3 2" xfId="10380"/>
    <cellStyle name="Currency 3 4 2 3 2 2" xfId="10381"/>
    <cellStyle name="Currency 3 4 2 3 2 2 2" xfId="10382"/>
    <cellStyle name="Currency 3 4 2 3 2 2_Dep_Judiciais-Contingências" xfId="10383"/>
    <cellStyle name="Currency 3 4 2 3 2 3" xfId="10384"/>
    <cellStyle name="Currency 3 4 2 3 2 4" xfId="10385"/>
    <cellStyle name="Currency 3 4 2 3 2_Dep_Judiciais-Contingências" xfId="10386"/>
    <cellStyle name="Currency 3 4 2 3 3" xfId="10387"/>
    <cellStyle name="Currency 3 4 2 3 3 2" xfId="10388"/>
    <cellStyle name="Currency 3 4 2 3 3_Dep_Judiciais-Contingências" xfId="10389"/>
    <cellStyle name="Currency 3 4 2 3 4" xfId="10390"/>
    <cellStyle name="Currency 3 4 2 3 5" xfId="10391"/>
    <cellStyle name="Currency 3 4 2 3_Dep_Judiciais-Contingências" xfId="10392"/>
    <cellStyle name="Currency 3 4 2 4" xfId="10393"/>
    <cellStyle name="Currency 3 4 2 4 2" xfId="10394"/>
    <cellStyle name="Currency 3 4 2 4 2 2" xfId="10395"/>
    <cellStyle name="Currency 3 4 2 4 2_Dep_Judiciais-Contingências" xfId="10396"/>
    <cellStyle name="Currency 3 4 2 4 3" xfId="10397"/>
    <cellStyle name="Currency 3 4 2 4 4" xfId="10398"/>
    <cellStyle name="Currency 3 4 2 4_Dep_Judiciais-Contingências" xfId="10399"/>
    <cellStyle name="Currency 3 4 2 5" xfId="10400"/>
    <cellStyle name="Currency 3 4 2 5 2" xfId="10401"/>
    <cellStyle name="Currency 3 4 2 5_Dep_Judiciais-Contingências" xfId="10402"/>
    <cellStyle name="Currency 3 4 2 6" xfId="10403"/>
    <cellStyle name="Currency 3 4 2 7" xfId="10404"/>
    <cellStyle name="Currency 3 4 2_Dep_Judiciais-Contingências" xfId="10405"/>
    <cellStyle name="Currency 3 4 3" xfId="10406"/>
    <cellStyle name="Currency 3 4 3 2" xfId="10407"/>
    <cellStyle name="Currency 3 4 3 2 2" xfId="10408"/>
    <cellStyle name="Currency 3 4 3 2 2 2" xfId="10409"/>
    <cellStyle name="Currency 3 4 3 2 2_Dep_Judiciais-Contingências" xfId="10410"/>
    <cellStyle name="Currency 3 4 3 2 3" xfId="10411"/>
    <cellStyle name="Currency 3 4 3 2 4" xfId="10412"/>
    <cellStyle name="Currency 3 4 3 2_Dep_Judiciais-Contingências" xfId="10413"/>
    <cellStyle name="Currency 3 4 3 3" xfId="10414"/>
    <cellStyle name="Currency 3 4 3 3 2" xfId="10415"/>
    <cellStyle name="Currency 3 4 3 3_Dep_Judiciais-Contingências" xfId="10416"/>
    <cellStyle name="Currency 3 4 3 4" xfId="10417"/>
    <cellStyle name="Currency 3 4 3 5" xfId="10418"/>
    <cellStyle name="Currency 3 4 3_Dep_Judiciais-Contingências" xfId="10419"/>
    <cellStyle name="Currency 3 4 4" xfId="10420"/>
    <cellStyle name="Currency 3 4 4 2" xfId="10421"/>
    <cellStyle name="Currency 3 4 4 2 2" xfId="10422"/>
    <cellStyle name="Currency 3 4 4 2 2 2" xfId="10423"/>
    <cellStyle name="Currency 3 4 4 2 2_Dep_Judiciais-Contingências" xfId="10424"/>
    <cellStyle name="Currency 3 4 4 2 3" xfId="10425"/>
    <cellStyle name="Currency 3 4 4 2 4" xfId="10426"/>
    <cellStyle name="Currency 3 4 4 2_Dep_Judiciais-Contingências" xfId="10427"/>
    <cellStyle name="Currency 3 4 4 3" xfId="10428"/>
    <cellStyle name="Currency 3 4 4 3 2" xfId="10429"/>
    <cellStyle name="Currency 3 4 4 3_Dep_Judiciais-Contingências" xfId="10430"/>
    <cellStyle name="Currency 3 4 4 4" xfId="10431"/>
    <cellStyle name="Currency 3 4 4 5" xfId="10432"/>
    <cellStyle name="Currency 3 4 4_Dep_Judiciais-Contingências" xfId="10433"/>
    <cellStyle name="Currency 3 4 5" xfId="10434"/>
    <cellStyle name="Currency 3 4 5 2" xfId="10435"/>
    <cellStyle name="Currency 3 4 5 2 2" xfId="10436"/>
    <cellStyle name="Currency 3 4 5 2_Dep_Judiciais-Contingências" xfId="10437"/>
    <cellStyle name="Currency 3 4 5 3" xfId="10438"/>
    <cellStyle name="Currency 3 4 5 4" xfId="10439"/>
    <cellStyle name="Currency 3 4 5_Dep_Judiciais-Contingências" xfId="10440"/>
    <cellStyle name="Currency 3 4 6" xfId="10441"/>
    <cellStyle name="Currency 3 4 6 2" xfId="10442"/>
    <cellStyle name="Currency 3 4 6_Dep_Judiciais-Contingências" xfId="10443"/>
    <cellStyle name="Currency 3 4 7" xfId="10444"/>
    <cellStyle name="Currency 3 4 8" xfId="10445"/>
    <cellStyle name="Currency 3 4_Dep_Judiciais-Contingências" xfId="10446"/>
    <cellStyle name="Currency 3 5" xfId="10447"/>
    <cellStyle name="Currency 3 5 2" xfId="10448"/>
    <cellStyle name="Currency 3 5 2 2" xfId="10449"/>
    <cellStyle name="Currency 3 5 2 2 2" xfId="10450"/>
    <cellStyle name="Currency 3 5 2 2 2 2" xfId="10451"/>
    <cellStyle name="Currency 3 5 2 2 2 2 2" xfId="10452"/>
    <cellStyle name="Currency 3 5 2 2 2 2_Dep_Judiciais-Contingências" xfId="10453"/>
    <cellStyle name="Currency 3 5 2 2 2 3" xfId="10454"/>
    <cellStyle name="Currency 3 5 2 2 2 4" xfId="10455"/>
    <cellStyle name="Currency 3 5 2 2 2_Dep_Judiciais-Contingências" xfId="10456"/>
    <cellStyle name="Currency 3 5 2 2 3" xfId="10457"/>
    <cellStyle name="Currency 3 5 2 2 3 2" xfId="10458"/>
    <cellStyle name="Currency 3 5 2 2 3_Dep_Judiciais-Contingências" xfId="10459"/>
    <cellStyle name="Currency 3 5 2 2 4" xfId="10460"/>
    <cellStyle name="Currency 3 5 2 2 5" xfId="10461"/>
    <cellStyle name="Currency 3 5 2 2_Dep_Judiciais-Contingências" xfId="10462"/>
    <cellStyle name="Currency 3 5 2 3" xfId="10463"/>
    <cellStyle name="Currency 3 5 2 3 2" xfId="10464"/>
    <cellStyle name="Currency 3 5 2 3 2 2" xfId="10465"/>
    <cellStyle name="Currency 3 5 2 3 2 2 2" xfId="10466"/>
    <cellStyle name="Currency 3 5 2 3 2 2_Dep_Judiciais-Contingências" xfId="10467"/>
    <cellStyle name="Currency 3 5 2 3 2 3" xfId="10468"/>
    <cellStyle name="Currency 3 5 2 3 2 4" xfId="10469"/>
    <cellStyle name="Currency 3 5 2 3 2_Dep_Judiciais-Contingências" xfId="10470"/>
    <cellStyle name="Currency 3 5 2 3 3" xfId="10471"/>
    <cellStyle name="Currency 3 5 2 3 3 2" xfId="10472"/>
    <cellStyle name="Currency 3 5 2 3 3_Dep_Judiciais-Contingências" xfId="10473"/>
    <cellStyle name="Currency 3 5 2 3 4" xfId="10474"/>
    <cellStyle name="Currency 3 5 2 3 5" xfId="10475"/>
    <cellStyle name="Currency 3 5 2 3_Dep_Judiciais-Contingências" xfId="10476"/>
    <cellStyle name="Currency 3 5 2 4" xfId="10477"/>
    <cellStyle name="Currency 3 5 2 4 2" xfId="10478"/>
    <cellStyle name="Currency 3 5 2 4 2 2" xfId="10479"/>
    <cellStyle name="Currency 3 5 2 4 2_Dep_Judiciais-Contingências" xfId="10480"/>
    <cellStyle name="Currency 3 5 2 4 3" xfId="10481"/>
    <cellStyle name="Currency 3 5 2 4 4" xfId="10482"/>
    <cellStyle name="Currency 3 5 2 4_Dep_Judiciais-Contingências" xfId="10483"/>
    <cellStyle name="Currency 3 5 2 5" xfId="10484"/>
    <cellStyle name="Currency 3 5 2 5 2" xfId="10485"/>
    <cellStyle name="Currency 3 5 2 5_Dep_Judiciais-Contingências" xfId="10486"/>
    <cellStyle name="Currency 3 5 2 6" xfId="10487"/>
    <cellStyle name="Currency 3 5 2 7" xfId="10488"/>
    <cellStyle name="Currency 3 5 2_Dep_Judiciais-Contingências" xfId="10489"/>
    <cellStyle name="Currency 3 5 3" xfId="10490"/>
    <cellStyle name="Currency 3 5 3 2" xfId="10491"/>
    <cellStyle name="Currency 3 5 3 2 2" xfId="10492"/>
    <cellStyle name="Currency 3 5 3 2 2 2" xfId="10493"/>
    <cellStyle name="Currency 3 5 3 2 2_Dep_Judiciais-Contingências" xfId="10494"/>
    <cellStyle name="Currency 3 5 3 2 3" xfId="10495"/>
    <cellStyle name="Currency 3 5 3 2 4" xfId="10496"/>
    <cellStyle name="Currency 3 5 3 2_Dep_Judiciais-Contingências" xfId="10497"/>
    <cellStyle name="Currency 3 5 3 3" xfId="10498"/>
    <cellStyle name="Currency 3 5 3 3 2" xfId="10499"/>
    <cellStyle name="Currency 3 5 3 3_Dep_Judiciais-Contingências" xfId="10500"/>
    <cellStyle name="Currency 3 5 3 4" xfId="10501"/>
    <cellStyle name="Currency 3 5 3 5" xfId="10502"/>
    <cellStyle name="Currency 3 5 3_Dep_Judiciais-Contingências" xfId="10503"/>
    <cellStyle name="Currency 3 5 4" xfId="10504"/>
    <cellStyle name="Currency 3 5 4 2" xfId="10505"/>
    <cellStyle name="Currency 3 5 4 2 2" xfId="10506"/>
    <cellStyle name="Currency 3 5 4 2 2 2" xfId="10507"/>
    <cellStyle name="Currency 3 5 4 2 2_Dep_Judiciais-Contingências" xfId="10508"/>
    <cellStyle name="Currency 3 5 4 2 3" xfId="10509"/>
    <cellStyle name="Currency 3 5 4 2 4" xfId="10510"/>
    <cellStyle name="Currency 3 5 4 2_Dep_Judiciais-Contingências" xfId="10511"/>
    <cellStyle name="Currency 3 5 4 3" xfId="10512"/>
    <cellStyle name="Currency 3 5 4 3 2" xfId="10513"/>
    <cellStyle name="Currency 3 5 4 3_Dep_Judiciais-Contingências" xfId="10514"/>
    <cellStyle name="Currency 3 5 4 4" xfId="10515"/>
    <cellStyle name="Currency 3 5 4 5" xfId="10516"/>
    <cellStyle name="Currency 3 5 4_Dep_Judiciais-Contingências" xfId="10517"/>
    <cellStyle name="Currency 3 5 5" xfId="10518"/>
    <cellStyle name="Currency 3 5 5 2" xfId="10519"/>
    <cellStyle name="Currency 3 5 5 2 2" xfId="10520"/>
    <cellStyle name="Currency 3 5 5 2_Dep_Judiciais-Contingências" xfId="10521"/>
    <cellStyle name="Currency 3 5 5 3" xfId="10522"/>
    <cellStyle name="Currency 3 5 5 4" xfId="10523"/>
    <cellStyle name="Currency 3 5 5_Dep_Judiciais-Contingências" xfId="10524"/>
    <cellStyle name="Currency 3 5 6" xfId="10525"/>
    <cellStyle name="Currency 3 5 6 2" xfId="10526"/>
    <cellStyle name="Currency 3 5 6_Dep_Judiciais-Contingências" xfId="10527"/>
    <cellStyle name="Currency 3 5 7" xfId="10528"/>
    <cellStyle name="Currency 3 5 8" xfId="10529"/>
    <cellStyle name="Currency 3 5_Dep_Judiciais-Contingências" xfId="10530"/>
    <cellStyle name="Currency 3 6" xfId="10531"/>
    <cellStyle name="Currency 3_Dep_Judiciais-Contingências" xfId="10532"/>
    <cellStyle name="Currency 33" xfId="10533"/>
    <cellStyle name="Currency 33 2" xfId="10534"/>
    <cellStyle name="Currency 33_BP - Raízen Combustíveis" xfId="10535"/>
    <cellStyle name="Currency 38" xfId="10536"/>
    <cellStyle name="Currency 38 2" xfId="10537"/>
    <cellStyle name="Currency 38_BP - Raízen Combustíveis" xfId="10538"/>
    <cellStyle name="Currency 39" xfId="10539"/>
    <cellStyle name="Currency 39 2" xfId="10540"/>
    <cellStyle name="Currency 39_BP - Raízen Combustíveis" xfId="10541"/>
    <cellStyle name="Currency 4" xfId="10542"/>
    <cellStyle name="Currency 4 2" xfId="10543"/>
    <cellStyle name="Currency 4 3" xfId="10544"/>
    <cellStyle name="Currency 4_Display" xfId="10545"/>
    <cellStyle name="Currency 5" xfId="10546"/>
    <cellStyle name="Currency 5 2" xfId="10547"/>
    <cellStyle name="Currency 5 3" xfId="10548"/>
    <cellStyle name="Currency 5 4" xfId="10549"/>
    <cellStyle name="Currency 5_Base Partes Relacionadas" xfId="10550"/>
    <cellStyle name="Currency 6" xfId="10551"/>
    <cellStyle name="Currency 7" xfId="10552"/>
    <cellStyle name="Currency 8" xfId="10553"/>
    <cellStyle name="Currency 9" xfId="10554"/>
    <cellStyle name="Currency0" xfId="10555"/>
    <cellStyle name="Currency0 2" xfId="10556"/>
    <cellStyle name="Currency0 3" xfId="10557"/>
    <cellStyle name="Currency0 4" xfId="10558"/>
    <cellStyle name="Currency0_Base Partes Relacionadas" xfId="10559"/>
    <cellStyle name="DadosExternos" xfId="10560"/>
    <cellStyle name="Dash" xfId="10561"/>
    <cellStyle name="Dash 2" xfId="10562"/>
    <cellStyle name="Dash 2 2" xfId="10563"/>
    <cellStyle name="Dash 2 2 2" xfId="10564"/>
    <cellStyle name="Dash 2 2 2 2" xfId="10565"/>
    <cellStyle name="Dash 2 2 2 3" xfId="10566"/>
    <cellStyle name="Dash 2 2 2 4" xfId="10567"/>
    <cellStyle name="Dash 2 2 3" xfId="10568"/>
    <cellStyle name="Dash 2 2 4" xfId="10569"/>
    <cellStyle name="Dash 2 2 5" xfId="10570"/>
    <cellStyle name="Dash 2 2_Display" xfId="10571"/>
    <cellStyle name="Dash 2 3" xfId="10572"/>
    <cellStyle name="Dash 2 4" xfId="10573"/>
    <cellStyle name="Dash 2 5" xfId="10574"/>
    <cellStyle name="Dash 2_BP - Raízen Combustíveis" xfId="10575"/>
    <cellStyle name="Dash 3" xfId="10576"/>
    <cellStyle name="Dash 4" xfId="10577"/>
    <cellStyle name="Dash 5" xfId="10578"/>
    <cellStyle name="Dash 6" xfId="10579"/>
    <cellStyle name="Dash_13-Endividamento" xfId="10580"/>
    <cellStyle name="Data" xfId="10581"/>
    <cellStyle name="Data 2" xfId="10582"/>
    <cellStyle name="Data_BP - Raízen Combustíveis" xfId="10583"/>
    <cellStyle name="Date" xfId="10584"/>
    <cellStyle name="Date - Estilo3" xfId="10585"/>
    <cellStyle name="Date 10" xfId="10586"/>
    <cellStyle name="Date 11" xfId="10587"/>
    <cellStyle name="Date 12" xfId="10588"/>
    <cellStyle name="Date 13" xfId="10589"/>
    <cellStyle name="Date 14" xfId="10590"/>
    <cellStyle name="Date 15" xfId="10591"/>
    <cellStyle name="Date 16" xfId="10592"/>
    <cellStyle name="Date 17" xfId="10593"/>
    <cellStyle name="Date 18" xfId="10594"/>
    <cellStyle name="Date 19" xfId="10595"/>
    <cellStyle name="Date 2" xfId="10596"/>
    <cellStyle name="Date 2 2" xfId="10597"/>
    <cellStyle name="Date 2 3" xfId="10598"/>
    <cellStyle name="Date 2_Display" xfId="10599"/>
    <cellStyle name="Date 20" xfId="10600"/>
    <cellStyle name="Date 21" xfId="10601"/>
    <cellStyle name="Date 3" xfId="10602"/>
    <cellStyle name="Date 4" xfId="10603"/>
    <cellStyle name="Date 5" xfId="10604"/>
    <cellStyle name="Date 6" xfId="10605"/>
    <cellStyle name="Date 7" xfId="10606"/>
    <cellStyle name="Date 8" xfId="10607"/>
    <cellStyle name="Date 9" xfId="10608"/>
    <cellStyle name="Date Aligned" xfId="10609"/>
    <cellStyle name="Date_Balancete 122007" xfId="10610"/>
    <cellStyle name="Dezimal [0]_Buch_Bel" xfId="10611"/>
    <cellStyle name="Dezimal_Buch_Bel" xfId="10612"/>
    <cellStyle name="Dia" xfId="10613"/>
    <cellStyle name="Dia 2" xfId="10614"/>
    <cellStyle name="Dia 3" xfId="10615"/>
    <cellStyle name="Dia 4" xfId="10616"/>
    <cellStyle name="Dia_Base Partes Relacionadas" xfId="10617"/>
    <cellStyle name="divisao" xfId="10618"/>
    <cellStyle name="Dollar" xfId="10619"/>
    <cellStyle name="Dollar 2" xfId="10620"/>
    <cellStyle name="Dollar 2 2" xfId="10621"/>
    <cellStyle name="Dollar 2 2 2" xfId="10622"/>
    <cellStyle name="Dollar 2 2 2 2" xfId="10623"/>
    <cellStyle name="Dollar 2 2 2 3" xfId="10624"/>
    <cellStyle name="Dollar 2 2 2 4" xfId="10625"/>
    <cellStyle name="Dollar 2 2 3" xfId="10626"/>
    <cellStyle name="Dollar 2 2 4" xfId="10627"/>
    <cellStyle name="Dollar 2 2 5" xfId="10628"/>
    <cellStyle name="Dollar 2 2_Display" xfId="10629"/>
    <cellStyle name="Dollar 2 3" xfId="10630"/>
    <cellStyle name="Dollar 2 4" xfId="10631"/>
    <cellStyle name="Dollar 2 5" xfId="10632"/>
    <cellStyle name="Dollar 2_BP - Raízen Combustíveis" xfId="10633"/>
    <cellStyle name="Dollar 3" xfId="10634"/>
    <cellStyle name="Dollar 4" xfId="10635"/>
    <cellStyle name="Dollar 5" xfId="10636"/>
    <cellStyle name="Dollar 6" xfId="10637"/>
    <cellStyle name="Dollar_13-Endividamento" xfId="10638"/>
    <cellStyle name="Dotted Line" xfId="10639"/>
    <cellStyle name="Dziesi?tny [0]_6455 Deferred taxation-PAS &amp; USGAAP" xfId="10640"/>
    <cellStyle name="Dziesi?tny_6455 Deferred taxation-PAS &amp; USGAAP" xfId="10641"/>
    <cellStyle name="Dziesiętny [0]_6455 Deferred taxation-PAS &amp; USGAAP" xfId="10642"/>
    <cellStyle name="Dziesiętny_6455 Deferred taxation-PAS &amp; USGAAP" xfId="10643"/>
    <cellStyle name="èKøÿÿ|$0‹õ¥¥¥¥‹E" xfId="10644"/>
    <cellStyle name="Eliana" xfId="10645"/>
    <cellStyle name="Eliana 2" xfId="10646"/>
    <cellStyle name="Eliana_BP - Raízen Combustíveis" xfId="10647"/>
    <cellStyle name="Encabez1" xfId="10648"/>
    <cellStyle name="Encabez1 2" xfId="10649"/>
    <cellStyle name="Encabez1 3" xfId="10650"/>
    <cellStyle name="Encabez1 4" xfId="10651"/>
    <cellStyle name="Encabez1_Base Partes Relacionadas" xfId="10652"/>
    <cellStyle name="Encabez2" xfId="10653"/>
    <cellStyle name="Encabez2 2" xfId="10654"/>
    <cellStyle name="Encabez2 3" xfId="10655"/>
    <cellStyle name="Encabez2 4" xfId="10656"/>
    <cellStyle name="Encabez2_Base Partes Relacionadas" xfId="10657"/>
    <cellStyle name="Ênfase1 10" xfId="10658"/>
    <cellStyle name="Ênfase1 10 2" xfId="10659"/>
    <cellStyle name="Ênfase1 10 3" xfId="10660"/>
    <cellStyle name="Ênfase1 10_Dep_Judiciais-Contingências" xfId="10661"/>
    <cellStyle name="Ênfase1 11" xfId="10662"/>
    <cellStyle name="Ênfase1 11 2" xfId="10663"/>
    <cellStyle name="Ênfase1 11_Dep_Judiciais-Contingências" xfId="10664"/>
    <cellStyle name="Ênfase1 12" xfId="10665"/>
    <cellStyle name="Ênfase1 13" xfId="10666"/>
    <cellStyle name="Ênfase1 14" xfId="10667"/>
    <cellStyle name="Ênfase1 15" xfId="10668"/>
    <cellStyle name="Ênfase1 16" xfId="10669"/>
    <cellStyle name="Ênfase1 17" xfId="10670"/>
    <cellStyle name="Ênfase1 2" xfId="10671"/>
    <cellStyle name="Ênfase1 2 2" xfId="10672"/>
    <cellStyle name="Ênfase1 2 2 2" xfId="10673"/>
    <cellStyle name="Ênfase1 2 2 3" xfId="10674"/>
    <cellStyle name="Ênfase1 2 2 4" xfId="10675"/>
    <cellStyle name="Ênfase1 2 2_BP - Raízen Combustíveis" xfId="10676"/>
    <cellStyle name="Ênfase1 2 3" xfId="10677"/>
    <cellStyle name="Ênfase1 2 3 2" xfId="10678"/>
    <cellStyle name="Ênfase1 2 3 3" xfId="10679"/>
    <cellStyle name="Ênfase1 2 3 4" xfId="10680"/>
    <cellStyle name="Ênfase1 2 3_BP - Raízen Combustíveis" xfId="10681"/>
    <cellStyle name="Ênfase1 2 4" xfId="10682"/>
    <cellStyle name="Ênfase1 2 4 2" xfId="10683"/>
    <cellStyle name="Ênfase1 2 4 3" xfId="10684"/>
    <cellStyle name="Ênfase1 2 4 4" xfId="10685"/>
    <cellStyle name="Ênfase1 2 4_BP - Raízen Combustíveis" xfId="10686"/>
    <cellStyle name="Ênfase1 2 5" xfId="10687"/>
    <cellStyle name="Ênfase1 2 5 2" xfId="10688"/>
    <cellStyle name="Ênfase1 2 5 3" xfId="10689"/>
    <cellStyle name="Ênfase1 2 5_BP - Raízen Combustíveis" xfId="10690"/>
    <cellStyle name="Ênfase1 2 6" xfId="10691"/>
    <cellStyle name="Ênfase1 2 6 2" xfId="10692"/>
    <cellStyle name="Ênfase1 2 6_BP - Raízen Combustíveis" xfId="10693"/>
    <cellStyle name="Ênfase1 2 7" xfId="10694"/>
    <cellStyle name="Ênfase1 2 7 2" xfId="10695"/>
    <cellStyle name="Ênfase1 2 7_Display" xfId="10696"/>
    <cellStyle name="Ênfase1 2 8" xfId="10697"/>
    <cellStyle name="Ênfase1 2 9" xfId="10698"/>
    <cellStyle name="Ênfase1 2_11_Combinação de neg. Zanin" xfId="10699"/>
    <cellStyle name="Ênfase1 3" xfId="10700"/>
    <cellStyle name="Ênfase1 3 2" xfId="10701"/>
    <cellStyle name="Ênfase1 3 2 2" xfId="10702"/>
    <cellStyle name="Ênfase1 3 2 3" xfId="10703"/>
    <cellStyle name="Ênfase1 3 2 4" xfId="10704"/>
    <cellStyle name="Ênfase1 3 2_BP - Raízen Combustíveis" xfId="10705"/>
    <cellStyle name="Ênfase1 3 3" xfId="10706"/>
    <cellStyle name="Ênfase1 3 3 2" xfId="10707"/>
    <cellStyle name="Ênfase1 3 3_BP - Raízen Combustíveis" xfId="10708"/>
    <cellStyle name="Ênfase1 3 4" xfId="10709"/>
    <cellStyle name="Ênfase1 3 4 2" xfId="10710"/>
    <cellStyle name="Ênfase1 3 4_Display" xfId="10711"/>
    <cellStyle name="Ênfase1 3 5" xfId="10712"/>
    <cellStyle name="Ênfase1 3 6" xfId="10713"/>
    <cellStyle name="Ênfase1 3_13-Endividamento" xfId="10714"/>
    <cellStyle name="Ênfase1 4" xfId="10715"/>
    <cellStyle name="Ênfase1 4 2" xfId="10716"/>
    <cellStyle name="Ênfase1 4 2 2" xfId="10717"/>
    <cellStyle name="Ênfase1 4 2 3" xfId="10718"/>
    <cellStyle name="Ênfase1 4 2 4" xfId="10719"/>
    <cellStyle name="Ênfase1 4 2_BP - Raízen Combustíveis" xfId="10720"/>
    <cellStyle name="Ênfase1 4 3" xfId="10721"/>
    <cellStyle name="Ênfase1 4 3 2" xfId="10722"/>
    <cellStyle name="Ênfase1 4 3_BP - Raízen Combustíveis" xfId="10723"/>
    <cellStyle name="Ênfase1 4 4" xfId="10724"/>
    <cellStyle name="Ênfase1 4 4 2" xfId="10725"/>
    <cellStyle name="Ênfase1 4 4_Display" xfId="10726"/>
    <cellStyle name="Ênfase1 4 5" xfId="10727"/>
    <cellStyle name="Ênfase1 4 6" xfId="10728"/>
    <cellStyle name="Ênfase1 4_13-Endividamento" xfId="10729"/>
    <cellStyle name="Ênfase1 5" xfId="10730"/>
    <cellStyle name="Ênfase1 5 2" xfId="10731"/>
    <cellStyle name="Ênfase1 5 2 2" xfId="10732"/>
    <cellStyle name="Ênfase1 5 2 3" xfId="10733"/>
    <cellStyle name="Ênfase1 5 2 4" xfId="10734"/>
    <cellStyle name="Ênfase1 5 2_BP - Raízen Combustíveis" xfId="10735"/>
    <cellStyle name="Ênfase1 5 3" xfId="10736"/>
    <cellStyle name="Ênfase1 5 3 2" xfId="10737"/>
    <cellStyle name="Ênfase1 5 3_BP - Raízen Combustíveis" xfId="10738"/>
    <cellStyle name="Ênfase1 5 4" xfId="10739"/>
    <cellStyle name="Ênfase1 5 4 2" xfId="10740"/>
    <cellStyle name="Ênfase1 5 4_Display" xfId="10741"/>
    <cellStyle name="Ênfase1 5 5" xfId="10742"/>
    <cellStyle name="Ênfase1 5 6" xfId="10743"/>
    <cellStyle name="Ênfase1 5_13-Endividamento" xfId="10744"/>
    <cellStyle name="Ênfase1 6" xfId="10745"/>
    <cellStyle name="Ênfase1 6 2" xfId="10746"/>
    <cellStyle name="Ênfase1 6 2 2" xfId="10747"/>
    <cellStyle name="Ênfase1 6 2 3" xfId="10748"/>
    <cellStyle name="Ênfase1 6 2 4" xfId="10749"/>
    <cellStyle name="Ênfase1 6 2_BP - Raízen Combustíveis" xfId="10750"/>
    <cellStyle name="Ênfase1 6 3" xfId="10751"/>
    <cellStyle name="Ênfase1 6 3 2" xfId="10752"/>
    <cellStyle name="Ênfase1 6 3_BP - Raízen Combustíveis" xfId="10753"/>
    <cellStyle name="Ênfase1 6 4" xfId="10754"/>
    <cellStyle name="Ênfase1 6 4 2" xfId="10755"/>
    <cellStyle name="Ênfase1 6 4_Display" xfId="10756"/>
    <cellStyle name="Ênfase1 6 5" xfId="10757"/>
    <cellStyle name="Ênfase1 6 6" xfId="10758"/>
    <cellStyle name="Ênfase1 6_13-Endividamento" xfId="10759"/>
    <cellStyle name="Ênfase1 7" xfId="10760"/>
    <cellStyle name="Ênfase1 7 2" xfId="10761"/>
    <cellStyle name="Ênfase1 7 2 2" xfId="10762"/>
    <cellStyle name="Ênfase1 7 2 3" xfId="10763"/>
    <cellStyle name="Ênfase1 7 2 4" xfId="10764"/>
    <cellStyle name="Ênfase1 7 2 5" xfId="10765"/>
    <cellStyle name="Ênfase1 7 2 6" xfId="10766"/>
    <cellStyle name="Ênfase1 7 2_BP - Raízen Combustíveis" xfId="10767"/>
    <cellStyle name="Ênfase1 7 3" xfId="10768"/>
    <cellStyle name="Ênfase1 7 3 2" xfId="10769"/>
    <cellStyle name="Ênfase1 7 3_BP - Raízen Combustíveis" xfId="10770"/>
    <cellStyle name="Ênfase1 7 4" xfId="10771"/>
    <cellStyle name="Ênfase1 7 4 2" xfId="10772"/>
    <cellStyle name="Ênfase1 7 4_Display" xfId="10773"/>
    <cellStyle name="Ênfase1 7 5" xfId="10774"/>
    <cellStyle name="Ênfase1 7 6" xfId="10775"/>
    <cellStyle name="Ênfase1 7 7" xfId="10776"/>
    <cellStyle name="Ênfase1 7_13-Endividamento" xfId="10777"/>
    <cellStyle name="Ênfase1 8" xfId="10778"/>
    <cellStyle name="Ênfase1 8 2" xfId="10779"/>
    <cellStyle name="Ênfase1 8 3" xfId="10780"/>
    <cellStyle name="Ênfase1 8 4" xfId="10781"/>
    <cellStyle name="Ênfase1 8_BP - Raízen Combustíveis" xfId="10782"/>
    <cellStyle name="Ênfase1 9" xfId="10783"/>
    <cellStyle name="Ênfase1 9 2" xfId="10784"/>
    <cellStyle name="Ênfase1 9 3" xfId="10785"/>
    <cellStyle name="Ênfase1 9 4" xfId="10786"/>
    <cellStyle name="Ênfase2 10" xfId="10787"/>
    <cellStyle name="Ênfase2 10 2" xfId="10788"/>
    <cellStyle name="Ênfase2 10 3" xfId="10789"/>
    <cellStyle name="Ênfase2 10_Dep_Judiciais-Contingências" xfId="10790"/>
    <cellStyle name="Ênfase2 11" xfId="10791"/>
    <cellStyle name="Ênfase2 11 2" xfId="10792"/>
    <cellStyle name="Ênfase2 11_Dep_Judiciais-Contingências" xfId="10793"/>
    <cellStyle name="Ênfase2 12" xfId="10794"/>
    <cellStyle name="Ênfase2 13" xfId="10795"/>
    <cellStyle name="Ênfase2 14" xfId="10796"/>
    <cellStyle name="Ênfase2 15" xfId="10797"/>
    <cellStyle name="Ênfase2 16" xfId="10798"/>
    <cellStyle name="Ênfase2 17" xfId="10799"/>
    <cellStyle name="Ênfase2 2" xfId="10800"/>
    <cellStyle name="Ênfase2 2 2" xfId="10801"/>
    <cellStyle name="Ênfase2 2 2 2" xfId="10802"/>
    <cellStyle name="Ênfase2 2 2 3" xfId="10803"/>
    <cellStyle name="Ênfase2 2 2 4" xfId="10804"/>
    <cellStyle name="Ênfase2 2 2_BP - Raízen Combustíveis" xfId="10805"/>
    <cellStyle name="Ênfase2 2 3" xfId="10806"/>
    <cellStyle name="Ênfase2 2 3 2" xfId="10807"/>
    <cellStyle name="Ênfase2 2 3 3" xfId="10808"/>
    <cellStyle name="Ênfase2 2 3 4" xfId="10809"/>
    <cellStyle name="Ênfase2 2 3_BP - Raízen Combustíveis" xfId="10810"/>
    <cellStyle name="Ênfase2 2 4" xfId="10811"/>
    <cellStyle name="Ênfase2 2 4 2" xfId="10812"/>
    <cellStyle name="Ênfase2 2 4 3" xfId="10813"/>
    <cellStyle name="Ênfase2 2 4 4" xfId="10814"/>
    <cellStyle name="Ênfase2 2 4_BP - Raízen Combustíveis" xfId="10815"/>
    <cellStyle name="Ênfase2 2 5" xfId="10816"/>
    <cellStyle name="Ênfase2 2 5 2" xfId="10817"/>
    <cellStyle name="Ênfase2 2 5 3" xfId="10818"/>
    <cellStyle name="Ênfase2 2 5_BP - Raízen Combustíveis" xfId="10819"/>
    <cellStyle name="Ênfase2 2 6" xfId="10820"/>
    <cellStyle name="Ênfase2 2 6 2" xfId="10821"/>
    <cellStyle name="Ênfase2 2 6_BP - Raízen Combustíveis" xfId="10822"/>
    <cellStyle name="Ênfase2 2 7" xfId="10823"/>
    <cellStyle name="Ênfase2 2 7 2" xfId="10824"/>
    <cellStyle name="Ênfase2 2 7_Display" xfId="10825"/>
    <cellStyle name="Ênfase2 2 8" xfId="10826"/>
    <cellStyle name="Ênfase2 2 9" xfId="10827"/>
    <cellStyle name="Ênfase2 2_11_Combinação de neg. Zanin" xfId="10828"/>
    <cellStyle name="Ênfase2 3" xfId="10829"/>
    <cellStyle name="Ênfase2 3 2" xfId="10830"/>
    <cellStyle name="Ênfase2 3 2 2" xfId="10831"/>
    <cellStyle name="Ênfase2 3 2 3" xfId="10832"/>
    <cellStyle name="Ênfase2 3 2 4" xfId="10833"/>
    <cellStyle name="Ênfase2 3 2_BP - Raízen Combustíveis" xfId="10834"/>
    <cellStyle name="Ênfase2 3 3" xfId="10835"/>
    <cellStyle name="Ênfase2 3 3 2" xfId="10836"/>
    <cellStyle name="Ênfase2 3 3_BP - Raízen Combustíveis" xfId="10837"/>
    <cellStyle name="Ênfase2 3 4" xfId="10838"/>
    <cellStyle name="Ênfase2 3 4 2" xfId="10839"/>
    <cellStyle name="Ênfase2 3 4_Display" xfId="10840"/>
    <cellStyle name="Ênfase2 3 5" xfId="10841"/>
    <cellStyle name="Ênfase2 3 6" xfId="10842"/>
    <cellStyle name="Ênfase2 3_13-Endividamento" xfId="10843"/>
    <cellStyle name="Ênfase2 4" xfId="10844"/>
    <cellStyle name="Ênfase2 4 2" xfId="10845"/>
    <cellStyle name="Ênfase2 4 2 2" xfId="10846"/>
    <cellStyle name="Ênfase2 4 2 3" xfId="10847"/>
    <cellStyle name="Ênfase2 4 2 4" xfId="10848"/>
    <cellStyle name="Ênfase2 4 2_BP - Raízen Combustíveis" xfId="10849"/>
    <cellStyle name="Ênfase2 4 3" xfId="10850"/>
    <cellStyle name="Ênfase2 4 3 2" xfId="10851"/>
    <cellStyle name="Ênfase2 4 3_BP - Raízen Combustíveis" xfId="10852"/>
    <cellStyle name="Ênfase2 4 4" xfId="10853"/>
    <cellStyle name="Ênfase2 4 4 2" xfId="10854"/>
    <cellStyle name="Ênfase2 4 4_Display" xfId="10855"/>
    <cellStyle name="Ênfase2 4 5" xfId="10856"/>
    <cellStyle name="Ênfase2 4 6" xfId="10857"/>
    <cellStyle name="Ênfase2 4_13-Endividamento" xfId="10858"/>
    <cellStyle name="Ênfase2 5" xfId="10859"/>
    <cellStyle name="Ênfase2 5 2" xfId="10860"/>
    <cellStyle name="Ênfase2 5 2 2" xfId="10861"/>
    <cellStyle name="Ênfase2 5 2 3" xfId="10862"/>
    <cellStyle name="Ênfase2 5 2 4" xfId="10863"/>
    <cellStyle name="Ênfase2 5 2_BP - Raízen Combustíveis" xfId="10864"/>
    <cellStyle name="Ênfase2 5 3" xfId="10865"/>
    <cellStyle name="Ênfase2 5 3 2" xfId="10866"/>
    <cellStyle name="Ênfase2 5 3_BP - Raízen Combustíveis" xfId="10867"/>
    <cellStyle name="Ênfase2 5 4" xfId="10868"/>
    <cellStyle name="Ênfase2 5 4 2" xfId="10869"/>
    <cellStyle name="Ênfase2 5 4_Display" xfId="10870"/>
    <cellStyle name="Ênfase2 5 5" xfId="10871"/>
    <cellStyle name="Ênfase2 5 6" xfId="10872"/>
    <cellStyle name="Ênfase2 5_13-Endividamento" xfId="10873"/>
    <cellStyle name="Ênfase2 6" xfId="10874"/>
    <cellStyle name="Ênfase2 6 2" xfId="10875"/>
    <cellStyle name="Ênfase2 6 2 2" xfId="10876"/>
    <cellStyle name="Ênfase2 6 2 3" xfId="10877"/>
    <cellStyle name="Ênfase2 6 2 4" xfId="10878"/>
    <cellStyle name="Ênfase2 6 2_BP - Raízen Combustíveis" xfId="10879"/>
    <cellStyle name="Ênfase2 6 3" xfId="10880"/>
    <cellStyle name="Ênfase2 6 3 2" xfId="10881"/>
    <cellStyle name="Ênfase2 6 3_BP - Raízen Combustíveis" xfId="10882"/>
    <cellStyle name="Ênfase2 6 4" xfId="10883"/>
    <cellStyle name="Ênfase2 6 4 2" xfId="10884"/>
    <cellStyle name="Ênfase2 6 4_Display" xfId="10885"/>
    <cellStyle name="Ênfase2 6 5" xfId="10886"/>
    <cellStyle name="Ênfase2 6 6" xfId="10887"/>
    <cellStyle name="Ênfase2 6_13-Endividamento" xfId="10888"/>
    <cellStyle name="Ênfase2 7" xfId="10889"/>
    <cellStyle name="Ênfase2 7 2" xfId="10890"/>
    <cellStyle name="Ênfase2 7 2 2" xfId="10891"/>
    <cellStyle name="Ênfase2 7 2 3" xfId="10892"/>
    <cellStyle name="Ênfase2 7 2 4" xfId="10893"/>
    <cellStyle name="Ênfase2 7 2 5" xfId="10894"/>
    <cellStyle name="Ênfase2 7 2 6" xfId="10895"/>
    <cellStyle name="Ênfase2 7 2_BP - Raízen Combustíveis" xfId="10896"/>
    <cellStyle name="Ênfase2 7 3" xfId="10897"/>
    <cellStyle name="Ênfase2 7 3 2" xfId="10898"/>
    <cellStyle name="Ênfase2 7 3_BP - Raízen Combustíveis" xfId="10899"/>
    <cellStyle name="Ênfase2 7 4" xfId="10900"/>
    <cellStyle name="Ênfase2 7 4 2" xfId="10901"/>
    <cellStyle name="Ênfase2 7 4_Display" xfId="10902"/>
    <cellStyle name="Ênfase2 7 5" xfId="10903"/>
    <cellStyle name="Ênfase2 7 6" xfId="10904"/>
    <cellStyle name="Ênfase2 7_13-Endividamento" xfId="10905"/>
    <cellStyle name="Ênfase2 8" xfId="10906"/>
    <cellStyle name="Ênfase2 8 2" xfId="10907"/>
    <cellStyle name="Ênfase2 8 3" xfId="10908"/>
    <cellStyle name="Ênfase2 8 4" xfId="10909"/>
    <cellStyle name="Ênfase2 8_BP - Raízen Combustíveis" xfId="10910"/>
    <cellStyle name="Ênfase2 9" xfId="10911"/>
    <cellStyle name="Ênfase2 9 2" xfId="10912"/>
    <cellStyle name="Ênfase2 9 3" xfId="10913"/>
    <cellStyle name="Ênfase2 9 4" xfId="10914"/>
    <cellStyle name="Ênfase3 10" xfId="10915"/>
    <cellStyle name="Ênfase3 10 2" xfId="10916"/>
    <cellStyle name="Ênfase3 10 3" xfId="10917"/>
    <cellStyle name="Ênfase3 10_Dep_Judiciais-Contingências" xfId="10918"/>
    <cellStyle name="Ênfase3 11" xfId="10919"/>
    <cellStyle name="Ênfase3 11 2" xfId="10920"/>
    <cellStyle name="Ênfase3 11_Dep_Judiciais-Contingências" xfId="10921"/>
    <cellStyle name="Ênfase3 12" xfId="10922"/>
    <cellStyle name="Ênfase3 13" xfId="10923"/>
    <cellStyle name="Ênfase3 14" xfId="10924"/>
    <cellStyle name="Ênfase3 15" xfId="10925"/>
    <cellStyle name="Ênfase3 16" xfId="10926"/>
    <cellStyle name="Ênfase3 17" xfId="10927"/>
    <cellStyle name="Ênfase3 2" xfId="10928"/>
    <cellStyle name="Ênfase3 2 2" xfId="10929"/>
    <cellStyle name="Ênfase3 2 2 2" xfId="10930"/>
    <cellStyle name="Ênfase3 2 2 3" xfId="10931"/>
    <cellStyle name="Ênfase3 2 2 4" xfId="10932"/>
    <cellStyle name="Ênfase3 2 2_BP - Raízen Combustíveis" xfId="10933"/>
    <cellStyle name="Ênfase3 2 3" xfId="10934"/>
    <cellStyle name="Ênfase3 2 3 2" xfId="10935"/>
    <cellStyle name="Ênfase3 2 3 3" xfId="10936"/>
    <cellStyle name="Ênfase3 2 3 4" xfId="10937"/>
    <cellStyle name="Ênfase3 2 3_BP - Raízen Combustíveis" xfId="10938"/>
    <cellStyle name="Ênfase3 2 4" xfId="10939"/>
    <cellStyle name="Ênfase3 2 4 2" xfId="10940"/>
    <cellStyle name="Ênfase3 2 4 3" xfId="10941"/>
    <cellStyle name="Ênfase3 2 4 4" xfId="10942"/>
    <cellStyle name="Ênfase3 2 4_BP - Raízen Combustíveis" xfId="10943"/>
    <cellStyle name="Ênfase3 2 5" xfId="10944"/>
    <cellStyle name="Ênfase3 2 5 2" xfId="10945"/>
    <cellStyle name="Ênfase3 2 5 3" xfId="10946"/>
    <cellStyle name="Ênfase3 2 5_BP - Raízen Combustíveis" xfId="10947"/>
    <cellStyle name="Ênfase3 2 6" xfId="10948"/>
    <cellStyle name="Ênfase3 2 6 2" xfId="10949"/>
    <cellStyle name="Ênfase3 2 6_BP - Raízen Combustíveis" xfId="10950"/>
    <cellStyle name="Ênfase3 2 7" xfId="10951"/>
    <cellStyle name="Ênfase3 2 7 2" xfId="10952"/>
    <cellStyle name="Ênfase3 2 7_Display" xfId="10953"/>
    <cellStyle name="Ênfase3 2 8" xfId="10954"/>
    <cellStyle name="Ênfase3 2 9" xfId="10955"/>
    <cellStyle name="Ênfase3 2_11_Combinação de neg. Zanin" xfId="10956"/>
    <cellStyle name="Ênfase3 3" xfId="10957"/>
    <cellStyle name="Ênfase3 3 2" xfId="10958"/>
    <cellStyle name="Ênfase3 3 2 2" xfId="10959"/>
    <cellStyle name="Ênfase3 3 2 3" xfId="10960"/>
    <cellStyle name="Ênfase3 3 2 4" xfId="10961"/>
    <cellStyle name="Ênfase3 3 2_BP - Raízen Combustíveis" xfId="10962"/>
    <cellStyle name="Ênfase3 3 3" xfId="10963"/>
    <cellStyle name="Ênfase3 3 3 2" xfId="10964"/>
    <cellStyle name="Ênfase3 3 3_BP - Raízen Combustíveis" xfId="10965"/>
    <cellStyle name="Ênfase3 3 4" xfId="10966"/>
    <cellStyle name="Ênfase3 3 4 2" xfId="10967"/>
    <cellStyle name="Ênfase3 3 4_Display" xfId="10968"/>
    <cellStyle name="Ênfase3 3 5" xfId="10969"/>
    <cellStyle name="Ênfase3 3 6" xfId="10970"/>
    <cellStyle name="Ênfase3 3_13-Endividamento" xfId="10971"/>
    <cellStyle name="Ênfase3 4" xfId="10972"/>
    <cellStyle name="Ênfase3 4 2" xfId="10973"/>
    <cellStyle name="Ênfase3 4 2 2" xfId="10974"/>
    <cellStyle name="Ênfase3 4 2 3" xfId="10975"/>
    <cellStyle name="Ênfase3 4 2 4" xfId="10976"/>
    <cellStyle name="Ênfase3 4 2_BP - Raízen Combustíveis" xfId="10977"/>
    <cellStyle name="Ênfase3 4 3" xfId="10978"/>
    <cellStyle name="Ênfase3 4 3 2" xfId="10979"/>
    <cellStyle name="Ênfase3 4 3_BP - Raízen Combustíveis" xfId="10980"/>
    <cellStyle name="Ênfase3 4 4" xfId="10981"/>
    <cellStyle name="Ênfase3 4 4 2" xfId="10982"/>
    <cellStyle name="Ênfase3 4 4_Display" xfId="10983"/>
    <cellStyle name="Ênfase3 4 5" xfId="10984"/>
    <cellStyle name="Ênfase3 4 6" xfId="10985"/>
    <cellStyle name="Ênfase3 4_13-Endividamento" xfId="10986"/>
    <cellStyle name="Ênfase3 5" xfId="10987"/>
    <cellStyle name="Ênfase3 5 2" xfId="10988"/>
    <cellStyle name="Ênfase3 5 2 2" xfId="10989"/>
    <cellStyle name="Ênfase3 5 2 3" xfId="10990"/>
    <cellStyle name="Ênfase3 5 2 4" xfId="10991"/>
    <cellStyle name="Ênfase3 5 2_BP - Raízen Combustíveis" xfId="10992"/>
    <cellStyle name="Ênfase3 5 3" xfId="10993"/>
    <cellStyle name="Ênfase3 5 3 2" xfId="10994"/>
    <cellStyle name="Ênfase3 5 3_BP - Raízen Combustíveis" xfId="10995"/>
    <cellStyle name="Ênfase3 5 4" xfId="10996"/>
    <cellStyle name="Ênfase3 5 4 2" xfId="10997"/>
    <cellStyle name="Ênfase3 5 4_Display" xfId="10998"/>
    <cellStyle name="Ênfase3 5 5" xfId="10999"/>
    <cellStyle name="Ênfase3 5 6" xfId="11000"/>
    <cellStyle name="Ênfase3 5_13-Endividamento" xfId="11001"/>
    <cellStyle name="Ênfase3 6" xfId="11002"/>
    <cellStyle name="Ênfase3 6 2" xfId="11003"/>
    <cellStyle name="Ênfase3 6 2 2" xfId="11004"/>
    <cellStyle name="Ênfase3 6 2 3" xfId="11005"/>
    <cellStyle name="Ênfase3 6 2 4" xfId="11006"/>
    <cellStyle name="Ênfase3 6 2_BP - Raízen Combustíveis" xfId="11007"/>
    <cellStyle name="Ênfase3 6 3" xfId="11008"/>
    <cellStyle name="Ênfase3 6 3 2" xfId="11009"/>
    <cellStyle name="Ênfase3 6 3 3" xfId="11010"/>
    <cellStyle name="Ênfase3 6 3_BP - Raízen Combustíveis" xfId="11011"/>
    <cellStyle name="Ênfase3 6 4" xfId="11012"/>
    <cellStyle name="Ênfase3 6 4 2" xfId="11013"/>
    <cellStyle name="Ênfase3 6 4 3" xfId="11014"/>
    <cellStyle name="Ênfase3 6 4_Display" xfId="11015"/>
    <cellStyle name="Ênfase3 6 5" xfId="11016"/>
    <cellStyle name="Ênfase3 6 6" xfId="11017"/>
    <cellStyle name="Ênfase3 6_13-Endividamento" xfId="11018"/>
    <cellStyle name="Ênfase3 7" xfId="11019"/>
    <cellStyle name="Ênfase3 7 2" xfId="11020"/>
    <cellStyle name="Ênfase3 7 2 2" xfId="11021"/>
    <cellStyle name="Ênfase3 7 2 3" xfId="11022"/>
    <cellStyle name="Ênfase3 7 2 4" xfId="11023"/>
    <cellStyle name="Ênfase3 7 2 5" xfId="11024"/>
    <cellStyle name="Ênfase3 7 2_BP - Raízen Combustíveis" xfId="11025"/>
    <cellStyle name="Ênfase3 7 3" xfId="11026"/>
    <cellStyle name="Ênfase3 7 3 2" xfId="11027"/>
    <cellStyle name="Ênfase3 7 3 3" xfId="11028"/>
    <cellStyle name="Ênfase3 7 3_BP - Raízen Combustíveis" xfId="11029"/>
    <cellStyle name="Ênfase3 7 4" xfId="11030"/>
    <cellStyle name="Ênfase3 7 4 2" xfId="11031"/>
    <cellStyle name="Ênfase3 7 4 3" xfId="11032"/>
    <cellStyle name="Ênfase3 7 4_Display" xfId="11033"/>
    <cellStyle name="Ênfase3 7 5" xfId="11034"/>
    <cellStyle name="Ênfase3 7 6" xfId="11035"/>
    <cellStyle name="Ênfase3 7 7" xfId="11036"/>
    <cellStyle name="Ênfase3 7_13-Endividamento" xfId="11037"/>
    <cellStyle name="Ênfase3 8" xfId="11038"/>
    <cellStyle name="Ênfase3 8 2" xfId="11039"/>
    <cellStyle name="Ênfase3 8 3" xfId="11040"/>
    <cellStyle name="Ênfase3 8 4" xfId="11041"/>
    <cellStyle name="Ênfase3 8_BP - Raízen Combustíveis" xfId="11042"/>
    <cellStyle name="Ênfase3 9" xfId="11043"/>
    <cellStyle name="Ênfase3 9 2" xfId="11044"/>
    <cellStyle name="Ênfase3 9 3" xfId="11045"/>
    <cellStyle name="Ênfase3 9 4" xfId="11046"/>
    <cellStyle name="Ênfase4 10" xfId="11047"/>
    <cellStyle name="Ênfase4 10 2" xfId="11048"/>
    <cellStyle name="Ênfase4 10 3" xfId="11049"/>
    <cellStyle name="Ênfase4 10_Dep_Judiciais-Contingências" xfId="11050"/>
    <cellStyle name="Ênfase4 11" xfId="11051"/>
    <cellStyle name="Ênfase4 11 2" xfId="11052"/>
    <cellStyle name="Ênfase4 11_Dep_Judiciais-Contingências" xfId="11053"/>
    <cellStyle name="Ênfase4 12" xfId="11054"/>
    <cellStyle name="Ênfase4 13" xfId="11055"/>
    <cellStyle name="Ênfase4 14" xfId="11056"/>
    <cellStyle name="Ênfase4 15" xfId="11057"/>
    <cellStyle name="Ênfase4 16" xfId="11058"/>
    <cellStyle name="Ênfase4 17" xfId="11059"/>
    <cellStyle name="Ênfase4 2" xfId="11060"/>
    <cellStyle name="Ênfase4 2 10" xfId="11061"/>
    <cellStyle name="Ênfase4 2 11" xfId="11062"/>
    <cellStyle name="Ênfase4 2 2" xfId="11063"/>
    <cellStyle name="Ênfase4 2 2 2" xfId="11064"/>
    <cellStyle name="Ênfase4 2 2 2 2" xfId="11065"/>
    <cellStyle name="Ênfase4 2 2 2 3" xfId="11066"/>
    <cellStyle name="Ênfase4 2 2 2 4" xfId="11067"/>
    <cellStyle name="Ênfase4 2 2 3" xfId="11068"/>
    <cellStyle name="Ênfase4 2 2 4" xfId="11069"/>
    <cellStyle name="Ênfase4 2 2_BP - Raízen Combustíveis" xfId="11070"/>
    <cellStyle name="Ênfase4 2 3" xfId="11071"/>
    <cellStyle name="Ênfase4 2 3 2" xfId="11072"/>
    <cellStyle name="Ênfase4 2 3 2 2" xfId="11073"/>
    <cellStyle name="Ênfase4 2 3 2 3" xfId="11074"/>
    <cellStyle name="Ênfase4 2 3 2 4" xfId="11075"/>
    <cellStyle name="Ênfase4 2 3 3" xfId="11076"/>
    <cellStyle name="Ênfase4 2 3 4" xfId="11077"/>
    <cellStyle name="Ênfase4 2 3_BP - Raízen Combustíveis" xfId="11078"/>
    <cellStyle name="Ênfase4 2 4" xfId="11079"/>
    <cellStyle name="Ênfase4 2 4 2" xfId="11080"/>
    <cellStyle name="Ênfase4 2 4 3" xfId="11081"/>
    <cellStyle name="Ênfase4 2 4 4" xfId="11082"/>
    <cellStyle name="Ênfase4 2 4_BP - Raízen Combustíveis" xfId="11083"/>
    <cellStyle name="Ênfase4 2 5" xfId="11084"/>
    <cellStyle name="Ênfase4 2 5 2" xfId="11085"/>
    <cellStyle name="Ênfase4 2 5 3" xfId="11086"/>
    <cellStyle name="Ênfase4 2 5_BP - Raízen Combustíveis" xfId="11087"/>
    <cellStyle name="Ênfase4 2 6" xfId="11088"/>
    <cellStyle name="Ênfase4 2 6 2" xfId="11089"/>
    <cellStyle name="Ênfase4 2 6 3" xfId="11090"/>
    <cellStyle name="Ênfase4 2 6_BP - Raízen Combustíveis" xfId="11091"/>
    <cellStyle name="Ênfase4 2 7" xfId="11092"/>
    <cellStyle name="Ênfase4 2 7 2" xfId="11093"/>
    <cellStyle name="Ênfase4 2 7 3" xfId="11094"/>
    <cellStyle name="Ênfase4 2 7_Display" xfId="11095"/>
    <cellStyle name="Ênfase4 2 8" xfId="11096"/>
    <cellStyle name="Ênfase4 2 9" xfId="11097"/>
    <cellStyle name="Ênfase4 2_11_Combinação de neg. Zanin" xfId="11098"/>
    <cellStyle name="Ênfase4 3" xfId="11099"/>
    <cellStyle name="Ênfase4 3 2" xfId="11100"/>
    <cellStyle name="Ênfase4 3 2 2" xfId="11101"/>
    <cellStyle name="Ênfase4 3 2 3" xfId="11102"/>
    <cellStyle name="Ênfase4 3 2 4" xfId="11103"/>
    <cellStyle name="Ênfase4 3 2 5" xfId="11104"/>
    <cellStyle name="Ênfase4 3 2_BP - Raízen Combustíveis" xfId="11105"/>
    <cellStyle name="Ênfase4 3 3" xfId="11106"/>
    <cellStyle name="Ênfase4 3 3 2" xfId="11107"/>
    <cellStyle name="Ênfase4 3 3 3" xfId="11108"/>
    <cellStyle name="Ênfase4 3 3_BP - Raízen Combustíveis" xfId="11109"/>
    <cellStyle name="Ênfase4 3 4" xfId="11110"/>
    <cellStyle name="Ênfase4 3 4 2" xfId="11111"/>
    <cellStyle name="Ênfase4 3 4 3" xfId="11112"/>
    <cellStyle name="Ênfase4 3 4_Display" xfId="11113"/>
    <cellStyle name="Ênfase4 3 5" xfId="11114"/>
    <cellStyle name="Ênfase4 3 6" xfId="11115"/>
    <cellStyle name="Ênfase4 3 7" xfId="11116"/>
    <cellStyle name="Ênfase4 3_13-Endividamento" xfId="11117"/>
    <cellStyle name="Ênfase4 4" xfId="11118"/>
    <cellStyle name="Ênfase4 4 2" xfId="11119"/>
    <cellStyle name="Ênfase4 4 2 2" xfId="11120"/>
    <cellStyle name="Ênfase4 4 2 3" xfId="11121"/>
    <cellStyle name="Ênfase4 4 2 4" xfId="11122"/>
    <cellStyle name="Ênfase4 4 2 5" xfId="11123"/>
    <cellStyle name="Ênfase4 4 2_BP - Raízen Combustíveis" xfId="11124"/>
    <cellStyle name="Ênfase4 4 3" xfId="11125"/>
    <cellStyle name="Ênfase4 4 3 2" xfId="11126"/>
    <cellStyle name="Ênfase4 4 3 3" xfId="11127"/>
    <cellStyle name="Ênfase4 4 3_BP - Raízen Combustíveis" xfId="11128"/>
    <cellStyle name="Ênfase4 4 4" xfId="11129"/>
    <cellStyle name="Ênfase4 4 4 2" xfId="11130"/>
    <cellStyle name="Ênfase4 4 4 3" xfId="11131"/>
    <cellStyle name="Ênfase4 4 4_Display" xfId="11132"/>
    <cellStyle name="Ênfase4 4 5" xfId="11133"/>
    <cellStyle name="Ênfase4 4 6" xfId="11134"/>
    <cellStyle name="Ênfase4 4 7" xfId="11135"/>
    <cellStyle name="Ênfase4 4_13-Endividamento" xfId="11136"/>
    <cellStyle name="Ênfase4 5" xfId="11137"/>
    <cellStyle name="Ênfase4 5 2" xfId="11138"/>
    <cellStyle name="Ênfase4 5 2 2" xfId="11139"/>
    <cellStyle name="Ênfase4 5 2 3" xfId="11140"/>
    <cellStyle name="Ênfase4 5 2 4" xfId="11141"/>
    <cellStyle name="Ênfase4 5 2 5" xfId="11142"/>
    <cellStyle name="Ênfase4 5 2_BP - Raízen Combustíveis" xfId="11143"/>
    <cellStyle name="Ênfase4 5 3" xfId="11144"/>
    <cellStyle name="Ênfase4 5 3 2" xfId="11145"/>
    <cellStyle name="Ênfase4 5 3 3" xfId="11146"/>
    <cellStyle name="Ênfase4 5 3_BP - Raízen Combustíveis" xfId="11147"/>
    <cellStyle name="Ênfase4 5 4" xfId="11148"/>
    <cellStyle name="Ênfase4 5 4 2" xfId="11149"/>
    <cellStyle name="Ênfase4 5 4 3" xfId="11150"/>
    <cellStyle name="Ênfase4 5 4_Display" xfId="11151"/>
    <cellStyle name="Ênfase4 5 5" xfId="11152"/>
    <cellStyle name="Ênfase4 5 6" xfId="11153"/>
    <cellStyle name="Ênfase4 5 7" xfId="11154"/>
    <cellStyle name="Ênfase4 5_13-Endividamento" xfId="11155"/>
    <cellStyle name="Ênfase4 6" xfId="11156"/>
    <cellStyle name="Ênfase4 6 2" xfId="11157"/>
    <cellStyle name="Ênfase4 6 2 2" xfId="11158"/>
    <cellStyle name="Ênfase4 6 2 3" xfId="11159"/>
    <cellStyle name="Ênfase4 6 2 4" xfId="11160"/>
    <cellStyle name="Ênfase4 6 2 5" xfId="11161"/>
    <cellStyle name="Ênfase4 6 2_BP - Raízen Combustíveis" xfId="11162"/>
    <cellStyle name="Ênfase4 6 3" xfId="11163"/>
    <cellStyle name="Ênfase4 6 3 2" xfId="11164"/>
    <cellStyle name="Ênfase4 6 3 3" xfId="11165"/>
    <cellStyle name="Ênfase4 6 3_BP - Raízen Combustíveis" xfId="11166"/>
    <cellStyle name="Ênfase4 6 4" xfId="11167"/>
    <cellStyle name="Ênfase4 6 4 2" xfId="11168"/>
    <cellStyle name="Ênfase4 6 4 3" xfId="11169"/>
    <cellStyle name="Ênfase4 6 4_Display" xfId="11170"/>
    <cellStyle name="Ênfase4 6 5" xfId="11171"/>
    <cellStyle name="Ênfase4 6 6" xfId="11172"/>
    <cellStyle name="Ênfase4 6 7" xfId="11173"/>
    <cellStyle name="Ênfase4 6_13-Endividamento" xfId="11174"/>
    <cellStyle name="Ênfase4 7" xfId="11175"/>
    <cellStyle name="Ênfase4 7 2" xfId="11176"/>
    <cellStyle name="Ênfase4 7 2 2" xfId="11177"/>
    <cellStyle name="Ênfase4 7 2 3" xfId="11178"/>
    <cellStyle name="Ênfase4 7 2 4" xfId="11179"/>
    <cellStyle name="Ênfase4 7 2 5" xfId="11180"/>
    <cellStyle name="Ênfase4 7 2_BP - Raízen Combustíveis" xfId="11181"/>
    <cellStyle name="Ênfase4 7 3" xfId="11182"/>
    <cellStyle name="Ênfase4 7 3 2" xfId="11183"/>
    <cellStyle name="Ênfase4 7 3 3" xfId="11184"/>
    <cellStyle name="Ênfase4 7 3_BP - Raízen Combustíveis" xfId="11185"/>
    <cellStyle name="Ênfase4 7 4" xfId="11186"/>
    <cellStyle name="Ênfase4 7 4 2" xfId="11187"/>
    <cellStyle name="Ênfase4 7 4 3" xfId="11188"/>
    <cellStyle name="Ênfase4 7 4_Display" xfId="11189"/>
    <cellStyle name="Ênfase4 7 5" xfId="11190"/>
    <cellStyle name="Ênfase4 7 5 2" xfId="11191"/>
    <cellStyle name="Ênfase4 7 5 3" xfId="11192"/>
    <cellStyle name="Ênfase4 7 6" xfId="11193"/>
    <cellStyle name="Ênfase4 7 7" xfId="11194"/>
    <cellStyle name="Ênfase4 7 8" xfId="11195"/>
    <cellStyle name="Ênfase4 7_13-Endividamento" xfId="11196"/>
    <cellStyle name="Ênfase4 8" xfId="11197"/>
    <cellStyle name="Ênfase4 8 2" xfId="11198"/>
    <cellStyle name="Ênfase4 8 3" xfId="11199"/>
    <cellStyle name="Ênfase4 8 4" xfId="11200"/>
    <cellStyle name="Ênfase4 8_BP - Raízen Combustíveis" xfId="11201"/>
    <cellStyle name="Ênfase4 9" xfId="11202"/>
    <cellStyle name="Ênfase4 9 2" xfId="11203"/>
    <cellStyle name="Ênfase4 9 3" xfId="11204"/>
    <cellStyle name="Ênfase4 9 4" xfId="11205"/>
    <cellStyle name="Ênfase5 10" xfId="11206"/>
    <cellStyle name="Ênfase5 10 2" xfId="11207"/>
    <cellStyle name="Ênfase5 10 3" xfId="11208"/>
    <cellStyle name="Ênfase5 10_Dep_Judiciais-Contingências" xfId="11209"/>
    <cellStyle name="Ênfase5 11" xfId="11210"/>
    <cellStyle name="Ênfase5 11 2" xfId="11211"/>
    <cellStyle name="Ênfase5 11_Dep_Judiciais-Contingências" xfId="11212"/>
    <cellStyle name="Ênfase5 12" xfId="11213"/>
    <cellStyle name="Ênfase5 13" xfId="11214"/>
    <cellStyle name="Ênfase5 14" xfId="11215"/>
    <cellStyle name="Ênfase5 15" xfId="11216"/>
    <cellStyle name="Ênfase5 16" xfId="11217"/>
    <cellStyle name="Ênfase5 17" xfId="11218"/>
    <cellStyle name="Ênfase5 2" xfId="11219"/>
    <cellStyle name="Ênfase5 2 10" xfId="11220"/>
    <cellStyle name="Ênfase5 2 11" xfId="11221"/>
    <cellStyle name="Ênfase5 2 2" xfId="11222"/>
    <cellStyle name="Ênfase5 2 2 2" xfId="11223"/>
    <cellStyle name="Ênfase5 2 2 2 2" xfId="11224"/>
    <cellStyle name="Ênfase5 2 2 2 3" xfId="11225"/>
    <cellStyle name="Ênfase5 2 2 2 4" xfId="11226"/>
    <cellStyle name="Ênfase5 2 2 3" xfId="11227"/>
    <cellStyle name="Ênfase5 2 2 4" xfId="11228"/>
    <cellStyle name="Ênfase5 2 2_BP - Raízen Combustíveis" xfId="11229"/>
    <cellStyle name="Ênfase5 2 3" xfId="11230"/>
    <cellStyle name="Ênfase5 2 3 2" xfId="11231"/>
    <cellStyle name="Ênfase5 2 3 2 2" xfId="11232"/>
    <cellStyle name="Ênfase5 2 3 2 3" xfId="11233"/>
    <cellStyle name="Ênfase5 2 3 2 4" xfId="11234"/>
    <cellStyle name="Ênfase5 2 3 3" xfId="11235"/>
    <cellStyle name="Ênfase5 2 3 4" xfId="11236"/>
    <cellStyle name="Ênfase5 2 3_BP - Raízen Combustíveis" xfId="11237"/>
    <cellStyle name="Ênfase5 2 4" xfId="11238"/>
    <cellStyle name="Ênfase5 2 4 2" xfId="11239"/>
    <cellStyle name="Ênfase5 2 4 3" xfId="11240"/>
    <cellStyle name="Ênfase5 2 4 4" xfId="11241"/>
    <cellStyle name="Ênfase5 2 4_BP - Raízen Combustíveis" xfId="11242"/>
    <cellStyle name="Ênfase5 2 5" xfId="11243"/>
    <cellStyle name="Ênfase5 2 5 2" xfId="11244"/>
    <cellStyle name="Ênfase5 2 5 3" xfId="11245"/>
    <cellStyle name="Ênfase5 2 5_BP - Raízen Combustíveis" xfId="11246"/>
    <cellStyle name="Ênfase5 2 6" xfId="11247"/>
    <cellStyle name="Ênfase5 2 6 2" xfId="11248"/>
    <cellStyle name="Ênfase5 2 6 3" xfId="11249"/>
    <cellStyle name="Ênfase5 2 6_BP - Raízen Combustíveis" xfId="11250"/>
    <cellStyle name="Ênfase5 2 7" xfId="11251"/>
    <cellStyle name="Ênfase5 2 7 2" xfId="11252"/>
    <cellStyle name="Ênfase5 2 7 3" xfId="11253"/>
    <cellStyle name="Ênfase5 2 7_Display" xfId="11254"/>
    <cellStyle name="Ênfase5 2 8" xfId="11255"/>
    <cellStyle name="Ênfase5 2 9" xfId="11256"/>
    <cellStyle name="Ênfase5 2_11_Combinação de neg. Zanin" xfId="11257"/>
    <cellStyle name="Ênfase5 3" xfId="11258"/>
    <cellStyle name="Ênfase5 3 2" xfId="11259"/>
    <cellStyle name="Ênfase5 3 2 2" xfId="11260"/>
    <cellStyle name="Ênfase5 3 2 3" xfId="11261"/>
    <cellStyle name="Ênfase5 3 2 4" xfId="11262"/>
    <cellStyle name="Ênfase5 3 2 5" xfId="11263"/>
    <cellStyle name="Ênfase5 3 2_BP - Raízen Combustíveis" xfId="11264"/>
    <cellStyle name="Ênfase5 3 3" xfId="11265"/>
    <cellStyle name="Ênfase5 3 3 2" xfId="11266"/>
    <cellStyle name="Ênfase5 3 3 3" xfId="11267"/>
    <cellStyle name="Ênfase5 3 3_BP - Raízen Combustíveis" xfId="11268"/>
    <cellStyle name="Ênfase5 3 4" xfId="11269"/>
    <cellStyle name="Ênfase5 3 4 2" xfId="11270"/>
    <cellStyle name="Ênfase5 3 4 3" xfId="11271"/>
    <cellStyle name="Ênfase5 3 4_Display" xfId="11272"/>
    <cellStyle name="Ênfase5 3 5" xfId="11273"/>
    <cellStyle name="Ênfase5 3 6" xfId="11274"/>
    <cellStyle name="Ênfase5 3 7" xfId="11275"/>
    <cellStyle name="Ênfase5 3_13-Endividamento" xfId="11276"/>
    <cellStyle name="Ênfase5 4" xfId="11277"/>
    <cellStyle name="Ênfase5 4 2" xfId="11278"/>
    <cellStyle name="Ênfase5 4 2 2" xfId="11279"/>
    <cellStyle name="Ênfase5 4 2 3" xfId="11280"/>
    <cellStyle name="Ênfase5 4 2 4" xfId="11281"/>
    <cellStyle name="Ênfase5 4 2 5" xfId="11282"/>
    <cellStyle name="Ênfase5 4 2_BP - Raízen Combustíveis" xfId="11283"/>
    <cellStyle name="Ênfase5 4 3" xfId="11284"/>
    <cellStyle name="Ênfase5 4 3 2" xfId="11285"/>
    <cellStyle name="Ênfase5 4 3 3" xfId="11286"/>
    <cellStyle name="Ênfase5 4 3_BP - Raízen Combustíveis" xfId="11287"/>
    <cellStyle name="Ênfase5 4 4" xfId="11288"/>
    <cellStyle name="Ênfase5 4 4 2" xfId="11289"/>
    <cellStyle name="Ênfase5 4 4 3" xfId="11290"/>
    <cellStyle name="Ênfase5 4 4_Display" xfId="11291"/>
    <cellStyle name="Ênfase5 4 5" xfId="11292"/>
    <cellStyle name="Ênfase5 4 6" xfId="11293"/>
    <cellStyle name="Ênfase5 4 7" xfId="11294"/>
    <cellStyle name="Ênfase5 4_13-Endividamento" xfId="11295"/>
    <cellStyle name="Ênfase5 5" xfId="11296"/>
    <cellStyle name="Ênfase5 5 2" xfId="11297"/>
    <cellStyle name="Ênfase5 5 2 2" xfId="11298"/>
    <cellStyle name="Ênfase5 5 2 3" xfId="11299"/>
    <cellStyle name="Ênfase5 5 2 4" xfId="11300"/>
    <cellStyle name="Ênfase5 5 2 5" xfId="11301"/>
    <cellStyle name="Ênfase5 5 2_BP - Raízen Combustíveis" xfId="11302"/>
    <cellStyle name="Ênfase5 5 3" xfId="11303"/>
    <cellStyle name="Ênfase5 5 3 2" xfId="11304"/>
    <cellStyle name="Ênfase5 5 3 3" xfId="11305"/>
    <cellStyle name="Ênfase5 5 3_BP - Raízen Combustíveis" xfId="11306"/>
    <cellStyle name="Ênfase5 5 4" xfId="11307"/>
    <cellStyle name="Ênfase5 5 4 2" xfId="11308"/>
    <cellStyle name="Ênfase5 5 4 3" xfId="11309"/>
    <cellStyle name="Ênfase5 5 4_Display" xfId="11310"/>
    <cellStyle name="Ênfase5 5 5" xfId="11311"/>
    <cellStyle name="Ênfase5 5 6" xfId="11312"/>
    <cellStyle name="Ênfase5 5 7" xfId="11313"/>
    <cellStyle name="Ênfase5 5_13-Endividamento" xfId="11314"/>
    <cellStyle name="Ênfase5 6" xfId="11315"/>
    <cellStyle name="Ênfase5 6 2" xfId="11316"/>
    <cellStyle name="Ênfase5 6 2 2" xfId="11317"/>
    <cellStyle name="Ênfase5 6 2 3" xfId="11318"/>
    <cellStyle name="Ênfase5 6 2 4" xfId="11319"/>
    <cellStyle name="Ênfase5 6 2 5" xfId="11320"/>
    <cellStyle name="Ênfase5 6 2_BP - Raízen Combustíveis" xfId="11321"/>
    <cellStyle name="Ênfase5 6 3" xfId="11322"/>
    <cellStyle name="Ênfase5 6 3 2" xfId="11323"/>
    <cellStyle name="Ênfase5 6 3 3" xfId="11324"/>
    <cellStyle name="Ênfase5 6 3_BP - Raízen Combustíveis" xfId="11325"/>
    <cellStyle name="Ênfase5 6 4" xfId="11326"/>
    <cellStyle name="Ênfase5 6 4 2" xfId="11327"/>
    <cellStyle name="Ênfase5 6 4 3" xfId="11328"/>
    <cellStyle name="Ênfase5 6 4_Display" xfId="11329"/>
    <cellStyle name="Ênfase5 6 5" xfId="11330"/>
    <cellStyle name="Ênfase5 6 6" xfId="11331"/>
    <cellStyle name="Ênfase5 6 7" xfId="11332"/>
    <cellStyle name="Ênfase5 6_13-Endividamento" xfId="11333"/>
    <cellStyle name="Ênfase5 7" xfId="11334"/>
    <cellStyle name="Ênfase5 7 2" xfId="11335"/>
    <cellStyle name="Ênfase5 7 2 2" xfId="11336"/>
    <cellStyle name="Ênfase5 7 2 3" xfId="11337"/>
    <cellStyle name="Ênfase5 7 2 4" xfId="11338"/>
    <cellStyle name="Ênfase5 7 2 5" xfId="11339"/>
    <cellStyle name="Ênfase5 7 2_BP - Raízen Combustíveis" xfId="11340"/>
    <cellStyle name="Ênfase5 7 3" xfId="11341"/>
    <cellStyle name="Ênfase5 7 3 2" xfId="11342"/>
    <cellStyle name="Ênfase5 7 3 3" xfId="11343"/>
    <cellStyle name="Ênfase5 7 3_BP - Raízen Combustíveis" xfId="11344"/>
    <cellStyle name="Ênfase5 7 4" xfId="11345"/>
    <cellStyle name="Ênfase5 7 4 2" xfId="11346"/>
    <cellStyle name="Ênfase5 7 4 3" xfId="11347"/>
    <cellStyle name="Ênfase5 7 5" xfId="11348"/>
    <cellStyle name="Ênfase5 7 6" xfId="11349"/>
    <cellStyle name="Ênfase5 7 7" xfId="11350"/>
    <cellStyle name="Ênfase5 7_13-Endividamento" xfId="11351"/>
    <cellStyle name="Ênfase5 8" xfId="11352"/>
    <cellStyle name="Ênfase5 8 2" xfId="11353"/>
    <cellStyle name="Ênfase5 8 3" xfId="11354"/>
    <cellStyle name="Ênfase5 8 4" xfId="11355"/>
    <cellStyle name="Ênfase5 8_BP - Raízen Combustíveis" xfId="11356"/>
    <cellStyle name="Ênfase5 9" xfId="11357"/>
    <cellStyle name="Ênfase5 9 2" xfId="11358"/>
    <cellStyle name="Ênfase5 9 3" xfId="11359"/>
    <cellStyle name="Ênfase5 9 4" xfId="11360"/>
    <cellStyle name="Ênfase6 10" xfId="11361"/>
    <cellStyle name="Ênfase6 10 2" xfId="11362"/>
    <cellStyle name="Ênfase6 10 3" xfId="11363"/>
    <cellStyle name="Ênfase6 10_Dep_Judiciais-Contingências" xfId="11364"/>
    <cellStyle name="Ênfase6 11" xfId="11365"/>
    <cellStyle name="Ênfase6 11 2" xfId="11366"/>
    <cellStyle name="Ênfase6 11_Dep_Judiciais-Contingências" xfId="11367"/>
    <cellStyle name="Ênfase6 12" xfId="11368"/>
    <cellStyle name="Ênfase6 13" xfId="11369"/>
    <cellStyle name="Ênfase6 14" xfId="11370"/>
    <cellStyle name="Ênfase6 15" xfId="11371"/>
    <cellStyle name="Ênfase6 16" xfId="11372"/>
    <cellStyle name="Ênfase6 17" xfId="11373"/>
    <cellStyle name="Ênfase6 2" xfId="11374"/>
    <cellStyle name="Ênfase6 2 10" xfId="11375"/>
    <cellStyle name="Ênfase6 2 11" xfId="11376"/>
    <cellStyle name="Ênfase6 2 2" xfId="11377"/>
    <cellStyle name="Ênfase6 2 2 2" xfId="11378"/>
    <cellStyle name="Ênfase6 2 2 2 2" xfId="11379"/>
    <cellStyle name="Ênfase6 2 2 2 3" xfId="11380"/>
    <cellStyle name="Ênfase6 2 2 2 4" xfId="11381"/>
    <cellStyle name="Ênfase6 2 2 3" xfId="11382"/>
    <cellStyle name="Ênfase6 2 2 4" xfId="11383"/>
    <cellStyle name="Ênfase6 2 2_BP - Raízen Combustíveis" xfId="11384"/>
    <cellStyle name="Ênfase6 2 3" xfId="11385"/>
    <cellStyle name="Ênfase6 2 3 2" xfId="11386"/>
    <cellStyle name="Ênfase6 2 3 2 2" xfId="11387"/>
    <cellStyle name="Ênfase6 2 3 2 3" xfId="11388"/>
    <cellStyle name="Ênfase6 2 3 2 4" xfId="11389"/>
    <cellStyle name="Ênfase6 2 3 3" xfId="11390"/>
    <cellStyle name="Ênfase6 2 3 4" xfId="11391"/>
    <cellStyle name="Ênfase6 2 3_BP - Raízen Combustíveis" xfId="11392"/>
    <cellStyle name="Ênfase6 2 4" xfId="11393"/>
    <cellStyle name="Ênfase6 2 4 2" xfId="11394"/>
    <cellStyle name="Ênfase6 2 4 3" xfId="11395"/>
    <cellStyle name="Ênfase6 2 4 4" xfId="11396"/>
    <cellStyle name="Ênfase6 2 4_BP - Raízen Combustíveis" xfId="11397"/>
    <cellStyle name="Ênfase6 2 5" xfId="11398"/>
    <cellStyle name="Ênfase6 2 5 2" xfId="11399"/>
    <cellStyle name="Ênfase6 2 5 3" xfId="11400"/>
    <cellStyle name="Ênfase6 2 5_BP - Raízen Combustíveis" xfId="11401"/>
    <cellStyle name="Ênfase6 2 6" xfId="11402"/>
    <cellStyle name="Ênfase6 2 6 2" xfId="11403"/>
    <cellStyle name="Ênfase6 2 6 3" xfId="11404"/>
    <cellStyle name="Ênfase6 2 6_BP - Raízen Combustíveis" xfId="11405"/>
    <cellStyle name="Ênfase6 2 7" xfId="11406"/>
    <cellStyle name="Ênfase6 2 7 2" xfId="11407"/>
    <cellStyle name="Ênfase6 2 7 3" xfId="11408"/>
    <cellStyle name="Ênfase6 2 8" xfId="11409"/>
    <cellStyle name="Ênfase6 2 9" xfId="11410"/>
    <cellStyle name="Ênfase6 2_11_Combinação de neg. Zanin" xfId="11411"/>
    <cellStyle name="Ênfase6 3" xfId="11412"/>
    <cellStyle name="Ênfase6 3 2" xfId="11413"/>
    <cellStyle name="Ênfase6 3 2 2" xfId="11414"/>
    <cellStyle name="Ênfase6 3 2 3" xfId="11415"/>
    <cellStyle name="Ênfase6 3 2 4" xfId="11416"/>
    <cellStyle name="Ênfase6 3 2 5" xfId="11417"/>
    <cellStyle name="Ênfase6 3 2_BP - Raízen Combustíveis" xfId="11418"/>
    <cellStyle name="Ênfase6 3 3" xfId="11419"/>
    <cellStyle name="Ênfase6 3 3 2" xfId="11420"/>
    <cellStyle name="Ênfase6 3 3 3" xfId="11421"/>
    <cellStyle name="Ênfase6 3 3_BP - Raízen Combustíveis" xfId="11422"/>
    <cellStyle name="Ênfase6 3 4" xfId="11423"/>
    <cellStyle name="Ênfase6 3 4 2" xfId="11424"/>
    <cellStyle name="Ênfase6 3 4 3" xfId="11425"/>
    <cellStyle name="Ênfase6 3 5" xfId="11426"/>
    <cellStyle name="Ênfase6 3 6" xfId="11427"/>
    <cellStyle name="Ênfase6 3 7" xfId="11428"/>
    <cellStyle name="Ênfase6 3_13-Endividamento" xfId="11429"/>
    <cellStyle name="Ênfase6 4" xfId="11430"/>
    <cellStyle name="Ênfase6 4 2" xfId="11431"/>
    <cellStyle name="Ênfase6 4 2 2" xfId="11432"/>
    <cellStyle name="Ênfase6 4 2 3" xfId="11433"/>
    <cellStyle name="Ênfase6 4 2 4" xfId="11434"/>
    <cellStyle name="Ênfase6 4 2 5" xfId="11435"/>
    <cellStyle name="Ênfase6 4 2_BP - Raízen Combustíveis" xfId="11436"/>
    <cellStyle name="Ênfase6 4 3" xfId="11437"/>
    <cellStyle name="Ênfase6 4 3 2" xfId="11438"/>
    <cellStyle name="Ênfase6 4 3 3" xfId="11439"/>
    <cellStyle name="Ênfase6 4 3_BP - Raízen Combustíveis" xfId="11440"/>
    <cellStyle name="Ênfase6 4 4" xfId="11441"/>
    <cellStyle name="Ênfase6 4 4 2" xfId="11442"/>
    <cellStyle name="Ênfase6 4 4 3" xfId="11443"/>
    <cellStyle name="Ênfase6 4 5" xfId="11444"/>
    <cellStyle name="Ênfase6 4 6" xfId="11445"/>
    <cellStyle name="Ênfase6 4 7" xfId="11446"/>
    <cellStyle name="Ênfase6 4_13-Endividamento" xfId="11447"/>
    <cellStyle name="Ênfase6 5" xfId="11448"/>
    <cellStyle name="Ênfase6 5 2" xfId="11449"/>
    <cellStyle name="Ênfase6 5 2 2" xfId="11450"/>
    <cellStyle name="Ênfase6 5 2 3" xfId="11451"/>
    <cellStyle name="Ênfase6 5 2 4" xfId="11452"/>
    <cellStyle name="Ênfase6 5 2 5" xfId="11453"/>
    <cellStyle name="Ênfase6 5 2_BP - Raízen Combustíveis" xfId="11454"/>
    <cellStyle name="Ênfase6 5 3" xfId="11455"/>
    <cellStyle name="Ênfase6 5 3 2" xfId="11456"/>
    <cellStyle name="Ênfase6 5 3 3" xfId="11457"/>
    <cellStyle name="Ênfase6 5 3_BP - Raízen Combustíveis" xfId="11458"/>
    <cellStyle name="Ênfase6 5 4" xfId="11459"/>
    <cellStyle name="Ênfase6 5 4 2" xfId="11460"/>
    <cellStyle name="Ênfase6 5 4 3" xfId="11461"/>
    <cellStyle name="Ênfase6 5 5" xfId="11462"/>
    <cellStyle name="Ênfase6 5 6" xfId="11463"/>
    <cellStyle name="Ênfase6 5 7" xfId="11464"/>
    <cellStyle name="Ênfase6 5_13-Endividamento" xfId="11465"/>
    <cellStyle name="Ênfase6 6" xfId="11466"/>
    <cellStyle name="Ênfase6 6 2" xfId="11467"/>
    <cellStyle name="Ênfase6 6 2 2" xfId="11468"/>
    <cellStyle name="Ênfase6 6 2 3" xfId="11469"/>
    <cellStyle name="Ênfase6 6 2 4" xfId="11470"/>
    <cellStyle name="Ênfase6 6 2 5" xfId="11471"/>
    <cellStyle name="Ênfase6 6 2_BP - Raízen Combustíveis" xfId="11472"/>
    <cellStyle name="Ênfase6 6 3" xfId="11473"/>
    <cellStyle name="Ênfase6 6 3 2" xfId="11474"/>
    <cellStyle name="Ênfase6 6 3 3" xfId="11475"/>
    <cellStyle name="Ênfase6 6 3_BP - Raízen Combustíveis" xfId="11476"/>
    <cellStyle name="Ênfase6 6 4" xfId="11477"/>
    <cellStyle name="Ênfase6 6 4 2" xfId="11478"/>
    <cellStyle name="Ênfase6 6 4 3" xfId="11479"/>
    <cellStyle name="Ênfase6 6 5" xfId="11480"/>
    <cellStyle name="Ênfase6 6 6" xfId="11481"/>
    <cellStyle name="Ênfase6 6 7" xfId="11482"/>
    <cellStyle name="Ênfase6 6_13-Endividamento" xfId="11483"/>
    <cellStyle name="Ênfase6 7" xfId="11484"/>
    <cellStyle name="Ênfase6 7 2" xfId="11485"/>
    <cellStyle name="Ênfase6 7 2 2" xfId="11486"/>
    <cellStyle name="Ênfase6 7 2 3" xfId="11487"/>
    <cellStyle name="Ênfase6 7 2 4" xfId="11488"/>
    <cellStyle name="Ênfase6 7 2 5" xfId="11489"/>
    <cellStyle name="Ênfase6 7 2_BP - Raízen Combustíveis" xfId="11490"/>
    <cellStyle name="Ênfase6 7 3" xfId="11491"/>
    <cellStyle name="Ênfase6 7 3 2" xfId="11492"/>
    <cellStyle name="Ênfase6 7 3 3" xfId="11493"/>
    <cellStyle name="Ênfase6 7 3_BP - Raízen Combustíveis" xfId="11494"/>
    <cellStyle name="Ênfase6 7 4" xfId="11495"/>
    <cellStyle name="Ênfase6 7 4 2" xfId="11496"/>
    <cellStyle name="Ênfase6 7 4 3" xfId="11497"/>
    <cellStyle name="Ênfase6 7 5" xfId="11498"/>
    <cellStyle name="Ênfase6 7 5 2" xfId="11499"/>
    <cellStyle name="Ênfase6 7 5 3" xfId="11500"/>
    <cellStyle name="Ênfase6 7 6" xfId="11501"/>
    <cellStyle name="Ênfase6 7 7" xfId="11502"/>
    <cellStyle name="Ênfase6 7 8" xfId="11503"/>
    <cellStyle name="Ênfase6 7_13-Endividamento" xfId="11504"/>
    <cellStyle name="Ênfase6 8" xfId="11505"/>
    <cellStyle name="Ênfase6 8 2" xfId="11506"/>
    <cellStyle name="Ênfase6 8 3" xfId="11507"/>
    <cellStyle name="Ênfase6 8 4" xfId="11508"/>
    <cellStyle name="Ênfase6 8_BP - Raízen Combustíveis" xfId="11509"/>
    <cellStyle name="Ênfase6 9" xfId="11510"/>
    <cellStyle name="Ênfase6 9 2" xfId="11511"/>
    <cellStyle name="Ênfase6 9 3" xfId="11512"/>
    <cellStyle name="Ênfase6 9 4" xfId="11513"/>
    <cellStyle name="Enter Currency (0)" xfId="11514"/>
    <cellStyle name="Enter Currency (0) 2" xfId="11515"/>
    <cellStyle name="Enter Currency (0) 3" xfId="11516"/>
    <cellStyle name="Entered" xfId="11517"/>
    <cellStyle name="Entered 2" xfId="11518"/>
    <cellStyle name="Entered 3" xfId="11519"/>
    <cellStyle name="Entrada 10" xfId="11520"/>
    <cellStyle name="Entrada 10 2" xfId="11521"/>
    <cellStyle name="Entrada 10 3" xfId="11522"/>
    <cellStyle name="Entrada 10_Dep_Judiciais-Contingências" xfId="11523"/>
    <cellStyle name="Entrada 11" xfId="11524"/>
    <cellStyle name="Entrada 11 2" xfId="11525"/>
    <cellStyle name="Entrada 11_Dep_Judiciais-Contingências" xfId="11526"/>
    <cellStyle name="Entrada 12" xfId="11527"/>
    <cellStyle name="Entrada 13" xfId="11528"/>
    <cellStyle name="Entrada 14" xfId="11529"/>
    <cellStyle name="Entrada 15" xfId="11530"/>
    <cellStyle name="Entrada 16" xfId="11531"/>
    <cellStyle name="Entrada 17" xfId="11532"/>
    <cellStyle name="Entrada 2" xfId="11533"/>
    <cellStyle name="Entrada 2 10" xfId="11534"/>
    <cellStyle name="Entrada 2 11" xfId="11535"/>
    <cellStyle name="Entrada 2 2" xfId="11536"/>
    <cellStyle name="Entrada 2 2 2" xfId="11537"/>
    <cellStyle name="Entrada 2 2 2 2" xfId="11538"/>
    <cellStyle name="Entrada 2 2 2 3" xfId="11539"/>
    <cellStyle name="Entrada 2 2 2 4" xfId="11540"/>
    <cellStyle name="Entrada 2 2 2_BP - Raízen Combustíveis" xfId="11541"/>
    <cellStyle name="Entrada 2 2 3" xfId="11542"/>
    <cellStyle name="Entrada 2 2 4" xfId="11543"/>
    <cellStyle name="Entrada 2 2_Base Partes Relacionadas" xfId="11544"/>
    <cellStyle name="Entrada 2 3" xfId="11545"/>
    <cellStyle name="Entrada 2 3 2" xfId="11546"/>
    <cellStyle name="Entrada 2 3 2 2" xfId="11547"/>
    <cellStyle name="Entrada 2 3 2 3" xfId="11548"/>
    <cellStyle name="Entrada 2 3 2 4" xfId="11549"/>
    <cellStyle name="Entrada 2 3 3" xfId="11550"/>
    <cellStyle name="Entrada 2 3 4" xfId="11551"/>
    <cellStyle name="Entrada 2 3 5" xfId="11552"/>
    <cellStyle name="Entrada 2 3_Base Partes Relacionadas" xfId="11553"/>
    <cellStyle name="Entrada 2 4" xfId="11554"/>
    <cellStyle name="Entrada 2 4 2" xfId="11555"/>
    <cellStyle name="Entrada 2 4 3" xfId="11556"/>
    <cellStyle name="Entrada 2 4 4" xfId="11557"/>
    <cellStyle name="Entrada 2 4_Base Partes Relacionadas" xfId="11558"/>
    <cellStyle name="Entrada 2 5" xfId="11559"/>
    <cellStyle name="Entrada 2 5 2" xfId="11560"/>
    <cellStyle name="Entrada 2 5 3" xfId="11561"/>
    <cellStyle name="Entrada 2 5_Base Partes Relacionadas" xfId="11562"/>
    <cellStyle name="Entrada 2 6" xfId="11563"/>
    <cellStyle name="Entrada 2 6 2" xfId="11564"/>
    <cellStyle name="Entrada 2 6 3" xfId="11565"/>
    <cellStyle name="Entrada 2 6_Base Partes Relacionadas" xfId="11566"/>
    <cellStyle name="Entrada 2 7" xfId="11567"/>
    <cellStyle name="Entrada 2 7 2" xfId="11568"/>
    <cellStyle name="Entrada 2 7 3" xfId="11569"/>
    <cellStyle name="Entrada 2 7_Base Partes Relacionadas" xfId="11570"/>
    <cellStyle name="Entrada 2 8" xfId="11571"/>
    <cellStyle name="Entrada 2 9" xfId="11572"/>
    <cellStyle name="Entrada 2_11_Combinação de neg. Zanin" xfId="11573"/>
    <cellStyle name="Entrada 3" xfId="11574"/>
    <cellStyle name="Entrada 3 2" xfId="11575"/>
    <cellStyle name="Entrada 3 2 2" xfId="11576"/>
    <cellStyle name="Entrada 3 2 3" xfId="11577"/>
    <cellStyle name="Entrada 3 2 4" xfId="11578"/>
    <cellStyle name="Entrada 3 2 5" xfId="11579"/>
    <cellStyle name="Entrada 3 2_Base Partes Relacionadas" xfId="11580"/>
    <cellStyle name="Entrada 3 3" xfId="11581"/>
    <cellStyle name="Entrada 3 3 2" xfId="11582"/>
    <cellStyle name="Entrada 3 3 3" xfId="11583"/>
    <cellStyle name="Entrada 3 3_Base Partes Relacionadas" xfId="11584"/>
    <cellStyle name="Entrada 3 4" xfId="11585"/>
    <cellStyle name="Entrada 3 4 2" xfId="11586"/>
    <cellStyle name="Entrada 3 4 3" xfId="11587"/>
    <cellStyle name="Entrada 3 4_Base Partes Relacionadas" xfId="11588"/>
    <cellStyle name="Entrada 3 5" xfId="11589"/>
    <cellStyle name="Entrada 3 6" xfId="11590"/>
    <cellStyle name="Entrada 3 7" xfId="11591"/>
    <cellStyle name="Entrada 3_13-Endividamento" xfId="11592"/>
    <cellStyle name="Entrada 4" xfId="11593"/>
    <cellStyle name="Entrada 4 2" xfId="11594"/>
    <cellStyle name="Entrada 4 2 2" xfId="11595"/>
    <cellStyle name="Entrada 4 2 3" xfId="11596"/>
    <cellStyle name="Entrada 4 2 4" xfId="11597"/>
    <cellStyle name="Entrada 4 2 5" xfId="11598"/>
    <cellStyle name="Entrada 4 2_Base Partes Relacionadas" xfId="11599"/>
    <cellStyle name="Entrada 4 3" xfId="11600"/>
    <cellStyle name="Entrada 4 3 2" xfId="11601"/>
    <cellStyle name="Entrada 4 3 3" xfId="11602"/>
    <cellStyle name="Entrada 4 3_Base Partes Relacionadas" xfId="11603"/>
    <cellStyle name="Entrada 4 4" xfId="11604"/>
    <cellStyle name="Entrada 4 4 2" xfId="11605"/>
    <cellStyle name="Entrada 4 4 3" xfId="11606"/>
    <cellStyle name="Entrada 4 4_Base Partes Relacionadas" xfId="11607"/>
    <cellStyle name="Entrada 4 5" xfId="11608"/>
    <cellStyle name="Entrada 4 6" xfId="11609"/>
    <cellStyle name="Entrada 4 7" xfId="11610"/>
    <cellStyle name="Entrada 4_13-Endividamento" xfId="11611"/>
    <cellStyle name="Entrada 5" xfId="11612"/>
    <cellStyle name="Entrada 5 2" xfId="11613"/>
    <cellStyle name="Entrada 5 2 2" xfId="11614"/>
    <cellStyle name="Entrada 5 2 3" xfId="11615"/>
    <cellStyle name="Entrada 5 2 4" xfId="11616"/>
    <cellStyle name="Entrada 5 2 5" xfId="11617"/>
    <cellStyle name="Entrada 5 2_Base Partes Relacionadas" xfId="11618"/>
    <cellStyle name="Entrada 5 3" xfId="11619"/>
    <cellStyle name="Entrada 5 3 2" xfId="11620"/>
    <cellStyle name="Entrada 5 3 3" xfId="11621"/>
    <cellStyle name="Entrada 5 3_Base Partes Relacionadas" xfId="11622"/>
    <cellStyle name="Entrada 5 4" xfId="11623"/>
    <cellStyle name="Entrada 5 4 2" xfId="11624"/>
    <cellStyle name="Entrada 5 4 3" xfId="11625"/>
    <cellStyle name="Entrada 5 4_Base Partes Relacionadas" xfId="11626"/>
    <cellStyle name="Entrada 5 5" xfId="11627"/>
    <cellStyle name="Entrada 5 6" xfId="11628"/>
    <cellStyle name="Entrada 5 7" xfId="11629"/>
    <cellStyle name="Entrada 5_13-Endividamento" xfId="11630"/>
    <cellStyle name="Entrada 6" xfId="11631"/>
    <cellStyle name="Entrada 6 2" xfId="11632"/>
    <cellStyle name="Entrada 6 2 2" xfId="11633"/>
    <cellStyle name="Entrada 6 2 3" xfId="11634"/>
    <cellStyle name="Entrada 6 2 4" xfId="11635"/>
    <cellStyle name="Entrada 6 2 5" xfId="11636"/>
    <cellStyle name="Entrada 6 2_Base Partes Relacionadas" xfId="11637"/>
    <cellStyle name="Entrada 6 3" xfId="11638"/>
    <cellStyle name="Entrada 6 3 2" xfId="11639"/>
    <cellStyle name="Entrada 6 3 3" xfId="11640"/>
    <cellStyle name="Entrada 6 3_Base Partes Relacionadas" xfId="11641"/>
    <cellStyle name="Entrada 6 4" xfId="11642"/>
    <cellStyle name="Entrada 6 4 2" xfId="11643"/>
    <cellStyle name="Entrada 6 4 3" xfId="11644"/>
    <cellStyle name="Entrada 6 4_Base Partes Relacionadas" xfId="11645"/>
    <cellStyle name="Entrada 6 5" xfId="11646"/>
    <cellStyle name="Entrada 6 6" xfId="11647"/>
    <cellStyle name="Entrada 6 7" xfId="11648"/>
    <cellStyle name="Entrada 6_13-Endividamento" xfId="11649"/>
    <cellStyle name="Entrada 7" xfId="11650"/>
    <cellStyle name="Entrada 7 2" xfId="11651"/>
    <cellStyle name="Entrada 7 2 2" xfId="11652"/>
    <cellStyle name="Entrada 7 2 3" xfId="11653"/>
    <cellStyle name="Entrada 7 2 4" xfId="11654"/>
    <cellStyle name="Entrada 7 2 5" xfId="11655"/>
    <cellStyle name="Entrada 7 2_Base Partes Relacionadas" xfId="11656"/>
    <cellStyle name="Entrada 7 3" xfId="11657"/>
    <cellStyle name="Entrada 7 3 2" xfId="11658"/>
    <cellStyle name="Entrada 7 3 3" xfId="11659"/>
    <cellStyle name="Entrada 7 3_Base Partes Relacionadas" xfId="11660"/>
    <cellStyle name="Entrada 7 4" xfId="11661"/>
    <cellStyle name="Entrada 7 4 2" xfId="11662"/>
    <cellStyle name="Entrada 7 4 3" xfId="11663"/>
    <cellStyle name="Entrada 7 4_COSAN SA CONSOLID_MÊS" xfId="11664"/>
    <cellStyle name="Entrada 7 5" xfId="11665"/>
    <cellStyle name="Entrada 7 6" xfId="11666"/>
    <cellStyle name="Entrada 7 7" xfId="11667"/>
    <cellStyle name="Entrada 7_13-Endividamento" xfId="11668"/>
    <cellStyle name="Entrada 8" xfId="11669"/>
    <cellStyle name="Entrada 8 2" xfId="11670"/>
    <cellStyle name="Entrada 8 2 2" xfId="11671"/>
    <cellStyle name="Entrada 8 2 3" xfId="11672"/>
    <cellStyle name="Entrada 8 3" xfId="11673"/>
    <cellStyle name="Entrada 8 4" xfId="11674"/>
    <cellStyle name="Entrada 8 5" xfId="11675"/>
    <cellStyle name="Entrada 8_Base Partes Relacionadas" xfId="11676"/>
    <cellStyle name="Entrada 9" xfId="11677"/>
    <cellStyle name="Entrada 9 2" xfId="11678"/>
    <cellStyle name="Entrada 9 3" xfId="11679"/>
    <cellStyle name="Entrada 9 4" xfId="11680"/>
    <cellStyle name="Entrada 9_BP - Raízen Combustíveis" xfId="11681"/>
    <cellStyle name="Escondido" xfId="11682"/>
    <cellStyle name="Estilo 1" xfId="11683"/>
    <cellStyle name="Estilo 1 10" xfId="11684"/>
    <cellStyle name="Estilo 1 11" xfId="11685"/>
    <cellStyle name="Estilo 1 2" xfId="11686"/>
    <cellStyle name="Estilo 1 2 2" xfId="11687"/>
    <cellStyle name="Estilo 1 2 2 2" xfId="11688"/>
    <cellStyle name="Estilo 1 2 2 3" xfId="11689"/>
    <cellStyle name="Estilo 1 2 2 4" xfId="11690"/>
    <cellStyle name="Estilo 1 2 2_BP - Raízen Combustíveis" xfId="11691"/>
    <cellStyle name="Estilo 1 2 3" xfId="11692"/>
    <cellStyle name="Estilo 1 2 3 2" xfId="11693"/>
    <cellStyle name="Estilo 1 2 3 3" xfId="11694"/>
    <cellStyle name="Estilo 1 2 3_BP - Raízen Combustíveis" xfId="11695"/>
    <cellStyle name="Estilo 1 2 4" xfId="11696"/>
    <cellStyle name="Estilo 1 2 4 2" xfId="11697"/>
    <cellStyle name="Estilo 1 2 4 3" xfId="11698"/>
    <cellStyle name="Estilo 1 2 5" xfId="11699"/>
    <cellStyle name="Estilo 1 2 6" xfId="11700"/>
    <cellStyle name="Estilo 1 2 7" xfId="11701"/>
    <cellStyle name="Estilo 1 2_13-Endividamento" xfId="11702"/>
    <cellStyle name="Estilo 1 3" xfId="11703"/>
    <cellStyle name="Estilo 1 3 2" xfId="11704"/>
    <cellStyle name="Estilo 1 3 3" xfId="11705"/>
    <cellStyle name="Estilo 1 3 4" xfId="11706"/>
    <cellStyle name="Estilo 1 3_BP - Raízen Combustíveis" xfId="11707"/>
    <cellStyle name="Estilo 1 4" xfId="11708"/>
    <cellStyle name="Estilo 1 4 2" xfId="11709"/>
    <cellStyle name="Estilo 1 4 3" xfId="11710"/>
    <cellStyle name="Estilo 1 4_BP - Raízen Combustíveis" xfId="11711"/>
    <cellStyle name="Estilo 1 5" xfId="11712"/>
    <cellStyle name="Estilo 1 5 2" xfId="11713"/>
    <cellStyle name="Estilo 1 5 3" xfId="11714"/>
    <cellStyle name="Estilo 1 6" xfId="11715"/>
    <cellStyle name="Estilo 1 6 2" xfId="11716"/>
    <cellStyle name="Estilo 1 6 3" xfId="11717"/>
    <cellStyle name="Estilo 1 7" xfId="11718"/>
    <cellStyle name="Estilo 1 7 2" xfId="11719"/>
    <cellStyle name="Estilo 1 7 3" xfId="11720"/>
    <cellStyle name="Estilo 1 8" xfId="11721"/>
    <cellStyle name="Estilo 1 9" xfId="11722"/>
    <cellStyle name="Estilo 1_13-Endividamento" xfId="11723"/>
    <cellStyle name="Euro" xfId="11724"/>
    <cellStyle name="Euro 10" xfId="11725"/>
    <cellStyle name="Euro 10 2" xfId="11726"/>
    <cellStyle name="Euro 10 3" xfId="11727"/>
    <cellStyle name="Euro 10_BP - Raízen Combustíveis" xfId="11728"/>
    <cellStyle name="Euro 11" xfId="11729"/>
    <cellStyle name="Euro 11 2" xfId="11730"/>
    <cellStyle name="Euro 11 3" xfId="11731"/>
    <cellStyle name="Euro 11_BP - Raízen Combustíveis" xfId="11732"/>
    <cellStyle name="Euro 12" xfId="11733"/>
    <cellStyle name="Euro 12 2" xfId="11734"/>
    <cellStyle name="Euro 12 3" xfId="11735"/>
    <cellStyle name="Euro 12_BP - Raízen Combustíveis" xfId="11736"/>
    <cellStyle name="Euro 13" xfId="11737"/>
    <cellStyle name="Euro 13 2" xfId="11738"/>
    <cellStyle name="Euro 13 3" xfId="11739"/>
    <cellStyle name="Euro 13_BP - Raízen Combustíveis" xfId="11740"/>
    <cellStyle name="Euro 14" xfId="11741"/>
    <cellStyle name="Euro 14 2" xfId="11742"/>
    <cellStyle name="Euro 14 3" xfId="11743"/>
    <cellStyle name="Euro 14_BP - Raízen Combustíveis" xfId="11744"/>
    <cellStyle name="Euro 15" xfId="11745"/>
    <cellStyle name="Euro 15 2" xfId="11746"/>
    <cellStyle name="Euro 15 3" xfId="11747"/>
    <cellStyle name="Euro 15_BP - Raízen Combustíveis" xfId="11748"/>
    <cellStyle name="Euro 16" xfId="11749"/>
    <cellStyle name="Euro 16 2" xfId="11750"/>
    <cellStyle name="Euro 16 3" xfId="11751"/>
    <cellStyle name="Euro 16_BP - Raízen Combustíveis" xfId="11752"/>
    <cellStyle name="Euro 17" xfId="11753"/>
    <cellStyle name="Euro 17 2" xfId="11754"/>
    <cellStyle name="Euro 17 3" xfId="11755"/>
    <cellStyle name="Euro 17_BP - Raízen Combustíveis" xfId="11756"/>
    <cellStyle name="Euro 18" xfId="11757"/>
    <cellStyle name="Euro 18 2" xfId="11758"/>
    <cellStyle name="Euro 18 3" xfId="11759"/>
    <cellStyle name="Euro 18_BP - Raízen Combustíveis" xfId="11760"/>
    <cellStyle name="Euro 19" xfId="11761"/>
    <cellStyle name="Euro 19 2" xfId="11762"/>
    <cellStyle name="Euro 19 3" xfId="11763"/>
    <cellStyle name="Euro 19_BP - Raízen Combustíveis" xfId="11764"/>
    <cellStyle name="Euro 2" xfId="11765"/>
    <cellStyle name="Euro 2 10" xfId="11766"/>
    <cellStyle name="Euro 2 11" xfId="11767"/>
    <cellStyle name="Euro 2 2" xfId="11768"/>
    <cellStyle name="Euro 2 2 2" xfId="11769"/>
    <cellStyle name="Euro 2 2 2 2" xfId="11770"/>
    <cellStyle name="Euro 2 2 2 3" xfId="11771"/>
    <cellStyle name="Euro 2 2 2 4" xfId="11772"/>
    <cellStyle name="Euro 2 2 2_BP - Raízen Combustíveis" xfId="11773"/>
    <cellStyle name="Euro 2 2 3" xfId="11774"/>
    <cellStyle name="Euro 2 2 3 2" xfId="11775"/>
    <cellStyle name="Euro 2 2 3 2 2" xfId="11776"/>
    <cellStyle name="Euro 2 2 3 2 3" xfId="11777"/>
    <cellStyle name="Euro 2 2 3 3" xfId="11778"/>
    <cellStyle name="Euro 2 2 3 4" xfId="11779"/>
    <cellStyle name="Euro 2 2 3_BP - Raízen Combustíveis" xfId="11780"/>
    <cellStyle name="Euro 2 2 4" xfId="11781"/>
    <cellStyle name="Euro 2 2 5" xfId="11782"/>
    <cellStyle name="Euro 2 2 6" xfId="11783"/>
    <cellStyle name="Euro 2 2_13-Endividamento" xfId="11784"/>
    <cellStyle name="Euro 2 3" xfId="11785"/>
    <cellStyle name="Euro 2 3 2" xfId="11786"/>
    <cellStyle name="Euro 2 3 2 2" xfId="11787"/>
    <cellStyle name="Euro 2 3 2 3" xfId="11788"/>
    <cellStyle name="Euro 2 3 3" xfId="11789"/>
    <cellStyle name="Euro 2 3 4" xfId="11790"/>
    <cellStyle name="Euro 2 3_BP - Raízen Combustíveis" xfId="11791"/>
    <cellStyle name="Euro 2 4" xfId="11792"/>
    <cellStyle name="Euro 2 4 2" xfId="11793"/>
    <cellStyle name="Euro 2 4 2 2" xfId="11794"/>
    <cellStyle name="Euro 2 4 2 3" xfId="11795"/>
    <cellStyle name="Euro 2 4 3" xfId="11796"/>
    <cellStyle name="Euro 2 4 4" xfId="11797"/>
    <cellStyle name="Euro 2 4_BP - Raízen Combustíveis" xfId="11798"/>
    <cellStyle name="Euro 2 5" xfId="11799"/>
    <cellStyle name="Euro 2 5 2" xfId="11800"/>
    <cellStyle name="Euro 2 5 3" xfId="11801"/>
    <cellStyle name="Euro 2 5_BP - Raízen Combustíveis" xfId="11802"/>
    <cellStyle name="Euro 2 6" xfId="11803"/>
    <cellStyle name="Euro 2 7" xfId="11804"/>
    <cellStyle name="Euro 2 8" xfId="11805"/>
    <cellStyle name="Euro 2 9" xfId="11806"/>
    <cellStyle name="Euro 2_13-Endividamento" xfId="11807"/>
    <cellStyle name="Euro 20" xfId="11808"/>
    <cellStyle name="Euro 20 2" xfId="11809"/>
    <cellStyle name="Euro 20 3" xfId="11810"/>
    <cellStyle name="Euro 21" xfId="11811"/>
    <cellStyle name="Euro 22" xfId="11812"/>
    <cellStyle name="Euro 23" xfId="11813"/>
    <cellStyle name="Euro 24" xfId="11814"/>
    <cellStyle name="Euro 25" xfId="11815"/>
    <cellStyle name="Euro 26" xfId="11816"/>
    <cellStyle name="Euro 3" xfId="11817"/>
    <cellStyle name="Euro 3 2" xfId="11818"/>
    <cellStyle name="Euro 3 2 2" xfId="11819"/>
    <cellStyle name="Euro 3 2 2 2" xfId="11820"/>
    <cellStyle name="Euro 3 2 2 3" xfId="11821"/>
    <cellStyle name="Euro 3 2 2 4" xfId="11822"/>
    <cellStyle name="Euro 3 2 2_BP - Raízen Combustíveis" xfId="11823"/>
    <cellStyle name="Euro 3 2 3" xfId="11824"/>
    <cellStyle name="Euro 3 2 3 2" xfId="11825"/>
    <cellStyle name="Euro 3 2 3 3" xfId="11826"/>
    <cellStyle name="Euro 3 2 3_BP - Raízen Combustíveis" xfId="11827"/>
    <cellStyle name="Euro 3 2 4" xfId="11828"/>
    <cellStyle name="Euro 3 2 5" xfId="11829"/>
    <cellStyle name="Euro 3 2 6" xfId="11830"/>
    <cellStyle name="Euro 3 2_13-Endividamento" xfId="11831"/>
    <cellStyle name="Euro 3 3" xfId="11832"/>
    <cellStyle name="Euro 3 3 2" xfId="11833"/>
    <cellStyle name="Euro 3 3 2 2" xfId="11834"/>
    <cellStyle name="Euro 3 3 2 3" xfId="11835"/>
    <cellStyle name="Euro 3 3 3" xfId="11836"/>
    <cellStyle name="Euro 3 3 4" xfId="11837"/>
    <cellStyle name="Euro 3 3_BP - Raízen Combustíveis" xfId="11838"/>
    <cellStyle name="Euro 3 4" xfId="11839"/>
    <cellStyle name="Euro 3 4 2" xfId="11840"/>
    <cellStyle name="Euro 3 4 3" xfId="11841"/>
    <cellStyle name="Euro 3 4_BP - Raízen Combustíveis" xfId="11842"/>
    <cellStyle name="Euro 3 5" xfId="11843"/>
    <cellStyle name="Euro 3 6" xfId="11844"/>
    <cellStyle name="Euro 3 7" xfId="11845"/>
    <cellStyle name="Euro 3_13-Endividamento" xfId="11846"/>
    <cellStyle name="Euro 4" xfId="11847"/>
    <cellStyle name="Euro 4 2" xfId="11848"/>
    <cellStyle name="Euro 4 2 2" xfId="11849"/>
    <cellStyle name="Euro 4 2 3" xfId="11850"/>
    <cellStyle name="Euro 4 2_BP - Raízen Combustíveis" xfId="11851"/>
    <cellStyle name="Euro 4 3" xfId="11852"/>
    <cellStyle name="Euro 4 3 2" xfId="11853"/>
    <cellStyle name="Euro 4 3 3" xfId="11854"/>
    <cellStyle name="Euro 4 4" xfId="11855"/>
    <cellStyle name="Euro 4 5" xfId="11856"/>
    <cellStyle name="Euro 4 6" xfId="11857"/>
    <cellStyle name="Euro 4_13-Endividamento" xfId="11858"/>
    <cellStyle name="Euro 5" xfId="11859"/>
    <cellStyle name="Euro 5 2" xfId="11860"/>
    <cellStyle name="Euro 5 2 2" xfId="11861"/>
    <cellStyle name="Euro 5 2 3" xfId="11862"/>
    <cellStyle name="Euro 5 3" xfId="11863"/>
    <cellStyle name="Euro 5 4" xfId="11864"/>
    <cellStyle name="Euro 5_BP - Raízen Combustíveis" xfId="11865"/>
    <cellStyle name="Euro 6" xfId="11866"/>
    <cellStyle name="Euro 6 2" xfId="11867"/>
    <cellStyle name="Euro 6 2 2" xfId="11868"/>
    <cellStyle name="Euro 6 2 3" xfId="11869"/>
    <cellStyle name="Euro 6 3" xfId="11870"/>
    <cellStyle name="Euro 6 4" xfId="11871"/>
    <cellStyle name="Euro 6_BP - Raízen Combustíveis" xfId="11872"/>
    <cellStyle name="Euro 7" xfId="11873"/>
    <cellStyle name="Euro 7 2" xfId="11874"/>
    <cellStyle name="Euro 7 3" xfId="11875"/>
    <cellStyle name="Euro 7_BP - Raízen Combustíveis" xfId="11876"/>
    <cellStyle name="Euro 8" xfId="11877"/>
    <cellStyle name="Euro 8 2" xfId="11878"/>
    <cellStyle name="Euro 8 3" xfId="11879"/>
    <cellStyle name="Euro 8_BP - Raízen Combustíveis" xfId="11880"/>
    <cellStyle name="Euro 9" xfId="11881"/>
    <cellStyle name="Euro 9 2" xfId="11882"/>
    <cellStyle name="Euro 9 3" xfId="11883"/>
    <cellStyle name="Euro 9_BP - Raízen Combustíveis" xfId="11884"/>
    <cellStyle name="Euro_13-Endividamento" xfId="11885"/>
    <cellStyle name="Excel.Chart" xfId="11886"/>
    <cellStyle name="Excel.Chart 2" xfId="11887"/>
    <cellStyle name="Excel.Chart 3" xfId="11888"/>
    <cellStyle name="Explanatory Text 10" xfId="11889"/>
    <cellStyle name="Explanatory Text 10 2" xfId="11890"/>
    <cellStyle name="Explanatory Text 10 3" xfId="11891"/>
    <cellStyle name="Explanatory Text 10_BP - Raízen Combustíveis" xfId="11892"/>
    <cellStyle name="Explanatory Text 11" xfId="11893"/>
    <cellStyle name="Explanatory Text 11 2" xfId="11894"/>
    <cellStyle name="Explanatory Text 11 3" xfId="11895"/>
    <cellStyle name="Explanatory Text 11_BP - Raízen Combustíveis" xfId="11896"/>
    <cellStyle name="Explanatory Text 12" xfId="11897"/>
    <cellStyle name="Explanatory Text 12 2" xfId="11898"/>
    <cellStyle name="Explanatory Text 12 3" xfId="11899"/>
    <cellStyle name="Explanatory Text 12_BP - Raízen Combustíveis" xfId="11900"/>
    <cellStyle name="Explanatory Text 13" xfId="11901"/>
    <cellStyle name="Explanatory Text 13 2" xfId="11902"/>
    <cellStyle name="Explanatory Text 13 3" xfId="11903"/>
    <cellStyle name="Explanatory Text 13_BP - Raízen Combustíveis" xfId="11904"/>
    <cellStyle name="Explanatory Text 14" xfId="11905"/>
    <cellStyle name="Explanatory Text 14 2" xfId="11906"/>
    <cellStyle name="Explanatory Text 14 3" xfId="11907"/>
    <cellStyle name="Explanatory Text 14_BP - Raízen Combustíveis" xfId="11908"/>
    <cellStyle name="Explanatory Text 15" xfId="11909"/>
    <cellStyle name="Explanatory Text 15 2" xfId="11910"/>
    <cellStyle name="Explanatory Text 15 3" xfId="11911"/>
    <cellStyle name="Explanatory Text 15_BP - Raízen Combustíveis" xfId="11912"/>
    <cellStyle name="Explanatory Text 16" xfId="11913"/>
    <cellStyle name="Explanatory Text 2" xfId="11914"/>
    <cellStyle name="Explanatory Text 2 2" xfId="11915"/>
    <cellStyle name="Explanatory Text 2 2 2" xfId="11916"/>
    <cellStyle name="Explanatory Text 2 2 3" xfId="11917"/>
    <cellStyle name="Explanatory Text 2 2_BP - Raízen Combustíveis" xfId="11918"/>
    <cellStyle name="Explanatory Text 2 3" xfId="11919"/>
    <cellStyle name="Explanatory Text 2 3 2" xfId="11920"/>
    <cellStyle name="Explanatory Text 2 3 3" xfId="11921"/>
    <cellStyle name="Explanatory Text 2 3_BP - Raízen Combustíveis" xfId="11922"/>
    <cellStyle name="Explanatory Text 2 4" xfId="11923"/>
    <cellStyle name="Explanatory Text 2 4 2" xfId="11924"/>
    <cellStyle name="Explanatory Text 2 4 3" xfId="11925"/>
    <cellStyle name="Explanatory Text 2 4_BP - Raízen Combustíveis" xfId="11926"/>
    <cellStyle name="Explanatory Text 2 5" xfId="11927"/>
    <cellStyle name="Explanatory Text 2 5 2" xfId="11928"/>
    <cellStyle name="Explanatory Text 2 5 3" xfId="11929"/>
    <cellStyle name="Explanatory Text 2 5_BP - Raízen Combustíveis" xfId="11930"/>
    <cellStyle name="Explanatory Text 2 6" xfId="11931"/>
    <cellStyle name="Explanatory Text 2 6 2" xfId="11932"/>
    <cellStyle name="Explanatory Text 2 6 3" xfId="11933"/>
    <cellStyle name="Explanatory Text 2 6_BP - Raízen Combustíveis" xfId="11934"/>
    <cellStyle name="Explanatory Text 2 7" xfId="11935"/>
    <cellStyle name="Explanatory Text 2 7 2" xfId="11936"/>
    <cellStyle name="Explanatory Text 2 7 3" xfId="11937"/>
    <cellStyle name="Explanatory Text 2 8" xfId="11938"/>
    <cellStyle name="Explanatory Text 2 9" xfId="11939"/>
    <cellStyle name="Explanatory Text 2_Base Partes Relacionadas" xfId="11940"/>
    <cellStyle name="Explanatory Text 3" xfId="11941"/>
    <cellStyle name="Explanatory Text 3 2" xfId="11942"/>
    <cellStyle name="Explanatory Text 3 2 2" xfId="11943"/>
    <cellStyle name="Explanatory Text 3 2 3" xfId="11944"/>
    <cellStyle name="Explanatory Text 3 2_BP - Raízen Combustíveis" xfId="11945"/>
    <cellStyle name="Explanatory Text 3 3" xfId="11946"/>
    <cellStyle name="Explanatory Text 3 3 2" xfId="11947"/>
    <cellStyle name="Explanatory Text 3 3 3" xfId="11948"/>
    <cellStyle name="Explanatory Text 3 3_BP - Raízen Combustíveis" xfId="11949"/>
    <cellStyle name="Explanatory Text 3 4" xfId="11950"/>
    <cellStyle name="Explanatory Text 3 4 2" xfId="11951"/>
    <cellStyle name="Explanatory Text 3 4 3" xfId="11952"/>
    <cellStyle name="Explanatory Text 3 4_BP - Raízen Combustíveis" xfId="11953"/>
    <cellStyle name="Explanatory Text 3 5" xfId="11954"/>
    <cellStyle name="Explanatory Text 3 5 2" xfId="11955"/>
    <cellStyle name="Explanatory Text 3 5 3" xfId="11956"/>
    <cellStyle name="Explanatory Text 3 5_BP - Raízen Combustíveis" xfId="11957"/>
    <cellStyle name="Explanatory Text 3 6" xfId="11958"/>
    <cellStyle name="Explanatory Text 3 7" xfId="11959"/>
    <cellStyle name="Explanatory Text 3_Base Partes Relacionadas" xfId="11960"/>
    <cellStyle name="Explanatory Text 4" xfId="11961"/>
    <cellStyle name="Explanatory Text 4 2" xfId="11962"/>
    <cellStyle name="Explanatory Text 4 3" xfId="11963"/>
    <cellStyle name="Explanatory Text 4_BP - Raízen Combustíveis" xfId="11964"/>
    <cellStyle name="Explanatory Text 5" xfId="11965"/>
    <cellStyle name="Explanatory Text 5 2" xfId="11966"/>
    <cellStyle name="Explanatory Text 5 3" xfId="11967"/>
    <cellStyle name="Explanatory Text 5_BP - Raízen Combustíveis" xfId="11968"/>
    <cellStyle name="Explanatory Text 6" xfId="11969"/>
    <cellStyle name="Explanatory Text 6 2" xfId="11970"/>
    <cellStyle name="Explanatory Text 7" xfId="11971"/>
    <cellStyle name="Explanatory Text 8" xfId="11972"/>
    <cellStyle name="Explanatory Text 9" xfId="11973"/>
    <cellStyle name="EY House" xfId="11974"/>
    <cellStyle name="Ezres [0]_RESULTS" xfId="11975"/>
    <cellStyle name="Ezres_RESULTS" xfId="11976"/>
    <cellStyle name="F2" xfId="11977"/>
    <cellStyle name="F2 2" xfId="11978"/>
    <cellStyle name="F2 2 2" xfId="11979"/>
    <cellStyle name="F2 2_BP - Raízen Combustíveis" xfId="11980"/>
    <cellStyle name="F2 3" xfId="11981"/>
    <cellStyle name="F2 3 2" xfId="11982"/>
    <cellStyle name="F2 4" xfId="11983"/>
    <cellStyle name="F2_Base Partes Relacionadas" xfId="11984"/>
    <cellStyle name="F3" xfId="11985"/>
    <cellStyle name="F3 2" xfId="11986"/>
    <cellStyle name="F3 2 2" xfId="11987"/>
    <cellStyle name="F3 2_BP - Raízen Combustíveis" xfId="11988"/>
    <cellStyle name="F3 3" xfId="11989"/>
    <cellStyle name="F3 3 2" xfId="11990"/>
    <cellStyle name="F3 4" xfId="11991"/>
    <cellStyle name="F3_Base Partes Relacionadas" xfId="11992"/>
    <cellStyle name="F4" xfId="11993"/>
    <cellStyle name="F4 2" xfId="11994"/>
    <cellStyle name="F4 2 2" xfId="11995"/>
    <cellStyle name="F4 2_BP - Raízen Combustíveis" xfId="11996"/>
    <cellStyle name="F4 3" xfId="11997"/>
    <cellStyle name="F4 3 2" xfId="11998"/>
    <cellStyle name="F4 4" xfId="11999"/>
    <cellStyle name="F4_Base Partes Relacionadas" xfId="12000"/>
    <cellStyle name="F5" xfId="12001"/>
    <cellStyle name="F5 2" xfId="12002"/>
    <cellStyle name="F5 2 2" xfId="12003"/>
    <cellStyle name="F5 2_BP - Raízen Combustíveis" xfId="12004"/>
    <cellStyle name="F5 3" xfId="12005"/>
    <cellStyle name="F5 3 2" xfId="12006"/>
    <cellStyle name="F5 4" xfId="12007"/>
    <cellStyle name="F5_Base Partes Relacionadas" xfId="12008"/>
    <cellStyle name="F6" xfId="12009"/>
    <cellStyle name="F6 2" xfId="12010"/>
    <cellStyle name="F6 2 2" xfId="12011"/>
    <cellStyle name="F6 2_BP - Raízen Combustíveis" xfId="12012"/>
    <cellStyle name="F6 3" xfId="12013"/>
    <cellStyle name="F6 3 2" xfId="12014"/>
    <cellStyle name="F6 4" xfId="12015"/>
    <cellStyle name="F6_Base Partes Relacionadas" xfId="12016"/>
    <cellStyle name="F7" xfId="12017"/>
    <cellStyle name="F7 2" xfId="12018"/>
    <cellStyle name="F7 2 2" xfId="12019"/>
    <cellStyle name="F7 2_BP - Raízen Combustíveis" xfId="12020"/>
    <cellStyle name="F7 3" xfId="12021"/>
    <cellStyle name="F7 3 2" xfId="12022"/>
    <cellStyle name="F7 4" xfId="12023"/>
    <cellStyle name="F7_Base Partes Relacionadas" xfId="12024"/>
    <cellStyle name="F8" xfId="12025"/>
    <cellStyle name="F8 2" xfId="12026"/>
    <cellStyle name="F8 2 2" xfId="12027"/>
    <cellStyle name="F8 2_BP - Raízen Combustíveis" xfId="12028"/>
    <cellStyle name="F8 3" xfId="12029"/>
    <cellStyle name="F8 3 2" xfId="12030"/>
    <cellStyle name="F8 4" xfId="12031"/>
    <cellStyle name="F8_Base Partes Relacionadas" xfId="12032"/>
    <cellStyle name="Ficha" xfId="12033"/>
    <cellStyle name="Fijo" xfId="12034"/>
    <cellStyle name="Fijo 2" xfId="12035"/>
    <cellStyle name="Fijo 2 2" xfId="12036"/>
    <cellStyle name="Fijo 2_BP - Raízen Combustíveis" xfId="12037"/>
    <cellStyle name="Fijo 3" xfId="12038"/>
    <cellStyle name="Fijo 3 2" xfId="12039"/>
    <cellStyle name="Fijo 4" xfId="12040"/>
    <cellStyle name="Fijo_Base Partes Relacionadas" xfId="12041"/>
    <cellStyle name="Financiero" xfId="12042"/>
    <cellStyle name="Financiero 2" xfId="12043"/>
    <cellStyle name="Financiero 2 2" xfId="12044"/>
    <cellStyle name="Financiero 2_BP - Raízen Combustíveis" xfId="12045"/>
    <cellStyle name="Financiero 3" xfId="12046"/>
    <cellStyle name="Financiero 3 2" xfId="12047"/>
    <cellStyle name="Financiero 4" xfId="12048"/>
    <cellStyle name="Financiero_Base Partes Relacionadas" xfId="12049"/>
    <cellStyle name="Fixed" xfId="12050"/>
    <cellStyle name="Fixed 10" xfId="12051"/>
    <cellStyle name="Fixed 11" xfId="12052"/>
    <cellStyle name="Fixed 12" xfId="12053"/>
    <cellStyle name="Fixed 13" xfId="12054"/>
    <cellStyle name="Fixed 14" xfId="12055"/>
    <cellStyle name="Fixed 15" xfId="12056"/>
    <cellStyle name="Fixed 16" xfId="12057"/>
    <cellStyle name="Fixed 17" xfId="12058"/>
    <cellStyle name="Fixed 18" xfId="12059"/>
    <cellStyle name="Fixed 19" xfId="12060"/>
    <cellStyle name="Fixed 2" xfId="12061"/>
    <cellStyle name="Fixed 2 10" xfId="12062"/>
    <cellStyle name="Fixed 2 2" xfId="12063"/>
    <cellStyle name="Fixed 2 2 2" xfId="12064"/>
    <cellStyle name="Fixed 2 2 2 2" xfId="12065"/>
    <cellStyle name="Fixed 2 2 2 3" xfId="12066"/>
    <cellStyle name="Fixed 2 2 2 4" xfId="12067"/>
    <cellStyle name="Fixed 2 2 2_BP - Raízen Combustíveis" xfId="12068"/>
    <cellStyle name="Fixed 2 2 3" xfId="12069"/>
    <cellStyle name="Fixed 2 2 3 2" xfId="12070"/>
    <cellStyle name="Fixed 2 2 3_BP - Raízen Combustíveis" xfId="12071"/>
    <cellStyle name="Fixed 2 2 4" xfId="12072"/>
    <cellStyle name="Fixed 2 2 5" xfId="12073"/>
    <cellStyle name="Fixed 2 2_13-Endividamento" xfId="12074"/>
    <cellStyle name="Fixed 2 3" xfId="12075"/>
    <cellStyle name="Fixed 2 3 2" xfId="12076"/>
    <cellStyle name="Fixed 2 3 2 2" xfId="12077"/>
    <cellStyle name="Fixed 2 3 2_BP - Raízen Combustíveis" xfId="12078"/>
    <cellStyle name="Fixed 2 3 3" xfId="12079"/>
    <cellStyle name="Fixed 2 3 4" xfId="12080"/>
    <cellStyle name="Fixed 2 3 5" xfId="12081"/>
    <cellStyle name="Fixed 2 3_13-Endividamento" xfId="12082"/>
    <cellStyle name="Fixed 2 4" xfId="12083"/>
    <cellStyle name="Fixed 2 5" xfId="12084"/>
    <cellStyle name="Fixed 2 6" xfId="12085"/>
    <cellStyle name="Fixed 2 6 2" xfId="12086"/>
    <cellStyle name="Fixed 2 6_BP - Raízen Combustíveis" xfId="12087"/>
    <cellStyle name="Fixed 2 7" xfId="12088"/>
    <cellStyle name="Fixed 2 8" xfId="12089"/>
    <cellStyle name="Fixed 2 9" xfId="12090"/>
    <cellStyle name="Fixed 2_13-Endividamento" xfId="12091"/>
    <cellStyle name="Fixed 20" xfId="12092"/>
    <cellStyle name="Fixed 21" xfId="12093"/>
    <cellStyle name="Fixed 22" xfId="12094"/>
    <cellStyle name="Fixed 23" xfId="12095"/>
    <cellStyle name="Fixed 24" xfId="12096"/>
    <cellStyle name="Fixed 25" xfId="12097"/>
    <cellStyle name="Fixed 26" xfId="12098"/>
    <cellStyle name="Fixed 27" xfId="12099"/>
    <cellStyle name="Fixed 28" xfId="12100"/>
    <cellStyle name="Fixed 29" xfId="12101"/>
    <cellStyle name="Fixed 3" xfId="12102"/>
    <cellStyle name="Fixed 3 2" xfId="12103"/>
    <cellStyle name="Fixed 3 2 2" xfId="12104"/>
    <cellStyle name="Fixed 3 2 2 2" xfId="12105"/>
    <cellStyle name="Fixed 3 2 2 3" xfId="12106"/>
    <cellStyle name="Fixed 3 2 2 4" xfId="12107"/>
    <cellStyle name="Fixed 3 2 2_BP - Raízen Combustíveis" xfId="12108"/>
    <cellStyle name="Fixed 3 2 3" xfId="12109"/>
    <cellStyle name="Fixed 3 2 3 2" xfId="12110"/>
    <cellStyle name="Fixed 3 2 3_BP - Raízen Combustíveis" xfId="12111"/>
    <cellStyle name="Fixed 3 2 4" xfId="12112"/>
    <cellStyle name="Fixed 3 2 5" xfId="12113"/>
    <cellStyle name="Fixed 3 2_13-Endividamento" xfId="12114"/>
    <cellStyle name="Fixed 3 3" xfId="12115"/>
    <cellStyle name="Fixed 3 3 2" xfId="12116"/>
    <cellStyle name="Fixed 3 3 2 2" xfId="12117"/>
    <cellStyle name="Fixed 3 3 2_BP - Raízen Combustíveis" xfId="12118"/>
    <cellStyle name="Fixed 3 3 3" xfId="12119"/>
    <cellStyle name="Fixed 3 3 4" xfId="12120"/>
    <cellStyle name="Fixed 3 3 5" xfId="12121"/>
    <cellStyle name="Fixed 3 3_13-Endividamento" xfId="12122"/>
    <cellStyle name="Fixed 3 4" xfId="12123"/>
    <cellStyle name="Fixed 3 5" xfId="12124"/>
    <cellStyle name="Fixed 3 6" xfId="12125"/>
    <cellStyle name="Fixed 3 6 2" xfId="12126"/>
    <cellStyle name="Fixed 3 6_BP - Raízen Combustíveis" xfId="12127"/>
    <cellStyle name="Fixed 3 7" xfId="12128"/>
    <cellStyle name="Fixed 3 8" xfId="12129"/>
    <cellStyle name="Fixed 3_13-Endividamento" xfId="12130"/>
    <cellStyle name="Fixed 30" xfId="12131"/>
    <cellStyle name="Fixed 31" xfId="12132"/>
    <cellStyle name="Fixed 32" xfId="12133"/>
    <cellStyle name="Fixed 33" xfId="12134"/>
    <cellStyle name="Fixed 34" xfId="12135"/>
    <cellStyle name="Fixed 35" xfId="12136"/>
    <cellStyle name="Fixed 36" xfId="12137"/>
    <cellStyle name="Fixed 37" xfId="12138"/>
    <cellStyle name="Fixed 37 2" xfId="12139"/>
    <cellStyle name="Fixed 37_BP - Raízen Combustíveis" xfId="12140"/>
    <cellStyle name="Fixed 38" xfId="12141"/>
    <cellStyle name="Fixed 39" xfId="12142"/>
    <cellStyle name="Fixed 4" xfId="12143"/>
    <cellStyle name="Fixed 4 2" xfId="12144"/>
    <cellStyle name="Fixed 4 3" xfId="12145"/>
    <cellStyle name="Fixed 4 4" xfId="12146"/>
    <cellStyle name="Fixed 4 5" xfId="12147"/>
    <cellStyle name="Fixed 4 5 2" xfId="12148"/>
    <cellStyle name="Fixed 4 5_BP - Raízen Combustíveis" xfId="12149"/>
    <cellStyle name="Fixed 4 6" xfId="12150"/>
    <cellStyle name="Fixed 4 7" xfId="12151"/>
    <cellStyle name="Fixed 4 8" xfId="12152"/>
    <cellStyle name="Fixed 4_13-Endividamento" xfId="12153"/>
    <cellStyle name="Fixed 40" xfId="12154"/>
    <cellStyle name="Fixed 41" xfId="12155"/>
    <cellStyle name="Fixed 5" xfId="12156"/>
    <cellStyle name="Fixed 5 2" xfId="12157"/>
    <cellStyle name="Fixed 5_Base Partes Relacionadas" xfId="12158"/>
    <cellStyle name="Fixed 6" xfId="12159"/>
    <cellStyle name="Fixed 6 2" xfId="12160"/>
    <cellStyle name="Fixed 6_Base Partes Relacionadas" xfId="12161"/>
    <cellStyle name="Fixed 7" xfId="12162"/>
    <cellStyle name="Fixed 8" xfId="12163"/>
    <cellStyle name="Fixed 9" xfId="12164"/>
    <cellStyle name="Fixed_13-Endividamento" xfId="12165"/>
    <cellStyle name="Fixo" xfId="12166"/>
    <cellStyle name="Fixo 2" xfId="12167"/>
    <cellStyle name="Fixo_BP - Raízen Combustíveis" xfId="12168"/>
    <cellStyle name="Footnote" xfId="12169"/>
    <cellStyle name="fundoamarelo" xfId="12170"/>
    <cellStyle name="fundoazul" xfId="12171"/>
    <cellStyle name="fundocinza" xfId="12172"/>
    <cellStyle name="fundodeentrada" xfId="12173"/>
    <cellStyle name="fundodeentrada 2" xfId="12174"/>
    <cellStyle name="fundodeentrada_Dep_Judiciais-Contingências" xfId="12175"/>
    <cellStyle name="fundoentrada" xfId="12176"/>
    <cellStyle name="Geral" xfId="12177"/>
    <cellStyle name="Good 10" xfId="12178"/>
    <cellStyle name="Good 11" xfId="12179"/>
    <cellStyle name="Good 2" xfId="12180"/>
    <cellStyle name="Good 2 2" xfId="12181"/>
    <cellStyle name="Good 2 2 2" xfId="12182"/>
    <cellStyle name="Good 2 2 3" xfId="12183"/>
    <cellStyle name="Good 2 2_BP - Raízen Combustíveis" xfId="12184"/>
    <cellStyle name="Good 2 3" xfId="12185"/>
    <cellStyle name="Good 2 3 2" xfId="12186"/>
    <cellStyle name="Good 2 3_BP - Raízen Combustíveis" xfId="12187"/>
    <cellStyle name="Good 2 4" xfId="12188"/>
    <cellStyle name="Good 2 4 2" xfId="12189"/>
    <cellStyle name="Good 2 4_BP - Raízen Combustíveis" xfId="12190"/>
    <cellStyle name="Good 2 5" xfId="12191"/>
    <cellStyle name="Good 2 5 2" xfId="12192"/>
    <cellStyle name="Good 2 5_BP - Raízen Combustíveis" xfId="12193"/>
    <cellStyle name="Good 2 6" xfId="12194"/>
    <cellStyle name="Good 2 6 2" xfId="12195"/>
    <cellStyle name="Good 2 6_BP - Raízen Combustíveis" xfId="12196"/>
    <cellStyle name="Good 2 7" xfId="12197"/>
    <cellStyle name="Good 2 8" xfId="12198"/>
    <cellStyle name="Good 2 9" xfId="12199"/>
    <cellStyle name="Good 2_13-Endividamento" xfId="12200"/>
    <cellStyle name="Good 3" xfId="12201"/>
    <cellStyle name="Good 3 2" xfId="12202"/>
    <cellStyle name="Good 3 2 2" xfId="12203"/>
    <cellStyle name="Good 3 2_BP - Raízen Combustíveis" xfId="12204"/>
    <cellStyle name="Good 3 3" xfId="12205"/>
    <cellStyle name="Good 3 3 2" xfId="12206"/>
    <cellStyle name="Good 3 3_BP - Raízen Combustíveis" xfId="12207"/>
    <cellStyle name="Good 3 4" xfId="12208"/>
    <cellStyle name="Good 3 4 2" xfId="12209"/>
    <cellStyle name="Good 3 4_BP - Raízen Combustíveis" xfId="12210"/>
    <cellStyle name="Good 3 5" xfId="12211"/>
    <cellStyle name="Good 3 5 2" xfId="12212"/>
    <cellStyle name="Good 3 5_BP - Raízen Combustíveis" xfId="12213"/>
    <cellStyle name="Good 3 6" xfId="12214"/>
    <cellStyle name="Good 3 7" xfId="12215"/>
    <cellStyle name="Good 3_Base Partes Relacionadas" xfId="12216"/>
    <cellStyle name="Good 4" xfId="12217"/>
    <cellStyle name="Good 4 2" xfId="12218"/>
    <cellStyle name="Good 4_BP - Raízen Combustíveis" xfId="12219"/>
    <cellStyle name="Good 5" xfId="12220"/>
    <cellStyle name="Good 5 2" xfId="12221"/>
    <cellStyle name="Good 5_BP - Raízen Combustíveis" xfId="12222"/>
    <cellStyle name="Good 6" xfId="12223"/>
    <cellStyle name="Good 6 2" xfId="12224"/>
    <cellStyle name="Good 6_BP - Raízen Combustíveis" xfId="12225"/>
    <cellStyle name="Good 7" xfId="12226"/>
    <cellStyle name="Good 7 2" xfId="12227"/>
    <cellStyle name="Good 7_BP - Raízen Combustíveis" xfId="12228"/>
    <cellStyle name="Good 8" xfId="12229"/>
    <cellStyle name="Good 9" xfId="12230"/>
    <cellStyle name="Green" xfId="12231"/>
    <cellStyle name="Green 2" xfId="12232"/>
    <cellStyle name="Green 3" xfId="12233"/>
    <cellStyle name="Green_BP - Raízen Combustíveis" xfId="12234"/>
    <cellStyle name="Grey" xfId="12235"/>
    <cellStyle name="Grey 10" xfId="12236"/>
    <cellStyle name="Grey 10 2" xfId="12237"/>
    <cellStyle name="Grey 10_BP - Raízen Combustíveis" xfId="12238"/>
    <cellStyle name="Grey 11" xfId="12239"/>
    <cellStyle name="Grey 11 2" xfId="12240"/>
    <cellStyle name="Grey 11_BP - Raízen Combustíveis" xfId="12241"/>
    <cellStyle name="Grey 12" xfId="12242"/>
    <cellStyle name="Grey 12 2" xfId="12243"/>
    <cellStyle name="Grey 12_BP - Raízen Combustíveis" xfId="12244"/>
    <cellStyle name="Grey 13" xfId="12245"/>
    <cellStyle name="Grey 13 2" xfId="12246"/>
    <cellStyle name="Grey 13_BP - Raízen Combustíveis" xfId="12247"/>
    <cellStyle name="Grey 14" xfId="12248"/>
    <cellStyle name="Grey 14 2" xfId="12249"/>
    <cellStyle name="Grey 14_BP - Raízen Combustíveis" xfId="12250"/>
    <cellStyle name="Grey 15" xfId="12251"/>
    <cellStyle name="Grey 15 2" xfId="12252"/>
    <cellStyle name="Grey 15_BP - Raízen Combustíveis" xfId="12253"/>
    <cellStyle name="Grey 16" xfId="12254"/>
    <cellStyle name="Grey 16 2" xfId="12255"/>
    <cellStyle name="Grey 16_BP - Raízen Combustíveis" xfId="12256"/>
    <cellStyle name="Grey 17" xfId="12257"/>
    <cellStyle name="Grey 17 2" xfId="12258"/>
    <cellStyle name="Grey 17_BP - Raízen Combustíveis" xfId="12259"/>
    <cellStyle name="Grey 18" xfId="12260"/>
    <cellStyle name="Grey 18 2" xfId="12261"/>
    <cellStyle name="Grey 18_BP - Raízen Combustíveis" xfId="12262"/>
    <cellStyle name="Grey 19" xfId="12263"/>
    <cellStyle name="Grey 19 2" xfId="12264"/>
    <cellStyle name="Grey 19_BP - Raízen Combustíveis" xfId="12265"/>
    <cellStyle name="Grey 2" xfId="12266"/>
    <cellStyle name="Grey 2 2" xfId="12267"/>
    <cellStyle name="Grey 2 3" xfId="12268"/>
    <cellStyle name="Grey 2 4" xfId="12269"/>
    <cellStyle name="Grey 2_BP - Raízen Combustíveis" xfId="12270"/>
    <cellStyle name="Grey 20" xfId="12271"/>
    <cellStyle name="Grey 20 2" xfId="12272"/>
    <cellStyle name="Grey 20_BP - Raízen Combustíveis" xfId="12273"/>
    <cellStyle name="Grey 21" xfId="12274"/>
    <cellStyle name="Grey 21 2" xfId="12275"/>
    <cellStyle name="Grey 21_BP - Raízen Combustíveis" xfId="12276"/>
    <cellStyle name="Grey 22" xfId="12277"/>
    <cellStyle name="Grey 22 2" xfId="12278"/>
    <cellStyle name="Grey 22_BP - Raízen Combustíveis" xfId="12279"/>
    <cellStyle name="Grey 23" xfId="12280"/>
    <cellStyle name="Grey 23 2" xfId="12281"/>
    <cellStyle name="Grey 23_BP - Raízen Combustíveis" xfId="12282"/>
    <cellStyle name="Grey 24" xfId="12283"/>
    <cellStyle name="Grey 25" xfId="12284"/>
    <cellStyle name="Grey 3" xfId="12285"/>
    <cellStyle name="Grey 3 2" xfId="12286"/>
    <cellStyle name="Grey 3_BP - Raízen Combustíveis" xfId="12287"/>
    <cellStyle name="Grey 4" xfId="12288"/>
    <cellStyle name="Grey 4 2" xfId="12289"/>
    <cellStyle name="Grey 4_BP - Raízen Combustíveis" xfId="12290"/>
    <cellStyle name="Grey 5" xfId="12291"/>
    <cellStyle name="Grey 5 2" xfId="12292"/>
    <cellStyle name="Grey 5_BP - Raízen Combustíveis" xfId="12293"/>
    <cellStyle name="Grey 6" xfId="12294"/>
    <cellStyle name="Grey 6 2" xfId="12295"/>
    <cellStyle name="Grey 6_BP - Raízen Combustíveis" xfId="12296"/>
    <cellStyle name="Grey 7" xfId="12297"/>
    <cellStyle name="Grey 7 2" xfId="12298"/>
    <cellStyle name="Grey 7_BP - Raízen Combustíveis" xfId="12299"/>
    <cellStyle name="Grey 8" xfId="12300"/>
    <cellStyle name="Grey 8 2" xfId="12301"/>
    <cellStyle name="Grey 8_BP - Raízen Combustíveis" xfId="12302"/>
    <cellStyle name="Grey 9" xfId="12303"/>
    <cellStyle name="Grey 9 2" xfId="12304"/>
    <cellStyle name="Grey 9_BP - Raízen Combustíveis" xfId="12305"/>
    <cellStyle name="Grey_1.1 - Apuração IRPJ_CSLL - 2200 - 2012_MAI_V1" xfId="12306"/>
    <cellStyle name="Grupo" xfId="12307"/>
    <cellStyle name="Grupo 2" xfId="12308"/>
    <cellStyle name="Grupo_BP - Raízen Combustíveis" xfId="12309"/>
    <cellStyle name="Hard Percent" xfId="12310"/>
    <cellStyle name="heade4r" xfId="12311"/>
    <cellStyle name="Header" xfId="12312"/>
    <cellStyle name="Header 10" xfId="12313"/>
    <cellStyle name="Header 11" xfId="12314"/>
    <cellStyle name="header 2" xfId="12315"/>
    <cellStyle name="header 2 10" xfId="12316"/>
    <cellStyle name="header 2 2" xfId="12317"/>
    <cellStyle name="header 2 3" xfId="12318"/>
    <cellStyle name="header 2 4" xfId="12319"/>
    <cellStyle name="header 2 5" xfId="12320"/>
    <cellStyle name="header 2 6" xfId="12321"/>
    <cellStyle name="header 2 7" xfId="12322"/>
    <cellStyle name="header 2 8" xfId="12323"/>
    <cellStyle name="header 2 9" xfId="12324"/>
    <cellStyle name="header 2_BP - Raízen Combustíveis" xfId="12325"/>
    <cellStyle name="Header 3" xfId="12326"/>
    <cellStyle name="Header 3 2" xfId="12327"/>
    <cellStyle name="Header 3_BP - Raízen Combustíveis" xfId="12328"/>
    <cellStyle name="Header 4" xfId="12329"/>
    <cellStyle name="Header 4 2" xfId="12330"/>
    <cellStyle name="Header 5" xfId="12331"/>
    <cellStyle name="Header 6" xfId="12332"/>
    <cellStyle name="Header 7" xfId="12333"/>
    <cellStyle name="Header 8" xfId="12334"/>
    <cellStyle name="Header 9" xfId="12335"/>
    <cellStyle name="Header_13-Endividamento" xfId="12336"/>
    <cellStyle name="Header1" xfId="12337"/>
    <cellStyle name="Header1 10" xfId="12338"/>
    <cellStyle name="Header1 11" xfId="12339"/>
    <cellStyle name="header1 2" xfId="12340"/>
    <cellStyle name="header1 2 10" xfId="12341"/>
    <cellStyle name="Header1 2 2" xfId="12342"/>
    <cellStyle name="Header1 2 2 2" xfId="12343"/>
    <cellStyle name="Header1 2 2_Dep_Judiciais-Contingências" xfId="12344"/>
    <cellStyle name="header1 2 3" xfId="12345"/>
    <cellStyle name="header1 2 4" xfId="12346"/>
    <cellStyle name="header1 2 5" xfId="12347"/>
    <cellStyle name="header1 2 6" xfId="12348"/>
    <cellStyle name="header1 2 7" xfId="12349"/>
    <cellStyle name="header1 2 8" xfId="12350"/>
    <cellStyle name="header1 2 9" xfId="12351"/>
    <cellStyle name="header1 2_BP - Raízen Combustíveis" xfId="12352"/>
    <cellStyle name="Header1 3" xfId="12353"/>
    <cellStyle name="Header1 3 2" xfId="12354"/>
    <cellStyle name="Header1 3_BP - Raízen Combustíveis" xfId="12355"/>
    <cellStyle name="Header1 4" xfId="12356"/>
    <cellStyle name="Header1 4 2" xfId="12357"/>
    <cellStyle name="Header1 5" xfId="12358"/>
    <cellStyle name="Header1 6" xfId="12359"/>
    <cellStyle name="Header1 7" xfId="12360"/>
    <cellStyle name="Header1 8" xfId="12361"/>
    <cellStyle name="Header1 9" xfId="12362"/>
    <cellStyle name="Header1_13-Endividamento" xfId="12363"/>
    <cellStyle name="Header2" xfId="12364"/>
    <cellStyle name="Header2 10" xfId="12365"/>
    <cellStyle name="Header2 10 2" xfId="12366"/>
    <cellStyle name="Header2 10 3" xfId="12367"/>
    <cellStyle name="Header2 10 4" xfId="12368"/>
    <cellStyle name="Header2 11" xfId="12369"/>
    <cellStyle name="Header2 11 2" xfId="12370"/>
    <cellStyle name="Header2 11 3" xfId="12371"/>
    <cellStyle name="Header2 11 4" xfId="12372"/>
    <cellStyle name="Header2 12" xfId="12373"/>
    <cellStyle name="Header2 12 2" xfId="12374"/>
    <cellStyle name="Header2 12 3" xfId="12375"/>
    <cellStyle name="Header2 12 4" xfId="12376"/>
    <cellStyle name="Header2 13" xfId="12377"/>
    <cellStyle name="Header2 13 2" xfId="12378"/>
    <cellStyle name="Header2 13 3" xfId="12379"/>
    <cellStyle name="Header2 13 4" xfId="12380"/>
    <cellStyle name="Header2 14" xfId="12381"/>
    <cellStyle name="Header2 14 2" xfId="12382"/>
    <cellStyle name="Header2 14 3" xfId="12383"/>
    <cellStyle name="Header2 14 4" xfId="12384"/>
    <cellStyle name="Header2 15" xfId="12385"/>
    <cellStyle name="Header2 15 2" xfId="12386"/>
    <cellStyle name="Header2 15 3" xfId="12387"/>
    <cellStyle name="Header2 15 4" xfId="12388"/>
    <cellStyle name="Header2 16" xfId="12389"/>
    <cellStyle name="Header2 17" xfId="12390"/>
    <cellStyle name="Header2 18" xfId="12391"/>
    <cellStyle name="Header2 19" xfId="12392"/>
    <cellStyle name="Header2 2" xfId="12393"/>
    <cellStyle name="Header2 2 2" xfId="12394"/>
    <cellStyle name="Header2 2 2 2" xfId="12395"/>
    <cellStyle name="Header2 2 2_COMGAS" xfId="12396"/>
    <cellStyle name="header2 2 3" xfId="12397"/>
    <cellStyle name="Header2 2 4" xfId="12398"/>
    <cellStyle name="Header2 2 5" xfId="12399"/>
    <cellStyle name="Header2 2 6" xfId="12400"/>
    <cellStyle name="Header2 2_BP - Raízen Combustíveis" xfId="12401"/>
    <cellStyle name="Header2 3" xfId="12402"/>
    <cellStyle name="Header2 3 2" xfId="12403"/>
    <cellStyle name="Header2 3 3" xfId="12404"/>
    <cellStyle name="Header2 3 4" xfId="12405"/>
    <cellStyle name="Header2 3 5" xfId="12406"/>
    <cellStyle name="Header2 3_BP - Raízen Combustíveis" xfId="12407"/>
    <cellStyle name="Header2 4" xfId="12408"/>
    <cellStyle name="Header2 4 2" xfId="12409"/>
    <cellStyle name="Header2 4 3" xfId="12410"/>
    <cellStyle name="Header2 4 4" xfId="12411"/>
    <cellStyle name="Header2 5" xfId="12412"/>
    <cellStyle name="Header2 5 2" xfId="12413"/>
    <cellStyle name="Header2 5 3" xfId="12414"/>
    <cellStyle name="Header2 5 4" xfId="12415"/>
    <cellStyle name="Header2 6" xfId="12416"/>
    <cellStyle name="Header2 6 2" xfId="12417"/>
    <cellStyle name="Header2 6 3" xfId="12418"/>
    <cellStyle name="Header2 6 4" xfId="12419"/>
    <cellStyle name="Header2 7" xfId="12420"/>
    <cellStyle name="Header2 7 2" xfId="12421"/>
    <cellStyle name="Header2 8" xfId="12422"/>
    <cellStyle name="Header2 8 2" xfId="12423"/>
    <cellStyle name="Header2 8 3" xfId="12424"/>
    <cellStyle name="Header2 8 4" xfId="12425"/>
    <cellStyle name="Header2 9" xfId="12426"/>
    <cellStyle name="Header2 9 2" xfId="12427"/>
    <cellStyle name="Header2 9 3" xfId="12428"/>
    <cellStyle name="Header2 9 4" xfId="12429"/>
    <cellStyle name="Header2_13-Endividamento" xfId="12430"/>
    <cellStyle name="header3" xfId="12431"/>
    <cellStyle name="header3 2" xfId="12432"/>
    <cellStyle name="header3_Dep_Judiciais-Contingências" xfId="12433"/>
    <cellStyle name="Heading" xfId="12434"/>
    <cellStyle name="Heading 1 10" xfId="12435"/>
    <cellStyle name="Heading 1 2" xfId="12436"/>
    <cellStyle name="Heading 1 2 2" xfId="12437"/>
    <cellStyle name="Heading 1 2 2 2" xfId="12438"/>
    <cellStyle name="Heading 1 2 2 3" xfId="12439"/>
    <cellStyle name="Heading 1 2 2_BP - Raízen Combustíveis" xfId="12440"/>
    <cellStyle name="Heading 1 2 3" xfId="12441"/>
    <cellStyle name="Heading 1 2 3 2" xfId="12442"/>
    <cellStyle name="Heading 1 2 3_BP - Raízen Combustíveis" xfId="12443"/>
    <cellStyle name="Heading 1 2 4" xfId="12444"/>
    <cellStyle name="Heading 1 2 4 2" xfId="12445"/>
    <cellStyle name="Heading 1 2 4_BP - Raízen Combustíveis" xfId="12446"/>
    <cellStyle name="Heading 1 2 5" xfId="12447"/>
    <cellStyle name="Heading 1 2 5 2" xfId="12448"/>
    <cellStyle name="Heading 1 2 5_BP - Raízen Combustíveis" xfId="12449"/>
    <cellStyle name="Heading 1 2 6" xfId="12450"/>
    <cellStyle name="Heading 1 2 6 2" xfId="12451"/>
    <cellStyle name="Heading 1 2 6_BP - Raízen Combustíveis" xfId="12452"/>
    <cellStyle name="Heading 1 2 7" xfId="12453"/>
    <cellStyle name="Heading 1 2 8" xfId="12454"/>
    <cellStyle name="Heading 1 2 9" xfId="12455"/>
    <cellStyle name="Heading 1 2_13-Endividamento" xfId="12456"/>
    <cellStyle name="Heading 1 3" xfId="12457"/>
    <cellStyle name="Heading 1 3 2" xfId="12458"/>
    <cellStyle name="Heading 1 3 2 2" xfId="12459"/>
    <cellStyle name="Heading 1 3 2_BP - Raízen Combustíveis" xfId="12460"/>
    <cellStyle name="Heading 1 3 3" xfId="12461"/>
    <cellStyle name="Heading 1 3 3 2" xfId="12462"/>
    <cellStyle name="Heading 1 3 3_BP - Raízen Combustíveis" xfId="12463"/>
    <cellStyle name="Heading 1 3 4" xfId="12464"/>
    <cellStyle name="Heading 1 3 4 2" xfId="12465"/>
    <cellStyle name="Heading 1 3 4_BP - Raízen Combustíveis" xfId="12466"/>
    <cellStyle name="Heading 1 3 5" xfId="12467"/>
    <cellStyle name="Heading 1 3 5 2" xfId="12468"/>
    <cellStyle name="Heading 1 3 5_BP - Raízen Combustíveis" xfId="12469"/>
    <cellStyle name="Heading 1 3 6" xfId="12470"/>
    <cellStyle name="Heading 1 3 7" xfId="12471"/>
    <cellStyle name="Heading 1 3_Base Partes Relacionadas" xfId="12472"/>
    <cellStyle name="Heading 1 4" xfId="12473"/>
    <cellStyle name="Heading 1 4 2" xfId="12474"/>
    <cellStyle name="Heading 1 4_BP - Raízen Combustíveis" xfId="12475"/>
    <cellStyle name="Heading 1 5" xfId="12476"/>
    <cellStyle name="Heading 1 5 2" xfId="12477"/>
    <cellStyle name="Heading 1 5_BP - Raízen Combustíveis" xfId="12478"/>
    <cellStyle name="Heading 1 6" xfId="12479"/>
    <cellStyle name="Heading 1 7" xfId="12480"/>
    <cellStyle name="Heading 1 8" xfId="12481"/>
    <cellStyle name="Heading 1 9" xfId="12482"/>
    <cellStyle name="Heading 10" xfId="12483"/>
    <cellStyle name="Heading 2 10" xfId="12484"/>
    <cellStyle name="Heading 2 2" xfId="12485"/>
    <cellStyle name="Heading 2 2 2" xfId="12486"/>
    <cellStyle name="Heading 2 2 2 2" xfId="12487"/>
    <cellStyle name="Heading 2 2 2 3" xfId="12488"/>
    <cellStyle name="Heading 2 2 2_BP - Raízen Combustíveis" xfId="12489"/>
    <cellStyle name="Heading 2 2 3" xfId="12490"/>
    <cellStyle name="Heading 2 2 3 2" xfId="12491"/>
    <cellStyle name="Heading 2 2 3_BP - Raízen Combustíveis" xfId="12492"/>
    <cellStyle name="Heading 2 2 4" xfId="12493"/>
    <cellStyle name="Heading 2 2 4 2" xfId="12494"/>
    <cellStyle name="Heading 2 2 4_BP - Raízen Combustíveis" xfId="12495"/>
    <cellStyle name="Heading 2 2 5" xfId="12496"/>
    <cellStyle name="Heading 2 2 5 2" xfId="12497"/>
    <cellStyle name="Heading 2 2 5_BP - Raízen Combustíveis" xfId="12498"/>
    <cellStyle name="Heading 2 2 6" xfId="12499"/>
    <cellStyle name="Heading 2 2 6 2" xfId="12500"/>
    <cellStyle name="Heading 2 2 6_BP - Raízen Combustíveis" xfId="12501"/>
    <cellStyle name="Heading 2 2 7" xfId="12502"/>
    <cellStyle name="Heading 2 2 8" xfId="12503"/>
    <cellStyle name="Heading 2 2 9" xfId="12504"/>
    <cellStyle name="Heading 2 2_13-Endividamento" xfId="12505"/>
    <cellStyle name="Heading 2 3" xfId="12506"/>
    <cellStyle name="Heading 2 3 2" xfId="12507"/>
    <cellStyle name="Heading 2 3 2 2" xfId="12508"/>
    <cellStyle name="Heading 2 3 2_BP - Raízen Combustíveis" xfId="12509"/>
    <cellStyle name="Heading 2 3 3" xfId="12510"/>
    <cellStyle name="Heading 2 3 3 2" xfId="12511"/>
    <cellStyle name="Heading 2 3 3_BP - Raízen Combustíveis" xfId="12512"/>
    <cellStyle name="Heading 2 3 4" xfId="12513"/>
    <cellStyle name="Heading 2 3 4 2" xfId="12514"/>
    <cellStyle name="Heading 2 3 4_BP - Raízen Combustíveis" xfId="12515"/>
    <cellStyle name="Heading 2 3 5" xfId="12516"/>
    <cellStyle name="Heading 2 3 5 2" xfId="12517"/>
    <cellStyle name="Heading 2 3 5_BP - Raízen Combustíveis" xfId="12518"/>
    <cellStyle name="Heading 2 3 6" xfId="12519"/>
    <cellStyle name="Heading 2 3 7" xfId="12520"/>
    <cellStyle name="Heading 2 3_Base Partes Relacionadas" xfId="12521"/>
    <cellStyle name="Heading 2 4" xfId="12522"/>
    <cellStyle name="Heading 2 4 2" xfId="12523"/>
    <cellStyle name="Heading 2 4_BP - Raízen Combustíveis" xfId="12524"/>
    <cellStyle name="Heading 2 5" xfId="12525"/>
    <cellStyle name="Heading 2 5 2" xfId="12526"/>
    <cellStyle name="Heading 2 5_BP - Raízen Combustíveis" xfId="12527"/>
    <cellStyle name="Heading 2 6" xfId="12528"/>
    <cellStyle name="Heading 2 7" xfId="12529"/>
    <cellStyle name="Heading 2 8" xfId="12530"/>
    <cellStyle name="Heading 2 9" xfId="12531"/>
    <cellStyle name="Heading 3 10" xfId="12532"/>
    <cellStyle name="Heading 3 2" xfId="12533"/>
    <cellStyle name="Heading 3 2 2" xfId="12534"/>
    <cellStyle name="Heading 3 2 2 2" xfId="12535"/>
    <cellStyle name="Heading 3 2 2 3" xfId="12536"/>
    <cellStyle name="Heading 3 2 2_BP - Raízen Combustíveis" xfId="12537"/>
    <cellStyle name="Heading 3 2 3" xfId="12538"/>
    <cellStyle name="Heading 3 2 3 2" xfId="12539"/>
    <cellStyle name="Heading 3 2 3_BP - Raízen Combustíveis" xfId="12540"/>
    <cellStyle name="Heading 3 2 4" xfId="12541"/>
    <cellStyle name="Heading 3 2 4 2" xfId="12542"/>
    <cellStyle name="Heading 3 2 4_BP - Raízen Combustíveis" xfId="12543"/>
    <cellStyle name="Heading 3 2 5" xfId="12544"/>
    <cellStyle name="Heading 3 2 5 2" xfId="12545"/>
    <cellStyle name="Heading 3 2 5_BP - Raízen Combustíveis" xfId="12546"/>
    <cellStyle name="Heading 3 2 6" xfId="12547"/>
    <cellStyle name="Heading 3 2 6 2" xfId="12548"/>
    <cellStyle name="Heading 3 2 6_BP - Raízen Combustíveis" xfId="12549"/>
    <cellStyle name="Heading 3 2 7" xfId="12550"/>
    <cellStyle name="Heading 3 2 8" xfId="12551"/>
    <cellStyle name="Heading 3 2 9" xfId="12552"/>
    <cellStyle name="Heading 3 2_13-Endividamento" xfId="12553"/>
    <cellStyle name="Heading 3 3" xfId="12554"/>
    <cellStyle name="Heading 3 3 2" xfId="12555"/>
    <cellStyle name="Heading 3 3 2 2" xfId="12556"/>
    <cellStyle name="Heading 3 3 2_BP - Raízen Combustíveis" xfId="12557"/>
    <cellStyle name="Heading 3 3 3" xfId="12558"/>
    <cellStyle name="Heading 3 3 3 2" xfId="12559"/>
    <cellStyle name="Heading 3 3 3_BP - Raízen Combustíveis" xfId="12560"/>
    <cellStyle name="Heading 3 3 4" xfId="12561"/>
    <cellStyle name="Heading 3 3 4 2" xfId="12562"/>
    <cellStyle name="Heading 3 3 4_BP - Raízen Combustíveis" xfId="12563"/>
    <cellStyle name="Heading 3 3 5" xfId="12564"/>
    <cellStyle name="Heading 3 3 5 2" xfId="12565"/>
    <cellStyle name="Heading 3 3 5_BP - Raízen Combustíveis" xfId="12566"/>
    <cellStyle name="Heading 3 3 6" xfId="12567"/>
    <cellStyle name="Heading 3 3 7" xfId="12568"/>
    <cellStyle name="Heading 3 3_Base Partes Relacionadas" xfId="12569"/>
    <cellStyle name="Heading 3 4" xfId="12570"/>
    <cellStyle name="Heading 3 4 2" xfId="12571"/>
    <cellStyle name="Heading 3 4_BP - Raízen Combustíveis" xfId="12572"/>
    <cellStyle name="Heading 3 5" xfId="12573"/>
    <cellStyle name="Heading 3 5 2" xfId="12574"/>
    <cellStyle name="Heading 3 5_BP - Raízen Combustíveis" xfId="12575"/>
    <cellStyle name="Heading 3 6" xfId="12576"/>
    <cellStyle name="Heading 3 7" xfId="12577"/>
    <cellStyle name="Heading 3 8" xfId="12578"/>
    <cellStyle name="Heading 3 9" xfId="12579"/>
    <cellStyle name="Heading 4 10" xfId="12580"/>
    <cellStyle name="Heading 4 2" xfId="12581"/>
    <cellStyle name="Heading 4 2 2" xfId="12582"/>
    <cellStyle name="Heading 4 2 2 2" xfId="12583"/>
    <cellStyle name="Heading 4 2 2 3" xfId="12584"/>
    <cellStyle name="Heading 4 2 2_BP - Raízen Combustíveis" xfId="12585"/>
    <cellStyle name="Heading 4 2 3" xfId="12586"/>
    <cellStyle name="Heading 4 2 3 2" xfId="12587"/>
    <cellStyle name="Heading 4 2 3_BP - Raízen Combustíveis" xfId="12588"/>
    <cellStyle name="Heading 4 2 4" xfId="12589"/>
    <cellStyle name="Heading 4 2 4 2" xfId="12590"/>
    <cellStyle name="Heading 4 2 4_BP - Raízen Combustíveis" xfId="12591"/>
    <cellStyle name="Heading 4 2 5" xfId="12592"/>
    <cellStyle name="Heading 4 2 5 2" xfId="12593"/>
    <cellStyle name="Heading 4 2 5_BP - Raízen Combustíveis" xfId="12594"/>
    <cellStyle name="Heading 4 2 6" xfId="12595"/>
    <cellStyle name="Heading 4 2 6 2" xfId="12596"/>
    <cellStyle name="Heading 4 2 6_BP - Raízen Combustíveis" xfId="12597"/>
    <cellStyle name="Heading 4 2 7" xfId="12598"/>
    <cellStyle name="Heading 4 2 8" xfId="12599"/>
    <cellStyle name="Heading 4 2 9" xfId="12600"/>
    <cellStyle name="Heading 4 2_13-Endividamento" xfId="12601"/>
    <cellStyle name="Heading 4 3" xfId="12602"/>
    <cellStyle name="Heading 4 3 2" xfId="12603"/>
    <cellStyle name="Heading 4 3 2 2" xfId="12604"/>
    <cellStyle name="Heading 4 3 2_BP - Raízen Combustíveis" xfId="12605"/>
    <cellStyle name="Heading 4 3 3" xfId="12606"/>
    <cellStyle name="Heading 4 3 3 2" xfId="12607"/>
    <cellStyle name="Heading 4 3 3_BP - Raízen Combustíveis" xfId="12608"/>
    <cellStyle name="Heading 4 3 4" xfId="12609"/>
    <cellStyle name="Heading 4 3 4 2" xfId="12610"/>
    <cellStyle name="Heading 4 3 4_BP - Raízen Combustíveis" xfId="12611"/>
    <cellStyle name="Heading 4 3 5" xfId="12612"/>
    <cellStyle name="Heading 4 3 5 2" xfId="12613"/>
    <cellStyle name="Heading 4 3 5_BP - Raízen Combustíveis" xfId="12614"/>
    <cellStyle name="Heading 4 3 6" xfId="12615"/>
    <cellStyle name="Heading 4 3 7" xfId="12616"/>
    <cellStyle name="Heading 4 3_Base Partes Relacionadas" xfId="12617"/>
    <cellStyle name="Heading 4 4" xfId="12618"/>
    <cellStyle name="Heading 4 4 2" xfId="12619"/>
    <cellStyle name="Heading 4 4_BP - Raízen Combustíveis" xfId="12620"/>
    <cellStyle name="Heading 4 5" xfId="12621"/>
    <cellStyle name="Heading 4 5 2" xfId="12622"/>
    <cellStyle name="Heading 4 5_BP - Raízen Combustíveis" xfId="12623"/>
    <cellStyle name="Heading 4 6" xfId="12624"/>
    <cellStyle name="Heading 4 7" xfId="12625"/>
    <cellStyle name="Heading 4 8" xfId="12626"/>
    <cellStyle name="Heading 4 9" xfId="12627"/>
    <cellStyle name="Heading 5" xfId="12628"/>
    <cellStyle name="Heading 5 2" xfId="12629"/>
    <cellStyle name="Heading 5_Dep_Judiciais-Contingências" xfId="12630"/>
    <cellStyle name="Heading 6" xfId="12631"/>
    <cellStyle name="Heading 6 2" xfId="12632"/>
    <cellStyle name="Heading 7" xfId="12633"/>
    <cellStyle name="Heading 7 2" xfId="12634"/>
    <cellStyle name="Heading 8" xfId="12635"/>
    <cellStyle name="Heading 8 2" xfId="12636"/>
    <cellStyle name="Heading 9" xfId="12637"/>
    <cellStyle name="Heading 9 2" xfId="12638"/>
    <cellStyle name="Heading No Underline" xfId="12639"/>
    <cellStyle name="Heading No Underline 2" xfId="12640"/>
    <cellStyle name="Heading No Underline 2 2" xfId="12641"/>
    <cellStyle name="Heading No Underline 2_BP - Raízen Combustíveis" xfId="12642"/>
    <cellStyle name="Heading No Underline 3" xfId="12643"/>
    <cellStyle name="Heading No Underline 3 2" xfId="12644"/>
    <cellStyle name="Heading No Underline 4" xfId="12645"/>
    <cellStyle name="Heading No Underline 5" xfId="12646"/>
    <cellStyle name="Heading No Underline_Base Partes Relacionadas" xfId="12647"/>
    <cellStyle name="Heading With Underline" xfId="12648"/>
    <cellStyle name="Heading With Underline 2" xfId="12649"/>
    <cellStyle name="Heading With Underline 2 2" xfId="12650"/>
    <cellStyle name="Heading With Underline 2_BP - Raízen Combustíveis" xfId="12651"/>
    <cellStyle name="Heading With Underline 3" xfId="12652"/>
    <cellStyle name="Heading With Underline 3 2" xfId="12653"/>
    <cellStyle name="Heading With Underline 4" xfId="12654"/>
    <cellStyle name="Heading With Underline 5" xfId="12655"/>
    <cellStyle name="Heading With Underline_Base Partes Relacionadas" xfId="12656"/>
    <cellStyle name="Heading1" xfId="12657"/>
    <cellStyle name="Heading2" xfId="12658"/>
    <cellStyle name="Headings" xfId="12659"/>
    <cellStyle name="Headings 2" xfId="12660"/>
    <cellStyle name="Headings 3" xfId="12661"/>
    <cellStyle name="Headings_BP - Raízen Combustíveis" xfId="12662"/>
    <cellStyle name="hidebold" xfId="12663"/>
    <cellStyle name="hidebold 2" xfId="12664"/>
    <cellStyle name="hidebold 3" xfId="12665"/>
    <cellStyle name="hidebold_BP - Raízen Combustíveis" xfId="12666"/>
    <cellStyle name="hidenorm" xfId="12667"/>
    <cellStyle name="hidenorm 2" xfId="12668"/>
    <cellStyle name="hidenorm 3" xfId="12669"/>
    <cellStyle name="hidenorm_BP - Raízen Combustíveis" xfId="12670"/>
    <cellStyle name="Hiper??cze_Arkusz2" xfId="12671"/>
    <cellStyle name="Hiperłącze_Arkusz2" xfId="12672"/>
    <cellStyle name="Hiperlink" xfId="7"/>
    <cellStyle name="Hipervínculo" xfId="12673"/>
    <cellStyle name="Hipervínculo visitado" xfId="12674"/>
    <cellStyle name="Hipervínculo_Base Partes Relacionadas" xfId="12675"/>
    <cellStyle name="Historico" xfId="12676"/>
    <cellStyle name="Hyperlink 2" xfId="12677"/>
    <cellStyle name="Hyperlink 2 2" xfId="12678"/>
    <cellStyle name="Hyperlink 2 2 2" xfId="12679"/>
    <cellStyle name="Hyperlink 2 2 3" xfId="12680"/>
    <cellStyle name="Hyperlink 2 2 4" xfId="12681"/>
    <cellStyle name="Hyperlink 2 2 5" xfId="12682"/>
    <cellStyle name="Hyperlink 2 2_BP - Raízen Combustíveis" xfId="12683"/>
    <cellStyle name="Hyperlink 2 3" xfId="12684"/>
    <cellStyle name="Hyperlink 2 3 2" xfId="12685"/>
    <cellStyle name="Hyperlink 2 3_BP - Raízen Combustíveis" xfId="12686"/>
    <cellStyle name="Hyperlink 2 4" xfId="12687"/>
    <cellStyle name="Hyperlink 2 4 2" xfId="12688"/>
    <cellStyle name="Hyperlink 2 5" xfId="12689"/>
    <cellStyle name="Hyperlink 2 6" xfId="12690"/>
    <cellStyle name="Hyperlink 2 7" xfId="12691"/>
    <cellStyle name="Hyperlink 2_13-Endividamento" xfId="12692"/>
    <cellStyle name="Hyperlink 3" xfId="12693"/>
    <cellStyle name="Hyperlink 3 2" xfId="12694"/>
    <cellStyle name="Hyperlink 3 3" xfId="12695"/>
    <cellStyle name="Hyperlink 3_BP - Raízen Combustíveis" xfId="12696"/>
    <cellStyle name="Incorrecto" xfId="12697"/>
    <cellStyle name="Incorreto 10" xfId="12698"/>
    <cellStyle name="Incorreto 10 2" xfId="12699"/>
    <cellStyle name="Incorreto 10 3" xfId="12700"/>
    <cellStyle name="Incorreto 10_Dep_Judiciais-Contingências" xfId="12701"/>
    <cellStyle name="Incorreto 11" xfId="12702"/>
    <cellStyle name="Incorreto 11 2" xfId="12703"/>
    <cellStyle name="Incorreto 11_Dep_Judiciais-Contingências" xfId="12704"/>
    <cellStyle name="Incorreto 12" xfId="12705"/>
    <cellStyle name="Incorreto 13" xfId="12706"/>
    <cellStyle name="Incorreto 14" xfId="12707"/>
    <cellStyle name="Incorreto 15" xfId="12708"/>
    <cellStyle name="Incorreto 16" xfId="12709"/>
    <cellStyle name="Incorreto 17" xfId="12710"/>
    <cellStyle name="Incorreto 2" xfId="12711"/>
    <cellStyle name="Incorreto 2 2" xfId="12712"/>
    <cellStyle name="Incorreto 2 2 2" xfId="12713"/>
    <cellStyle name="Incorreto 2 2 2 2" xfId="12714"/>
    <cellStyle name="Incorreto 2 2 2 3" xfId="12715"/>
    <cellStyle name="Incorreto 2 2 2 4" xfId="12716"/>
    <cellStyle name="Incorreto 2 2 3" xfId="12717"/>
    <cellStyle name="Incorreto 2 2 4" xfId="12718"/>
    <cellStyle name="Incorreto 2 2_BP - Raízen Combustíveis" xfId="12719"/>
    <cellStyle name="Incorreto 2 3" xfId="12720"/>
    <cellStyle name="Incorreto 2 3 2" xfId="12721"/>
    <cellStyle name="Incorreto 2 3 2 2" xfId="12722"/>
    <cellStyle name="Incorreto 2 3 2 3" xfId="12723"/>
    <cellStyle name="Incorreto 2 3 2 4" xfId="12724"/>
    <cellStyle name="Incorreto 2 3 3" xfId="12725"/>
    <cellStyle name="Incorreto 2 3 4" xfId="12726"/>
    <cellStyle name="Incorreto 2 3_BP - Raízen Combustíveis" xfId="12727"/>
    <cellStyle name="Incorreto 2 4" xfId="12728"/>
    <cellStyle name="Incorreto 2 4 2" xfId="12729"/>
    <cellStyle name="Incorreto 2 4 3" xfId="12730"/>
    <cellStyle name="Incorreto 2 4 4" xfId="12731"/>
    <cellStyle name="Incorreto 2 4_BP - Raízen Combustíveis" xfId="12732"/>
    <cellStyle name="Incorreto 2 5" xfId="12733"/>
    <cellStyle name="Incorreto 2 5 2" xfId="12734"/>
    <cellStyle name="Incorreto 2 5_BP - Raízen Combustíveis" xfId="12735"/>
    <cellStyle name="Incorreto 2 6" xfId="12736"/>
    <cellStyle name="Incorreto 2 6 2" xfId="12737"/>
    <cellStyle name="Incorreto 2 6_BP - Raízen Combustíveis" xfId="12738"/>
    <cellStyle name="Incorreto 2 7" xfId="12739"/>
    <cellStyle name="Incorreto 2 7 2" xfId="12740"/>
    <cellStyle name="Incorreto 2 8" xfId="12741"/>
    <cellStyle name="Incorreto 2 9" xfId="12742"/>
    <cellStyle name="Incorreto 2_11_Combinação de neg. Zanin" xfId="12743"/>
    <cellStyle name="Incorreto 3" xfId="12744"/>
    <cellStyle name="Incorreto 3 2" xfId="12745"/>
    <cellStyle name="Incorreto 3 2 2" xfId="12746"/>
    <cellStyle name="Incorreto 3 2 3" xfId="12747"/>
    <cellStyle name="Incorreto 3 2 4" xfId="12748"/>
    <cellStyle name="Incorreto 3 2 5" xfId="12749"/>
    <cellStyle name="Incorreto 3 2_BP - Raízen Combustíveis" xfId="12750"/>
    <cellStyle name="Incorreto 3 3" xfId="12751"/>
    <cellStyle name="Incorreto 3 3 2" xfId="12752"/>
    <cellStyle name="Incorreto 3 3_BP - Raízen Combustíveis" xfId="12753"/>
    <cellStyle name="Incorreto 3 4" xfId="12754"/>
    <cellStyle name="Incorreto 3 4 2" xfId="12755"/>
    <cellStyle name="Incorreto 3 5" xfId="12756"/>
    <cellStyle name="Incorreto 3 6" xfId="12757"/>
    <cellStyle name="Incorreto 3_13-Endividamento" xfId="12758"/>
    <cellStyle name="Incorreto 4" xfId="12759"/>
    <cellStyle name="Incorreto 4 2" xfId="12760"/>
    <cellStyle name="Incorreto 4 2 2" xfId="12761"/>
    <cellStyle name="Incorreto 4 2 3" xfId="12762"/>
    <cellStyle name="Incorreto 4 2 4" xfId="12763"/>
    <cellStyle name="Incorreto 4 2 5" xfId="12764"/>
    <cellStyle name="Incorreto 4 2_BP - Raízen Combustíveis" xfId="12765"/>
    <cellStyle name="Incorreto 4 3" xfId="12766"/>
    <cellStyle name="Incorreto 4 3 2" xfId="12767"/>
    <cellStyle name="Incorreto 4 3_BP - Raízen Combustíveis" xfId="12768"/>
    <cellStyle name="Incorreto 4 4" xfId="12769"/>
    <cellStyle name="Incorreto 4 4 2" xfId="12770"/>
    <cellStyle name="Incorreto 4 5" xfId="12771"/>
    <cellStyle name="Incorreto 4 6" xfId="12772"/>
    <cellStyle name="Incorreto 4_13-Endividamento" xfId="12773"/>
    <cellStyle name="Incorreto 5" xfId="12774"/>
    <cellStyle name="Incorreto 5 2" xfId="12775"/>
    <cellStyle name="Incorreto 5 2 2" xfId="12776"/>
    <cellStyle name="Incorreto 5 2 3" xfId="12777"/>
    <cellStyle name="Incorreto 5 2 4" xfId="12778"/>
    <cellStyle name="Incorreto 5 2 5" xfId="12779"/>
    <cellStyle name="Incorreto 5 2_BP - Raízen Combustíveis" xfId="12780"/>
    <cellStyle name="Incorreto 5 3" xfId="12781"/>
    <cellStyle name="Incorreto 5 3 2" xfId="12782"/>
    <cellStyle name="Incorreto 5 3_BP - Raízen Combustíveis" xfId="12783"/>
    <cellStyle name="Incorreto 5 4" xfId="12784"/>
    <cellStyle name="Incorreto 5 4 2" xfId="12785"/>
    <cellStyle name="Incorreto 5 5" xfId="12786"/>
    <cellStyle name="Incorreto 5 6" xfId="12787"/>
    <cellStyle name="Incorreto 5_13-Endividamento" xfId="12788"/>
    <cellStyle name="Incorreto 6" xfId="12789"/>
    <cellStyle name="Incorreto 6 2" xfId="12790"/>
    <cellStyle name="Incorreto 6 2 2" xfId="12791"/>
    <cellStyle name="Incorreto 6 2 3" xfId="12792"/>
    <cellStyle name="Incorreto 6 2 4" xfId="12793"/>
    <cellStyle name="Incorreto 6 2 5" xfId="12794"/>
    <cellStyle name="Incorreto 6 2_BP - Raízen Combustíveis" xfId="12795"/>
    <cellStyle name="Incorreto 6 3" xfId="12796"/>
    <cellStyle name="Incorreto 6 3 2" xfId="12797"/>
    <cellStyle name="Incorreto 6 3_BP - Raízen Combustíveis" xfId="12798"/>
    <cellStyle name="Incorreto 6 4" xfId="12799"/>
    <cellStyle name="Incorreto 6 4 2" xfId="12800"/>
    <cellStyle name="Incorreto 6 5" xfId="12801"/>
    <cellStyle name="Incorreto 6 6" xfId="12802"/>
    <cellStyle name="Incorreto 6_13-Endividamento" xfId="12803"/>
    <cellStyle name="Incorreto 7" xfId="12804"/>
    <cellStyle name="Incorreto 7 2" xfId="12805"/>
    <cellStyle name="Incorreto 7 2 2" xfId="12806"/>
    <cellStyle name="Incorreto 7 2 3" xfId="12807"/>
    <cellStyle name="Incorreto 7 2 4" xfId="12808"/>
    <cellStyle name="Incorreto 7 2 5" xfId="12809"/>
    <cellStyle name="Incorreto 7 2_BP - Raízen Combustíveis" xfId="12810"/>
    <cellStyle name="Incorreto 7 3" xfId="12811"/>
    <cellStyle name="Incorreto 7 3 2" xfId="12812"/>
    <cellStyle name="Incorreto 7 3_BP - Raízen Combustíveis" xfId="12813"/>
    <cellStyle name="Incorreto 7 4" xfId="12814"/>
    <cellStyle name="Incorreto 7 4 2" xfId="12815"/>
    <cellStyle name="Incorreto 7 5" xfId="12816"/>
    <cellStyle name="Incorreto 7 6" xfId="12817"/>
    <cellStyle name="Incorreto 7 7" xfId="12818"/>
    <cellStyle name="Incorreto 7_13-Endividamento" xfId="12819"/>
    <cellStyle name="Incorreto 8" xfId="12820"/>
    <cellStyle name="Incorreto 8 2" xfId="12821"/>
    <cellStyle name="Incorreto 8 3" xfId="12822"/>
    <cellStyle name="Incorreto 8 4" xfId="12823"/>
    <cellStyle name="Incorreto 8_BP - Raízen Combustíveis" xfId="12824"/>
    <cellStyle name="Incorreto 9" xfId="12825"/>
    <cellStyle name="Incorreto 9 2" xfId="12826"/>
    <cellStyle name="Incorreto 9 3" xfId="12827"/>
    <cellStyle name="Incorreto 9 4" xfId="12828"/>
    <cellStyle name="Indefinido" xfId="12829"/>
    <cellStyle name="Indefinido 10" xfId="12830"/>
    <cellStyle name="Indefinido 2" xfId="12831"/>
    <cellStyle name="Indefinido 2 2" xfId="12832"/>
    <cellStyle name="Indefinido 2 3" xfId="12833"/>
    <cellStyle name="Indefinido 2 4" xfId="12834"/>
    <cellStyle name="Indefinido 2_BP - Raízen Combustíveis" xfId="12835"/>
    <cellStyle name="Indefinido 3" xfId="12836"/>
    <cellStyle name="Indefinido 3 2" xfId="12837"/>
    <cellStyle name="Indefinido 3_BP - Raízen Combustíveis" xfId="12838"/>
    <cellStyle name="Indefinido 4" xfId="12839"/>
    <cellStyle name="Indefinido 5" xfId="12840"/>
    <cellStyle name="Indefinido 6" xfId="12841"/>
    <cellStyle name="Indefinido 7" xfId="12842"/>
    <cellStyle name="Indefinido 8" xfId="12843"/>
    <cellStyle name="Indefinido 9" xfId="12844"/>
    <cellStyle name="Indefinido_13-Endividamento" xfId="12845"/>
    <cellStyle name="indice" xfId="12846"/>
    <cellStyle name="indice 2" xfId="12847"/>
    <cellStyle name="indice_Dep_Judiciais-Contingências" xfId="12848"/>
    <cellStyle name="Input %" xfId="12849"/>
    <cellStyle name="Input [yellow]" xfId="12850"/>
    <cellStyle name="Input [yellow] 10" xfId="12851"/>
    <cellStyle name="Input [yellow] 10 2" xfId="12852"/>
    <cellStyle name="Input [yellow] 10 3" xfId="12853"/>
    <cellStyle name="Input [yellow] 10 4" xfId="12854"/>
    <cellStyle name="Input [yellow] 10_Base Partes Relacionadas" xfId="12855"/>
    <cellStyle name="Input [yellow] 11" xfId="12856"/>
    <cellStyle name="Input [yellow] 11 2" xfId="12857"/>
    <cellStyle name="Input [yellow] 11 3" xfId="12858"/>
    <cellStyle name="Input [yellow] 11_Base Partes Relacionadas" xfId="12859"/>
    <cellStyle name="Input [yellow] 12" xfId="12860"/>
    <cellStyle name="Input [yellow] 12 2" xfId="12861"/>
    <cellStyle name="Input [yellow] 12_Base Partes Relacionadas" xfId="12862"/>
    <cellStyle name="Input [yellow] 13" xfId="12863"/>
    <cellStyle name="Input [yellow] 13 2" xfId="12864"/>
    <cellStyle name="Input [yellow] 13_Base Partes Relacionadas" xfId="12865"/>
    <cellStyle name="Input [yellow] 14" xfId="12866"/>
    <cellStyle name="Input [yellow] 14 2" xfId="12867"/>
    <cellStyle name="Input [yellow] 14_Base Partes Relacionadas" xfId="12868"/>
    <cellStyle name="Input [yellow] 15" xfId="12869"/>
    <cellStyle name="Input [yellow] 15 2" xfId="12870"/>
    <cellStyle name="Input [yellow] 15_Base Partes Relacionadas" xfId="12871"/>
    <cellStyle name="Input [yellow] 16" xfId="12872"/>
    <cellStyle name="Input [yellow] 16 2" xfId="12873"/>
    <cellStyle name="Input [yellow] 16_Base Partes Relacionadas" xfId="12874"/>
    <cellStyle name="Input [yellow] 17" xfId="12875"/>
    <cellStyle name="Input [yellow] 17 2" xfId="12876"/>
    <cellStyle name="Input [yellow] 17_Base Partes Relacionadas" xfId="12877"/>
    <cellStyle name="Input [yellow] 18" xfId="12878"/>
    <cellStyle name="Input [yellow] 18 2" xfId="12879"/>
    <cellStyle name="Input [yellow] 18_Base Partes Relacionadas" xfId="12880"/>
    <cellStyle name="Input [yellow] 19" xfId="12881"/>
    <cellStyle name="Input [yellow] 19 2" xfId="12882"/>
    <cellStyle name="Input [yellow] 19_Base Partes Relacionadas" xfId="12883"/>
    <cellStyle name="Input [yellow] 2" xfId="12884"/>
    <cellStyle name="Input [yellow] 2 2" xfId="12885"/>
    <cellStyle name="Input [yellow] 2 3" xfId="12886"/>
    <cellStyle name="Input [yellow] 2 4" xfId="12887"/>
    <cellStyle name="Input [yellow] 2 5" xfId="12888"/>
    <cellStyle name="Input [yellow] 2_Base Partes Relacionadas" xfId="12889"/>
    <cellStyle name="Input [yellow] 20" xfId="12890"/>
    <cellStyle name="Input [yellow] 20 2" xfId="12891"/>
    <cellStyle name="Input [yellow] 20_Base Partes Relacionadas" xfId="12892"/>
    <cellStyle name="Input [yellow] 21" xfId="12893"/>
    <cellStyle name="Input [yellow] 21 2" xfId="12894"/>
    <cellStyle name="Input [yellow] 21_Base Partes Relacionadas" xfId="12895"/>
    <cellStyle name="Input [yellow] 22" xfId="12896"/>
    <cellStyle name="Input [yellow] 22 2" xfId="12897"/>
    <cellStyle name="Input [yellow] 22_Base Partes Relacionadas" xfId="12898"/>
    <cellStyle name="Input [yellow] 23" xfId="12899"/>
    <cellStyle name="Input [yellow] 23 2" xfId="12900"/>
    <cellStyle name="Input [yellow] 23_Base Partes Relacionadas" xfId="12901"/>
    <cellStyle name="Input [yellow] 24" xfId="12902"/>
    <cellStyle name="Input [yellow] 25" xfId="12903"/>
    <cellStyle name="Input [yellow] 26" xfId="12904"/>
    <cellStyle name="Input [yellow] 3" xfId="12905"/>
    <cellStyle name="Input [yellow] 3 2" xfId="12906"/>
    <cellStyle name="Input [yellow] 3 3" xfId="12907"/>
    <cellStyle name="Input [yellow] 3 4" xfId="12908"/>
    <cellStyle name="Input [yellow] 3_Base Partes Relacionadas" xfId="12909"/>
    <cellStyle name="Input [yellow] 4" xfId="12910"/>
    <cellStyle name="Input [yellow] 4 2" xfId="12911"/>
    <cellStyle name="Input [yellow] 4 3" xfId="12912"/>
    <cellStyle name="Input [yellow] 4 4" xfId="12913"/>
    <cellStyle name="Input [yellow] 4_Base Partes Relacionadas" xfId="12914"/>
    <cellStyle name="Input [yellow] 5" xfId="12915"/>
    <cellStyle name="Input [yellow] 5 2" xfId="12916"/>
    <cellStyle name="Input [yellow] 5 3" xfId="12917"/>
    <cellStyle name="Input [yellow] 5 4" xfId="12918"/>
    <cellStyle name="Input [yellow] 5_Base Partes Relacionadas" xfId="12919"/>
    <cellStyle name="Input [yellow] 6" xfId="12920"/>
    <cellStyle name="Input [yellow] 6 2" xfId="12921"/>
    <cellStyle name="Input [yellow] 6 3" xfId="12922"/>
    <cellStyle name="Input [yellow] 6 4" xfId="12923"/>
    <cellStyle name="Input [yellow] 6_Base Partes Relacionadas" xfId="12924"/>
    <cellStyle name="Input [yellow] 7" xfId="12925"/>
    <cellStyle name="Input [yellow] 7 2" xfId="12926"/>
    <cellStyle name="Input [yellow] 7 3" xfId="12927"/>
    <cellStyle name="Input [yellow] 7 4" xfId="12928"/>
    <cellStyle name="Input [yellow] 7_Base Partes Relacionadas" xfId="12929"/>
    <cellStyle name="Input [yellow] 8" xfId="12930"/>
    <cellStyle name="Input [yellow] 8 2" xfId="12931"/>
    <cellStyle name="Input [yellow] 8 3" xfId="12932"/>
    <cellStyle name="Input [yellow] 8 4" xfId="12933"/>
    <cellStyle name="Input [yellow] 8_Base Partes Relacionadas" xfId="12934"/>
    <cellStyle name="Input [yellow] 9" xfId="12935"/>
    <cellStyle name="Input [yellow] 9 2" xfId="12936"/>
    <cellStyle name="Input [yellow] 9 3" xfId="12937"/>
    <cellStyle name="Input [yellow] 9 4" xfId="12938"/>
    <cellStyle name="Input [yellow] 9_Base Partes Relacionadas" xfId="12939"/>
    <cellStyle name="Input [yellow]_1.1 - Apuração IRPJ_CSLL - 2200 - 2012_MAI_V1" xfId="12940"/>
    <cellStyle name="Input 10" xfId="12941"/>
    <cellStyle name="Input 10 2" xfId="12942"/>
    <cellStyle name="Input 10 3" xfId="12943"/>
    <cellStyle name="Input 10_BP - Raízen Combustíveis" xfId="12944"/>
    <cellStyle name="Input 11" xfId="12945"/>
    <cellStyle name="Input 11 2" xfId="12946"/>
    <cellStyle name="Input 11 3" xfId="12947"/>
    <cellStyle name="Input 11_BP - Raízen Combustíveis" xfId="12948"/>
    <cellStyle name="Input 12" xfId="12949"/>
    <cellStyle name="Input 12 2" xfId="12950"/>
    <cellStyle name="Input 12 3" xfId="12951"/>
    <cellStyle name="Input 12_BP - Raízen Combustíveis" xfId="12952"/>
    <cellStyle name="Input 13" xfId="12953"/>
    <cellStyle name="Input 13 2" xfId="12954"/>
    <cellStyle name="Input 13 3" xfId="12955"/>
    <cellStyle name="Input 13_BP - Raízen Combustíveis" xfId="12956"/>
    <cellStyle name="Input 14" xfId="12957"/>
    <cellStyle name="Input 14 2" xfId="12958"/>
    <cellStyle name="Input 14 3" xfId="12959"/>
    <cellStyle name="Input 14_BP - Raízen Combustíveis" xfId="12960"/>
    <cellStyle name="Input 15" xfId="12961"/>
    <cellStyle name="Input 15 2" xfId="12962"/>
    <cellStyle name="Input 15 3" xfId="12963"/>
    <cellStyle name="Input 15_BP - Raízen Combustíveis" xfId="12964"/>
    <cellStyle name="Input 16" xfId="12965"/>
    <cellStyle name="Input 16 2" xfId="12966"/>
    <cellStyle name="Input 16 3" xfId="12967"/>
    <cellStyle name="Input 16_BP - Raízen Combustíveis" xfId="12968"/>
    <cellStyle name="Input 17" xfId="12969"/>
    <cellStyle name="Input 17 2" xfId="12970"/>
    <cellStyle name="Input 17_BP - Raízen Combustíveis" xfId="12971"/>
    <cellStyle name="Input 18" xfId="12972"/>
    <cellStyle name="Input 18 2" xfId="12973"/>
    <cellStyle name="Input 18_BP - Raízen Combustíveis" xfId="12974"/>
    <cellStyle name="Input 19" xfId="12975"/>
    <cellStyle name="Input 19 2" xfId="12976"/>
    <cellStyle name="Input 19_BP - Raízen Combustíveis" xfId="12977"/>
    <cellStyle name="Input 2" xfId="12978"/>
    <cellStyle name="Input 2 10" xfId="12979"/>
    <cellStyle name="Input 2 10 2" xfId="12980"/>
    <cellStyle name="Input 2 10_Base Partes Relacionadas" xfId="12981"/>
    <cellStyle name="Input 2 11" xfId="12982"/>
    <cellStyle name="Input 2 11 2" xfId="12983"/>
    <cellStyle name="Input 2 11_Base Partes Relacionadas" xfId="12984"/>
    <cellStyle name="Input 2 12" xfId="12985"/>
    <cellStyle name="Input 2 12 2" xfId="12986"/>
    <cellStyle name="Input 2 12_Base Partes Relacionadas" xfId="12987"/>
    <cellStyle name="Input 2 13" xfId="12988"/>
    <cellStyle name="Input 2 13 2" xfId="12989"/>
    <cellStyle name="Input 2 13_Base Partes Relacionadas" xfId="12990"/>
    <cellStyle name="Input 2 14" xfId="12991"/>
    <cellStyle name="Input 2 14 2" xfId="12992"/>
    <cellStyle name="Input 2 14_Base Partes Relacionadas" xfId="12993"/>
    <cellStyle name="Input 2 15" xfId="12994"/>
    <cellStyle name="Input 2 15 2" xfId="12995"/>
    <cellStyle name="Input 2 15_Base Partes Relacionadas" xfId="12996"/>
    <cellStyle name="Input 2 16" xfId="12997"/>
    <cellStyle name="Input 2 16 2" xfId="12998"/>
    <cellStyle name="Input 2 16_Base Partes Relacionadas" xfId="12999"/>
    <cellStyle name="Input 2 17" xfId="13000"/>
    <cellStyle name="Input 2 17 2" xfId="13001"/>
    <cellStyle name="Input 2 17_Base Partes Relacionadas" xfId="13002"/>
    <cellStyle name="Input 2 18" xfId="13003"/>
    <cellStyle name="Input 2 18 2" xfId="13004"/>
    <cellStyle name="Input 2 18_BP - Raízen Combustíveis" xfId="13005"/>
    <cellStyle name="Input 2 19" xfId="13006"/>
    <cellStyle name="Input 2 2" xfId="13007"/>
    <cellStyle name="Input 2 2 2" xfId="13008"/>
    <cellStyle name="Input 2 2 3" xfId="13009"/>
    <cellStyle name="Input 2 2_Base Partes Relacionadas" xfId="13010"/>
    <cellStyle name="Input 2 20" xfId="13011"/>
    <cellStyle name="Input 2 21" xfId="13012"/>
    <cellStyle name="Input 2 22" xfId="13013"/>
    <cellStyle name="Input 2 3" xfId="13014"/>
    <cellStyle name="Input 2 3 2" xfId="13015"/>
    <cellStyle name="Input 2 3_Base Partes Relacionadas" xfId="13016"/>
    <cellStyle name="Input 2 4" xfId="13017"/>
    <cellStyle name="Input 2 4 2" xfId="13018"/>
    <cellStyle name="Input 2 4_Base Partes Relacionadas" xfId="13019"/>
    <cellStyle name="Input 2 5" xfId="13020"/>
    <cellStyle name="Input 2 5 2" xfId="13021"/>
    <cellStyle name="Input 2 5_Base Partes Relacionadas" xfId="13022"/>
    <cellStyle name="Input 2 6" xfId="13023"/>
    <cellStyle name="Input 2 6 2" xfId="13024"/>
    <cellStyle name="Input 2 6_Base Partes Relacionadas" xfId="13025"/>
    <cellStyle name="Input 2 7" xfId="13026"/>
    <cellStyle name="Input 2 7 2" xfId="13027"/>
    <cellStyle name="Input 2 7_Base Partes Relacionadas" xfId="13028"/>
    <cellStyle name="Input 2 8" xfId="13029"/>
    <cellStyle name="Input 2 8 2" xfId="13030"/>
    <cellStyle name="Input 2 8_Base Partes Relacionadas" xfId="13031"/>
    <cellStyle name="Input 2 9" xfId="13032"/>
    <cellStyle name="Input 2 9 2" xfId="13033"/>
    <cellStyle name="Input 2 9_Base Partes Relacionadas" xfId="13034"/>
    <cellStyle name="Input 2_13-Endividamento" xfId="13035"/>
    <cellStyle name="Input 20" xfId="13036"/>
    <cellStyle name="Input 20 2" xfId="13037"/>
    <cellStyle name="Input 20_BP - Raízen Combustíveis" xfId="13038"/>
    <cellStyle name="Input 21" xfId="13039"/>
    <cellStyle name="Input 21 2" xfId="13040"/>
    <cellStyle name="Input 22" xfId="13041"/>
    <cellStyle name="Input 22 2" xfId="13042"/>
    <cellStyle name="Input 23" xfId="13043"/>
    <cellStyle name="Input 24" xfId="13044"/>
    <cellStyle name="Input 25" xfId="13045"/>
    <cellStyle name="Input 26" xfId="13046"/>
    <cellStyle name="Input 27" xfId="13047"/>
    <cellStyle name="Input 28" xfId="13048"/>
    <cellStyle name="Input 29" xfId="13049"/>
    <cellStyle name="Input 3" xfId="13050"/>
    <cellStyle name="Input 3 2" xfId="13051"/>
    <cellStyle name="Input 3 2 2" xfId="13052"/>
    <cellStyle name="Input 3 2 3" xfId="13053"/>
    <cellStyle name="Input 3 2_Base Partes Relacionadas" xfId="13054"/>
    <cellStyle name="Input 3 3" xfId="13055"/>
    <cellStyle name="Input 3 3 2" xfId="13056"/>
    <cellStyle name="Input 3 3_Base Partes Relacionadas" xfId="13057"/>
    <cellStyle name="Input 3 4" xfId="13058"/>
    <cellStyle name="Input 3 4 2" xfId="13059"/>
    <cellStyle name="Input 3 4_Base Partes Relacionadas" xfId="13060"/>
    <cellStyle name="Input 3 5" xfId="13061"/>
    <cellStyle name="Input 3 5 2" xfId="13062"/>
    <cellStyle name="Input 3 5_Base Partes Relacionadas" xfId="13063"/>
    <cellStyle name="Input 3 6" xfId="13064"/>
    <cellStyle name="Input 3 6 2" xfId="13065"/>
    <cellStyle name="Input 3 6_BP - Raízen Combustíveis" xfId="13066"/>
    <cellStyle name="Input 3 7" xfId="13067"/>
    <cellStyle name="Input 3 8" xfId="13068"/>
    <cellStyle name="Input 3_13-Endividamento" xfId="13069"/>
    <cellStyle name="Input 30" xfId="13070"/>
    <cellStyle name="Input 31" xfId="13071"/>
    <cellStyle name="Input 32" xfId="13072"/>
    <cellStyle name="Input 33" xfId="13073"/>
    <cellStyle name="Input 34" xfId="13074"/>
    <cellStyle name="Input 35" xfId="13075"/>
    <cellStyle name="Input 36" xfId="13076"/>
    <cellStyle name="Input 37" xfId="13077"/>
    <cellStyle name="Input 38" xfId="13078"/>
    <cellStyle name="Input 39" xfId="13079"/>
    <cellStyle name="Input 4" xfId="13080"/>
    <cellStyle name="Input 4 2" xfId="13081"/>
    <cellStyle name="Input 4 3" xfId="13082"/>
    <cellStyle name="Input 4_BP - Raízen Combustíveis" xfId="13083"/>
    <cellStyle name="Input 40" xfId="13084"/>
    <cellStyle name="Input 41" xfId="13085"/>
    <cellStyle name="Input 42" xfId="13086"/>
    <cellStyle name="Input 43" xfId="13087"/>
    <cellStyle name="Input 44" xfId="13088"/>
    <cellStyle name="Input 45" xfId="13089"/>
    <cellStyle name="Input 46" xfId="13090"/>
    <cellStyle name="Input 47" xfId="13091"/>
    <cellStyle name="Input 48" xfId="13092"/>
    <cellStyle name="Input 49" xfId="13093"/>
    <cellStyle name="Input 5" xfId="13094"/>
    <cellStyle name="Input 5 2" xfId="13095"/>
    <cellStyle name="Input 5 3" xfId="13096"/>
    <cellStyle name="Input 5_BP - Raízen Combustíveis" xfId="13097"/>
    <cellStyle name="Input 50" xfId="13098"/>
    <cellStyle name="Input 51" xfId="13099"/>
    <cellStyle name="Input 52" xfId="13100"/>
    <cellStyle name="Input 53" xfId="13101"/>
    <cellStyle name="Input 54" xfId="13102"/>
    <cellStyle name="Input 55" xfId="13103"/>
    <cellStyle name="Input 56" xfId="13104"/>
    <cellStyle name="Input 57" xfId="13105"/>
    <cellStyle name="Input 58" xfId="13106"/>
    <cellStyle name="Input 59" xfId="13107"/>
    <cellStyle name="Input 6" xfId="13108"/>
    <cellStyle name="Input 6 2" xfId="13109"/>
    <cellStyle name="Input 6 3" xfId="13110"/>
    <cellStyle name="Input 6_BP - Raízen Combustíveis" xfId="13111"/>
    <cellStyle name="Input 60" xfId="13112"/>
    <cellStyle name="Input 61" xfId="13113"/>
    <cellStyle name="Input 62" xfId="13114"/>
    <cellStyle name="Input 63" xfId="13115"/>
    <cellStyle name="Input 64" xfId="13116"/>
    <cellStyle name="Input 65" xfId="13117"/>
    <cellStyle name="Input 66" xfId="13118"/>
    <cellStyle name="Input 67" xfId="13119"/>
    <cellStyle name="Input 68" xfId="13120"/>
    <cellStyle name="Input 69" xfId="13121"/>
    <cellStyle name="Input 7" xfId="13122"/>
    <cellStyle name="Input 7 2" xfId="13123"/>
    <cellStyle name="Input 7 3" xfId="13124"/>
    <cellStyle name="Input 7_BP - Raízen Combustíveis" xfId="13125"/>
    <cellStyle name="Input 70" xfId="13126"/>
    <cellStyle name="Input 71" xfId="13127"/>
    <cellStyle name="Input 72" xfId="13128"/>
    <cellStyle name="Input 73" xfId="13129"/>
    <cellStyle name="Input 74" xfId="13130"/>
    <cellStyle name="Input 75" xfId="13131"/>
    <cellStyle name="Input 76" xfId="13132"/>
    <cellStyle name="Input 77" xfId="13133"/>
    <cellStyle name="Input 78" xfId="13134"/>
    <cellStyle name="Input 79" xfId="13135"/>
    <cellStyle name="Input 8" xfId="13136"/>
    <cellStyle name="Input 8 2" xfId="13137"/>
    <cellStyle name="Input 8 3" xfId="13138"/>
    <cellStyle name="Input 8_BP - Raízen Combustíveis" xfId="13139"/>
    <cellStyle name="Input 80" xfId="13140"/>
    <cellStyle name="Input 81" xfId="13141"/>
    <cellStyle name="Input 82" xfId="13142"/>
    <cellStyle name="Input 83" xfId="13143"/>
    <cellStyle name="Input 84" xfId="13144"/>
    <cellStyle name="Input 85" xfId="13145"/>
    <cellStyle name="Input 86" xfId="13146"/>
    <cellStyle name="Input 87" xfId="13147"/>
    <cellStyle name="Input 88" xfId="13148"/>
    <cellStyle name="Input 89" xfId="13149"/>
    <cellStyle name="Input 9" xfId="13150"/>
    <cellStyle name="Input 9 2" xfId="13151"/>
    <cellStyle name="Input 9 3" xfId="13152"/>
    <cellStyle name="Input 9_BP - Raízen Combustíveis" xfId="13153"/>
    <cellStyle name="Input 90" xfId="13154"/>
    <cellStyle name="Input 91" xfId="13155"/>
    <cellStyle name="Input 92" xfId="13156"/>
    <cellStyle name="Input 93" xfId="13157"/>
    <cellStyle name="Input Cells" xfId="13158"/>
    <cellStyle name="Input Cells 2" xfId="13159"/>
    <cellStyle name="Input Cells_BP - Raízen Combustíveis" xfId="13160"/>
    <cellStyle name="Input Number" xfId="13161"/>
    <cellStyle name="Input Text" xfId="13162"/>
    <cellStyle name="InputBlueFont" xfId="13163"/>
    <cellStyle name="InputBlueFont 2" xfId="13164"/>
    <cellStyle name="InputBlueFont 2 2" xfId="13165"/>
    <cellStyle name="InputBlueFont 2_BP - Raízen Combustíveis" xfId="13166"/>
    <cellStyle name="InputBlueFont 3" xfId="13167"/>
    <cellStyle name="InputBlueFont 4" xfId="13168"/>
    <cellStyle name="InputBlueFont_1.1 - Apuração IRPJ_CSLL - 2600 - 2012_MAI_V1" xfId="13169"/>
    <cellStyle name="Integer" xfId="13170"/>
    <cellStyle name="Integer 10" xfId="13171"/>
    <cellStyle name="Integer 11" xfId="13172"/>
    <cellStyle name="Integer 12" xfId="13173"/>
    <cellStyle name="Integer 13" xfId="13174"/>
    <cellStyle name="Integer 14" xfId="13175"/>
    <cellStyle name="Integer 15" xfId="13176"/>
    <cellStyle name="Integer 16" xfId="13177"/>
    <cellStyle name="Integer 17" xfId="13178"/>
    <cellStyle name="Integer 18" xfId="13179"/>
    <cellStyle name="Integer 19" xfId="13180"/>
    <cellStyle name="Integer 2" xfId="13181"/>
    <cellStyle name="Integer 2 2" xfId="13182"/>
    <cellStyle name="Integer 2 2 2" xfId="13183"/>
    <cellStyle name="Integer 2 2 2 2" xfId="13184"/>
    <cellStyle name="Integer 2 2 2 3" xfId="13185"/>
    <cellStyle name="Integer 2 2 2 4" xfId="13186"/>
    <cellStyle name="Integer 2 2 2_BP - Raízen Combustíveis" xfId="13187"/>
    <cellStyle name="Integer 2 2 3" xfId="13188"/>
    <cellStyle name="Integer 2 2 3 2" xfId="13189"/>
    <cellStyle name="Integer 2 2 3_BP - Raízen Combustíveis" xfId="13190"/>
    <cellStyle name="Integer 2 2 4" xfId="13191"/>
    <cellStyle name="Integer 2 2 5" xfId="13192"/>
    <cellStyle name="Integer 2 2_13-Endividamento" xfId="13193"/>
    <cellStyle name="Integer 2 3" xfId="13194"/>
    <cellStyle name="Integer 2 3 2" xfId="13195"/>
    <cellStyle name="Integer 2 3 2 2" xfId="13196"/>
    <cellStyle name="Integer 2 3 2_BP - Raízen Combustíveis" xfId="13197"/>
    <cellStyle name="Integer 2 3 3" xfId="13198"/>
    <cellStyle name="Integer 2 3 4" xfId="13199"/>
    <cellStyle name="Integer 2 3 5" xfId="13200"/>
    <cellStyle name="Integer 2 3_13-Endividamento" xfId="13201"/>
    <cellStyle name="Integer 2 4" xfId="13202"/>
    <cellStyle name="Integer 2 5" xfId="13203"/>
    <cellStyle name="Integer 2 6" xfId="13204"/>
    <cellStyle name="Integer 2 6 2" xfId="13205"/>
    <cellStyle name="Integer 2 6_BP - Raízen Combustíveis" xfId="13206"/>
    <cellStyle name="Integer 2 7" xfId="13207"/>
    <cellStyle name="Integer 2 8" xfId="13208"/>
    <cellStyle name="Integer 2_13-Endividamento" xfId="13209"/>
    <cellStyle name="Integer 20" xfId="13210"/>
    <cellStyle name="Integer 21" xfId="13211"/>
    <cellStyle name="Integer 22" xfId="13212"/>
    <cellStyle name="Integer 23" xfId="13213"/>
    <cellStyle name="Integer 24" xfId="13214"/>
    <cellStyle name="Integer 25" xfId="13215"/>
    <cellStyle name="Integer 26" xfId="13216"/>
    <cellStyle name="Integer 27" xfId="13217"/>
    <cellStyle name="Integer 28" xfId="13218"/>
    <cellStyle name="Integer 29" xfId="13219"/>
    <cellStyle name="Integer 3" xfId="13220"/>
    <cellStyle name="Integer 3 2" xfId="13221"/>
    <cellStyle name="Integer 3 2 2" xfId="13222"/>
    <cellStyle name="Integer 3 2 2 2" xfId="13223"/>
    <cellStyle name="Integer 3 2 2 3" xfId="13224"/>
    <cellStyle name="Integer 3 2 2 4" xfId="13225"/>
    <cellStyle name="Integer 3 2 2_BP - Raízen Combustíveis" xfId="13226"/>
    <cellStyle name="Integer 3 2 3" xfId="13227"/>
    <cellStyle name="Integer 3 2 3 2" xfId="13228"/>
    <cellStyle name="Integer 3 2 3_BP - Raízen Combustíveis" xfId="13229"/>
    <cellStyle name="Integer 3 2 4" xfId="13230"/>
    <cellStyle name="Integer 3 2 5" xfId="13231"/>
    <cellStyle name="Integer 3 2_13-Endividamento" xfId="13232"/>
    <cellStyle name="Integer 3 3" xfId="13233"/>
    <cellStyle name="Integer 3 3 2" xfId="13234"/>
    <cellStyle name="Integer 3 3 2 2" xfId="13235"/>
    <cellStyle name="Integer 3 3 2_BP - Raízen Combustíveis" xfId="13236"/>
    <cellStyle name="Integer 3 3 3" xfId="13237"/>
    <cellStyle name="Integer 3 3 4" xfId="13238"/>
    <cellStyle name="Integer 3 3 5" xfId="13239"/>
    <cellStyle name="Integer 3 3_13-Endividamento" xfId="13240"/>
    <cellStyle name="Integer 3 4" xfId="13241"/>
    <cellStyle name="Integer 3 5" xfId="13242"/>
    <cellStyle name="Integer 3 6" xfId="13243"/>
    <cellStyle name="Integer 3 6 2" xfId="13244"/>
    <cellStyle name="Integer 3 6_BP - Raízen Combustíveis" xfId="13245"/>
    <cellStyle name="Integer 3 7" xfId="13246"/>
    <cellStyle name="Integer 3 8" xfId="13247"/>
    <cellStyle name="Integer 3_13-Endividamento" xfId="13248"/>
    <cellStyle name="Integer 30" xfId="13249"/>
    <cellStyle name="Integer 31" xfId="13250"/>
    <cellStyle name="Integer 32" xfId="13251"/>
    <cellStyle name="Integer 33" xfId="13252"/>
    <cellStyle name="Integer 34" xfId="13253"/>
    <cellStyle name="Integer 35" xfId="13254"/>
    <cellStyle name="Integer 36" xfId="13255"/>
    <cellStyle name="Integer 37" xfId="13256"/>
    <cellStyle name="Integer 37 2" xfId="13257"/>
    <cellStyle name="Integer 37_BP - Raízen Combustíveis" xfId="13258"/>
    <cellStyle name="Integer 38" xfId="13259"/>
    <cellStyle name="Integer 39" xfId="13260"/>
    <cellStyle name="Integer 4" xfId="13261"/>
    <cellStyle name="Integer 4 2" xfId="13262"/>
    <cellStyle name="Integer 4 3" xfId="13263"/>
    <cellStyle name="Integer 4 4" xfId="13264"/>
    <cellStyle name="Integer 4 5" xfId="13265"/>
    <cellStyle name="Integer 4 5 2" xfId="13266"/>
    <cellStyle name="Integer 4 5_BP - Raízen Combustíveis" xfId="13267"/>
    <cellStyle name="Integer 4 6" xfId="13268"/>
    <cellStyle name="Integer 4 7" xfId="13269"/>
    <cellStyle name="Integer 4 8" xfId="13270"/>
    <cellStyle name="Integer 4_13-Endividamento" xfId="13271"/>
    <cellStyle name="Integer 5" xfId="13272"/>
    <cellStyle name="Integer 5 2" xfId="13273"/>
    <cellStyle name="Integer 5_15-FINANCEIRAS" xfId="13274"/>
    <cellStyle name="Integer 6" xfId="13275"/>
    <cellStyle name="Integer 6 2" xfId="13276"/>
    <cellStyle name="Integer 6_15-FINANCEIRAS" xfId="13277"/>
    <cellStyle name="Integer 7" xfId="13278"/>
    <cellStyle name="Integer 8" xfId="13279"/>
    <cellStyle name="Integer 9" xfId="13280"/>
    <cellStyle name="Integer_13-Endividamento" xfId="13281"/>
    <cellStyle name="Item" xfId="13282"/>
    <cellStyle name="l]_x000d__x000a_Path=h:_x000d__x000a_Name=Diana Chang_x000d__x000a_DDEApps=nsf,nsg,nsh,ntf,ns2,ors,org_x000d__x000a_SmartIcons=Read Message_x000d__x000a__x000d__x000a__x000d__x000a_[cc:Edit" xfId="13283"/>
    <cellStyle name="l]_x000d__x000a_Path=h:_x000d__x000a_Name=Diana Chang_x000d__x000a_DDEApps=nsf,nsg,nsh,ntf,ns2,ors,org_x000d__x000a_SmartIcons=Read Message_x000d__x000a__x000d__x000a__x000d__x000a_[cc:Edit 2" xfId="13284"/>
    <cellStyle name="l]_x000d__x000a_Path=h:_x000d__x000a_Name=Diana Chang_x000d__x000a_DDEApps=nsf,nsg,nsh,ntf,ns2,ors,org_x000d__x000a_SmartIcons=Read Message_x000d__x000a__x000d__x000a__x000d__x000a_[cc:Edit 2 2" xfId="13285"/>
    <cellStyle name="l]_x000d__x000a_Path=h:_x000d__x000a_Name=Diana Chang_x000d__x000a_DDEApps=nsf,nsg,nsh,ntf,ns2,ors,org_x000d__x000a_SmartIcons=Read Message_x000d__x000a__x000d__x000a__x000d__x000a_[cc:Edit 2_BP - Raízen Combustíveis" xfId="13286"/>
    <cellStyle name="l]_x000d__x000a_Path=h:_x000d__x000a_Name=Diana Chang_x000d__x000a_DDEApps=nsf,nsg,nsh,ntf,ns2,ors,org_x000d__x000a_SmartIcons=Read Message_x000d__x000a__x000d__x000a__x000d__x000a_[cc:Edit 3" xfId="13287"/>
    <cellStyle name="l]_x000d__x000a_Path=h:_x000d__x000a_Name=Diana Chang_x000d__x000a_DDEApps=nsf,nsg,nsh,ntf,ns2,ors,org_x000d__x000a_SmartIcons=Read Message_x000d__x000a__x000d__x000a__x000d__x000a_[cc:Edit 3 2" xfId="13288"/>
    <cellStyle name="l]_x000d__x000a_Path=h:_x000d__x000a_Name=Diana Chang_x000d__x000a_DDEApps=nsf,nsg,nsh,ntf,ns2,ors,org_x000d__x000a_SmartIcons=Read Message_x000d__x000a__x000d__x000a__x000d__x000a_[cc:Edit 3_BP - Raízen Combustíveis" xfId="13289"/>
    <cellStyle name="l]_x000d__x000a_Path=h:_x000d__x000a_Name=Diana Chang_x000d__x000a_DDEApps=nsf,nsg,nsh,ntf,ns2,ors,org_x000d__x000a_SmartIcons=Read Message_x000d__x000a__x000d__x000a__x000d__x000a_[cc:Edit 4" xfId="13290"/>
    <cellStyle name="l]_x000d__x000a_Path=h:_x000d__x000a_Name=Diana Chang_x000d__x000a_DDEApps=nsf,nsg,nsh,ntf,ns2,ors,org_x000d__x000a_SmartIcons=Read Message_x000d__x000a__x000d__x000a__x000d__x000a_[cc:Edit 5" xfId="13291"/>
    <cellStyle name="l]_x000d__x000a_Path=h:_x000d__x000a_Name=Diana Chang_x000d__x000a_DDEApps=nsf,nsg,nsh,ntf,ns2,ors,org_x000d__x000a_SmartIcons=Read Message_x000d__x000a__x000d__x000a__x000d__x000a_[cc:Edit_13-Endividamento" xfId="13292"/>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293"/>
    <cellStyle name="Level1" xfId="13294"/>
    <cellStyle name="Level2" xfId="13295"/>
    <cellStyle name="Level3" xfId="13296"/>
    <cellStyle name="Level4" xfId="13297"/>
    <cellStyle name="Limpo" xfId="13298"/>
    <cellStyle name="Linha" xfId="13299"/>
    <cellStyle name="Link" xfId="13300"/>
    <cellStyle name="Link Currency (0)" xfId="13301"/>
    <cellStyle name="Link_Dep_Judiciais-Contingências" xfId="13302"/>
    <cellStyle name="Linked Cell 10" xfId="13303"/>
    <cellStyle name="Linked Cell 2" xfId="13304"/>
    <cellStyle name="Linked Cell 2 2" xfId="13305"/>
    <cellStyle name="Linked Cell 2 2 2" xfId="13306"/>
    <cellStyle name="Linked Cell 2 2 3" xfId="13307"/>
    <cellStyle name="Linked Cell 2 2_Base Partes Relacionadas" xfId="13308"/>
    <cellStyle name="Linked Cell 2 3" xfId="13309"/>
    <cellStyle name="Linked Cell 2 3 2" xfId="13310"/>
    <cellStyle name="Linked Cell 2 3_Base Partes Relacionadas" xfId="13311"/>
    <cellStyle name="Linked Cell 2 4" xfId="13312"/>
    <cellStyle name="Linked Cell 2 4 2" xfId="13313"/>
    <cellStyle name="Linked Cell 2 4_Base Partes Relacionadas" xfId="13314"/>
    <cellStyle name="Linked Cell 2 5" xfId="13315"/>
    <cellStyle name="Linked Cell 2 5 2" xfId="13316"/>
    <cellStyle name="Linked Cell 2 5_Base Partes Relacionadas" xfId="13317"/>
    <cellStyle name="Linked Cell 2 6" xfId="13318"/>
    <cellStyle name="Linked Cell 2 6 2" xfId="13319"/>
    <cellStyle name="Linked Cell 2 6_Base Partes Relacionadas" xfId="13320"/>
    <cellStyle name="Linked Cell 2 7" xfId="13321"/>
    <cellStyle name="Linked Cell 2 8" xfId="13322"/>
    <cellStyle name="Linked Cell 2 9" xfId="13323"/>
    <cellStyle name="Linked Cell 2_13-Endividamento" xfId="13324"/>
    <cellStyle name="Linked Cell 3" xfId="13325"/>
    <cellStyle name="Linked Cell 3 2" xfId="13326"/>
    <cellStyle name="Linked Cell 3 2 2" xfId="13327"/>
    <cellStyle name="Linked Cell 3 2_Base Partes Relacionadas" xfId="13328"/>
    <cellStyle name="Linked Cell 3 3" xfId="13329"/>
    <cellStyle name="Linked Cell 3 3 2" xfId="13330"/>
    <cellStyle name="Linked Cell 3 3_Base Partes Relacionadas" xfId="13331"/>
    <cellStyle name="Linked Cell 3 4" xfId="13332"/>
    <cellStyle name="Linked Cell 3 4 2" xfId="13333"/>
    <cellStyle name="Linked Cell 3 4_Base Partes Relacionadas" xfId="13334"/>
    <cellStyle name="Linked Cell 3 5" xfId="13335"/>
    <cellStyle name="Linked Cell 3 5 2" xfId="13336"/>
    <cellStyle name="Linked Cell 3 5_Base Partes Relacionadas" xfId="13337"/>
    <cellStyle name="Linked Cell 3 6" xfId="13338"/>
    <cellStyle name="Linked Cell 3 7" xfId="13339"/>
    <cellStyle name="Linked Cell 3_15-FINANCEIRAS" xfId="13340"/>
    <cellStyle name="Linked Cell 4" xfId="13341"/>
    <cellStyle name="Linked Cell 4 2" xfId="13342"/>
    <cellStyle name="Linked Cell 4_BP - Raízen Combustíveis" xfId="13343"/>
    <cellStyle name="Linked Cell 5" xfId="13344"/>
    <cellStyle name="Linked Cell 5 2" xfId="13345"/>
    <cellStyle name="Linked Cell 5_Base Partes Relacionadas" xfId="13346"/>
    <cellStyle name="Linked Cell 6" xfId="13347"/>
    <cellStyle name="Linked Cell 6 2" xfId="13348"/>
    <cellStyle name="Linked Cell 6_BP - Raízen Combustíveis" xfId="13349"/>
    <cellStyle name="Linked Cell 7" xfId="13350"/>
    <cellStyle name="Linked Cell 7 2" xfId="13351"/>
    <cellStyle name="Linked Cell 7_BP - Raízen Combustíveis" xfId="13352"/>
    <cellStyle name="Linked Cell 8" xfId="13353"/>
    <cellStyle name="Linked Cell 9" xfId="13354"/>
    <cellStyle name="Linked Cells" xfId="13355"/>
    <cellStyle name="Linked Cells 2" xfId="13356"/>
    <cellStyle name="Linked Cells_BP - Raízen Combustíveis" xfId="13357"/>
    <cellStyle name="MacroCode" xfId="13358"/>
    <cellStyle name="MacroCode 2" xfId="13359"/>
    <cellStyle name="MacroCode 3" xfId="13360"/>
    <cellStyle name="MacroCode_BP - Raízen Combustíveis" xfId="13361"/>
    <cellStyle name="MainHead" xfId="13362"/>
    <cellStyle name="MainHead 2" xfId="13363"/>
    <cellStyle name="MainHead 2 2" xfId="13364"/>
    <cellStyle name="MainHead 2_BP - Raízen Combustíveis" xfId="13365"/>
    <cellStyle name="MainHead 3" xfId="13366"/>
    <cellStyle name="MainHead 3 2" xfId="13367"/>
    <cellStyle name="MainHead 4" xfId="13368"/>
    <cellStyle name="MainHead_15-FINANCEIRAS" xfId="13369"/>
    <cellStyle name="MatrizDados" xfId="13370"/>
    <cellStyle name="měny_Business Plan MCE" xfId="13371"/>
    <cellStyle name="Meses" xfId="13372"/>
    <cellStyle name="meu" xfId="13373"/>
    <cellStyle name="meu 2" xfId="13374"/>
    <cellStyle name="meu 2 2" xfId="13375"/>
    <cellStyle name="meu 2_BP - Raízen Combustíveis" xfId="13376"/>
    <cellStyle name="meu 3" xfId="13377"/>
    <cellStyle name="meu 3 2" xfId="13378"/>
    <cellStyle name="meu 4" xfId="13379"/>
    <cellStyle name="meu 5" xfId="13380"/>
    <cellStyle name="meu_15-FINANCEIRAS" xfId="13381"/>
    <cellStyle name="Micr" xfId="13382"/>
    <cellStyle name="Micros" xfId="13383"/>
    <cellStyle name="Microsoft " xfId="13384"/>
    <cellStyle name="Microsoft  2" xfId="13385"/>
    <cellStyle name="Microsoft  2 2" xfId="13386"/>
    <cellStyle name="Microsoft  2 3" xfId="13387"/>
    <cellStyle name="Microsoft  2_BP - Raízen Combustíveis" xfId="13388"/>
    <cellStyle name="Microsoft  3" xfId="13389"/>
    <cellStyle name="Microsoft  4" xfId="13390"/>
    <cellStyle name="Microsoft _15-FINANCEIRAS" xfId="13391"/>
    <cellStyle name="Microsoft E" xfId="13392"/>
    <cellStyle name="Microsoft E 2" xfId="13393"/>
    <cellStyle name="Microsoft E 2 2" xfId="13394"/>
    <cellStyle name="Microsoft E 2 3" xfId="13395"/>
    <cellStyle name="Microsoft E 2_BP - Raízen Combustíveis" xfId="13396"/>
    <cellStyle name="Microsoft E 3" xfId="13397"/>
    <cellStyle name="Microsoft E 3 2" xfId="13398"/>
    <cellStyle name="Microsoft E 3 3" xfId="13399"/>
    <cellStyle name="Microsoft E 3 4" xfId="13400"/>
    <cellStyle name="Microsoft E 3_BP - Raízen Combustíveis" xfId="13401"/>
    <cellStyle name="Microsoft E 4" xfId="13402"/>
    <cellStyle name="Microsoft E 4 2" xfId="13403"/>
    <cellStyle name="Microsoft E 5" xfId="13404"/>
    <cellStyle name="Microsoft E_13-Endividamento" xfId="13405"/>
    <cellStyle name="Microsoft Exc" xfId="13406"/>
    <cellStyle name="Microsoft Exc 2" xfId="13407"/>
    <cellStyle name="Microsoft Exc 2 2" xfId="13408"/>
    <cellStyle name="Microsoft Exc 2 3" xfId="13409"/>
    <cellStyle name="Microsoft Exc 2_BP - Raízen Combustíveis" xfId="13410"/>
    <cellStyle name="Microsoft Exc 3" xfId="13411"/>
    <cellStyle name="Microsoft Exc 3 2" xfId="13412"/>
    <cellStyle name="Microsoft Exc 3 3" xfId="13413"/>
    <cellStyle name="Microsoft Exc 3 4" xfId="13414"/>
    <cellStyle name="Microsoft Exc 3_BP - Raízen Combustíveis" xfId="13415"/>
    <cellStyle name="Microsoft Exc 4" xfId="13416"/>
    <cellStyle name="Microsoft Exc 4 2" xfId="13417"/>
    <cellStyle name="Microsoft Exc 5" xfId="13418"/>
    <cellStyle name="Microsoft Exc_13-Endividamento" xfId="13419"/>
    <cellStyle name="Microsoft Excel found an e" xfId="13420"/>
    <cellStyle name="Microsoft Excel found an error in the formula you entered. Do you want to accept the correction proposed below?_x000a__x000a_|_x000a__x000a_• To accept the correction, click Yes._x000a_• To close this message and correct the formula yourself, click No." xfId="13421"/>
    <cellStyle name="Microsoft Excel found an error in the formula you entered. Do you want to accept the correction proposed below?_x000a__x000a_|_x000a__x000a_• To accept the correction, click Yes._x000a_• To close this message and correct the formula yourself, click No. 2" xfId="13422"/>
    <cellStyle name="Microsoft Excel found an error in the formula you entered. Do you want to accept the correction proposed below?_x000a__x000a_|_x000a__x000a_• To accept the correction, click Yes._x000a_• To close this message and correct the formula yourself, click No. 2 2" xfId="13423"/>
    <cellStyle name="Microsoft Excel found an error in the formula you entered. Do you want to accept the correction proposed below?_x000a__x000a_|_x000a__x000a_• To accept the correction, click Yes._x000a_• To close this message and correct the formula yourself, click No. 2 2 2" xfId="13424"/>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425"/>
    <cellStyle name="Microsoft Excel found an error in the formula you entered. Do you want to accept the correction proposed below?_x000a__x000a_|_x000a__x000a_• To accept the correction, click Yes._x000a_• To close this message and correct the formula yourself, click No. 2 3" xfId="13426"/>
    <cellStyle name="Microsoft Excel found an error in the formula you entered. Do you want to accept the correction proposed below?_x000a__x000a_|_x000a__x000a_• To accept the correction, click Yes._x000a_• To close this message and correct the formula yourself, click No. 2 3 2" xfId="13427"/>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428"/>
    <cellStyle name="Microsoft Excel found an error in the formula you entered. Do you want to accept the correction proposed below?_x000a__x000a_|_x000a__x000a_• To accept the correction, click Yes._x000a_• To close this message and correct the formula yourself, click No. 2 4" xfId="13429"/>
    <cellStyle name="Microsoft Excel found an error in the formula you entered. Do you want to accept the correction proposed below?_x000a__x000a_|_x000a__x000a_• To accept the correction, click Yes._x000a_• To close this message and correct the formula yourself, click No. 2 5" xfId="13430"/>
    <cellStyle name="Microsoft Excel found an error in the formula you entered. Do you want to accept the correction proposed below?_x000a__x000a_|_x000a__x000a_• To accept the correction, click Yes._x000a_• To close this message and correct the formula yourself, click No. 2 6" xfId="13431"/>
    <cellStyle name="Microsoft Excel found an error in the formula you entered. Do you want to accept the correction proposed below?_x000a__x000a_|_x000a__x000a_• To accept the correction, click Yes._x000a_• To close this message and correct the formula yourself, click No. 2 7" xfId="13432"/>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433"/>
    <cellStyle name="Microsoft Excel found an error in the formula you entered. Do you want to accept the correction proposed below?_x000a__x000a_|_x000a__x000a_• To accept the correction, click Yes._x000a_• To close this message and correct the formula yourself, click No. 3" xfId="13434"/>
    <cellStyle name="Microsoft Excel found an error in the formula you entered. Do you want to accept the correction proposed below?_x000a__x000a_|_x000a__x000a_• To accept the correction, click Yes._x000a_• To close this message and correct the formula yourself, click No. 3 2" xfId="13435"/>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436"/>
    <cellStyle name="Microsoft Excel found an error in the formula you entered. Do you want to accept the correction proposed below?_x000a__x000a_|_x000a__x000a_• To accept the correction, click Yes._x000a_• To close this message and correct the formula yourself, click No. 4" xfId="13437"/>
    <cellStyle name="Microsoft Excel found an error in the formula you entered. Do you want to accept the correction proposed below?_x000a__x000a_|_x000a__x000a_• To accept the correction, click Yes._x000a_• To close this message and correct the formula yourself, click No. 4 2" xfId="13438"/>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439"/>
    <cellStyle name="Microsoft Excel found an error in the formula you entered. Do you want to accept the correction proposed below?_x000a__x000a_|_x000a__x000a_• To accept the correction, click Yes._x000a_• To close this message and correct the formula yourself, click No. 5" xfId="13440"/>
    <cellStyle name="Microsoft Excel found an error in the formula you entered. Do you want to accept the correction proposed below?_x000a__x000a_|_x000a__x000a_• To accept the correction, click Yes._x000a_• To close this message and correct the formula yourself, click No. 5 2" xfId="134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442"/>
    <cellStyle name="Microsoft Excel found an error in the formula you entered. Do you want to accept the correction proposed below?_x000a__x000a_|_x000a__x000a_• To accept the correction, click Yes._x000a_• To close this message and correct the formula yourself, click No. 6" xfId="13443"/>
    <cellStyle name="Microsoft Excel found an error in the formula you entered. Do you want to accept the correction proposed below?_x000a__x000a_|_x000a__x000a_• To accept the correction, click Yes._x000a_• To close this message and correct the formula yourself, click No. 7" xfId="1344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445"/>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446"/>
    <cellStyle name="Migliaia (0)_1999" xfId="13447"/>
    <cellStyle name="Migliaia [0]_Gestionale GVSB - MAGGIO" xfId="13448"/>
    <cellStyle name="Migliaia_Gestionale GVSB - MAGGIO" xfId="13449"/>
    <cellStyle name="Mike" xfId="13450"/>
    <cellStyle name="Mike 2" xfId="13451"/>
    <cellStyle name="Mike 3" xfId="13452"/>
    <cellStyle name="Mike_15-FINANCEIRAS" xfId="13453"/>
    <cellStyle name="Millares [0]_10 AVERIAS MASIVAS + ANT" xfId="13454"/>
    <cellStyle name="Millares_10 AVERIAS MASIVAS + ANT" xfId="13455"/>
    <cellStyle name="Milliers [0]_!!!GO" xfId="13456"/>
    <cellStyle name="Milliers_!!!GO" xfId="13457"/>
    <cellStyle name="MLComma0" xfId="13458"/>
    <cellStyle name="MLComma0 2" xfId="13459"/>
    <cellStyle name="MLComma0 2 2" xfId="13460"/>
    <cellStyle name="MLComma0 2 3" xfId="13461"/>
    <cellStyle name="MLComma0 2_15-FINANCEIRAS" xfId="13462"/>
    <cellStyle name="MLComma0 3" xfId="13463"/>
    <cellStyle name="MLComma0 3 2" xfId="13464"/>
    <cellStyle name="MLComma0 3 3" xfId="13465"/>
    <cellStyle name="MLComma0 3_15-FINANCEIRAS" xfId="13466"/>
    <cellStyle name="MLComma0 4" xfId="13467"/>
    <cellStyle name="MLComma0 5" xfId="13468"/>
    <cellStyle name="MLComma0_15-FINANCEIRAS" xfId="13469"/>
    <cellStyle name="MLDollar0" xfId="13470"/>
    <cellStyle name="MLDollar0 2" xfId="13471"/>
    <cellStyle name="MLDollar0 2 2" xfId="13472"/>
    <cellStyle name="MLDollar0 2 3" xfId="13473"/>
    <cellStyle name="MLDollar0 2_15-FINANCEIRAS" xfId="13474"/>
    <cellStyle name="MLDollar0 3" xfId="13475"/>
    <cellStyle name="MLDollar0 3 2" xfId="13476"/>
    <cellStyle name="MLDollar0 3 3" xfId="13477"/>
    <cellStyle name="MLDollar0 3_15-FINANCEIRAS" xfId="13478"/>
    <cellStyle name="MLDollar0 4" xfId="13479"/>
    <cellStyle name="MLDollar0 5" xfId="13480"/>
    <cellStyle name="MLDollar0_15-FINANCEIRAS" xfId="13481"/>
    <cellStyle name="MLEuro0" xfId="13482"/>
    <cellStyle name="MLEuro0 2" xfId="13483"/>
    <cellStyle name="MLEuro0 2 2" xfId="13484"/>
    <cellStyle name="MLEuro0 2 3" xfId="13485"/>
    <cellStyle name="MLEuro0 2_15-FINANCEIRAS" xfId="13486"/>
    <cellStyle name="MLEuro0 3" xfId="13487"/>
    <cellStyle name="MLEuro0 3 2" xfId="13488"/>
    <cellStyle name="MLEuro0 3 3" xfId="13489"/>
    <cellStyle name="MLEuro0 3_15-FINANCEIRAS" xfId="13490"/>
    <cellStyle name="MLEuro0 4" xfId="13491"/>
    <cellStyle name="MLEuro0 5" xfId="13492"/>
    <cellStyle name="MLEuro0_15-FINANCEIRAS" xfId="13493"/>
    <cellStyle name="MLMultiple0" xfId="13494"/>
    <cellStyle name="MLMultiple0 2" xfId="13495"/>
    <cellStyle name="MLMultiple0 2 2" xfId="13496"/>
    <cellStyle name="MLMultiple0 2 3" xfId="13497"/>
    <cellStyle name="MLMultiple0 2_15-FINANCEIRAS" xfId="13498"/>
    <cellStyle name="MLMultiple0 3" xfId="13499"/>
    <cellStyle name="MLMultiple0 3 2" xfId="13500"/>
    <cellStyle name="MLMultiple0 3 3" xfId="13501"/>
    <cellStyle name="MLMultiple0 3_15-FINANCEIRAS" xfId="13502"/>
    <cellStyle name="MLMultiple0 4" xfId="13503"/>
    <cellStyle name="MLMultiple0 5" xfId="13504"/>
    <cellStyle name="MLMultiple0_15-FINANCEIRAS" xfId="13505"/>
    <cellStyle name="MLPercent0" xfId="13506"/>
    <cellStyle name="MLPercent0 2" xfId="13507"/>
    <cellStyle name="MLPercent0 2 2" xfId="13508"/>
    <cellStyle name="MLPercent0 2 3" xfId="13509"/>
    <cellStyle name="MLPercent0 2_15-FINANCEIRAS" xfId="13510"/>
    <cellStyle name="MLPercent0 3" xfId="13511"/>
    <cellStyle name="MLPercent0 3 2" xfId="13512"/>
    <cellStyle name="MLPercent0 3 3" xfId="13513"/>
    <cellStyle name="MLPercent0 3_15-FINANCEIRAS" xfId="13514"/>
    <cellStyle name="MLPercent0 4" xfId="13515"/>
    <cellStyle name="MLPercent0 5" xfId="13516"/>
    <cellStyle name="MLPercent0_15-FINANCEIRAS" xfId="13517"/>
    <cellStyle name="MLPound0" xfId="13518"/>
    <cellStyle name="MLPound0 2" xfId="13519"/>
    <cellStyle name="MLPound0 2 2" xfId="13520"/>
    <cellStyle name="MLPound0 2 3" xfId="13521"/>
    <cellStyle name="MLPound0 2_15-FINANCEIRAS" xfId="13522"/>
    <cellStyle name="MLPound0 3" xfId="13523"/>
    <cellStyle name="MLPound0 3 2" xfId="13524"/>
    <cellStyle name="MLPound0 3 3" xfId="13525"/>
    <cellStyle name="MLPound0 3_15-FINANCEIRAS" xfId="13526"/>
    <cellStyle name="MLPound0 4" xfId="13527"/>
    <cellStyle name="MLPound0 5" xfId="13528"/>
    <cellStyle name="MLPound0_15-FINANCEIRAS" xfId="13529"/>
    <cellStyle name="MLYen0" xfId="13530"/>
    <cellStyle name="MLYen0 2" xfId="13531"/>
    <cellStyle name="MLYen0 2 2" xfId="13532"/>
    <cellStyle name="MLYen0 2 3" xfId="13533"/>
    <cellStyle name="MLYen0 2_15-FINANCEIRAS" xfId="13534"/>
    <cellStyle name="MLYen0 3" xfId="13535"/>
    <cellStyle name="MLYen0 3 2" xfId="13536"/>
    <cellStyle name="MLYen0 3 3" xfId="13537"/>
    <cellStyle name="MLYen0 3_15-FINANCEIRAS" xfId="13538"/>
    <cellStyle name="MLYen0 4" xfId="13539"/>
    <cellStyle name="MLYen0 5" xfId="13540"/>
    <cellStyle name="MLYen0_15-FINANCEIRAS" xfId="13541"/>
    <cellStyle name="Moeda 2" xfId="13542"/>
    <cellStyle name="Moeda 2 10" xfId="13543"/>
    <cellStyle name="Moeda 2 2" xfId="13544"/>
    <cellStyle name="Moeda 2 2 2" xfId="13545"/>
    <cellStyle name="Moeda 2 2 2 2" xfId="13546"/>
    <cellStyle name="Moeda 2 2 2 3" xfId="13547"/>
    <cellStyle name="Moeda 2 2 2_15-FINANCEIRAS" xfId="13548"/>
    <cellStyle name="Moeda 2 2 3" xfId="13549"/>
    <cellStyle name="Moeda 2 2 4" xfId="13550"/>
    <cellStyle name="Moeda 2 2_15-FINANCEIRAS" xfId="13551"/>
    <cellStyle name="Moeda 2 3" xfId="13552"/>
    <cellStyle name="Moeda 2 3 2" xfId="13553"/>
    <cellStyle name="Moeda 2 3 3" xfId="13554"/>
    <cellStyle name="Moeda 2 3_15-FINANCEIRAS" xfId="13555"/>
    <cellStyle name="Moeda 2 4" xfId="13556"/>
    <cellStyle name="Moeda 2 4 2" xfId="13557"/>
    <cellStyle name="Moeda 2 4 3" xfId="13558"/>
    <cellStyle name="Moeda 2 4_15-FINANCEIRAS" xfId="13559"/>
    <cellStyle name="Moeda 2 5" xfId="13560"/>
    <cellStyle name="Moeda 2 5 2" xfId="13561"/>
    <cellStyle name="Moeda 2 5_BP - Raízen Combustíveis" xfId="13562"/>
    <cellStyle name="Moeda 2 6" xfId="13563"/>
    <cellStyle name="Moeda 2 7" xfId="13564"/>
    <cellStyle name="Moeda 2 8" xfId="13565"/>
    <cellStyle name="Moeda 2 9" xfId="13566"/>
    <cellStyle name="Moeda 2_15-FINANCEIRAS" xfId="13567"/>
    <cellStyle name="Moeda 3" xfId="13568"/>
    <cellStyle name="Moeda 3 2" xfId="13569"/>
    <cellStyle name="Moeda 3 2 2" xfId="13570"/>
    <cellStyle name="Moeda 3 2 3" xfId="13571"/>
    <cellStyle name="Moeda 3 2_15-FINANCEIRAS" xfId="13572"/>
    <cellStyle name="Moeda 3 3" xfId="13573"/>
    <cellStyle name="Moeda 3 4" xfId="13574"/>
    <cellStyle name="Moeda 3_15-FINANCEIRAS" xfId="13575"/>
    <cellStyle name="Moeda 31" xfId="13576"/>
    <cellStyle name="Moeda 31 2" xfId="13577"/>
    <cellStyle name="Moeda 31_Dep_Judiciais-Contingências" xfId="13578"/>
    <cellStyle name="Moeda0" xfId="13579"/>
    <cellStyle name="Moneda [0]_10 AVERIAS MASIVAS + ANT" xfId="13580"/>
    <cellStyle name="Moneda_10 AVERIAS MASIVAS + ANT" xfId="13581"/>
    <cellStyle name="Monétaire [0]_!!!GO" xfId="13582"/>
    <cellStyle name="Monétaire_!!!GO" xfId="13583"/>
    <cellStyle name="Monetario" xfId="13584"/>
    <cellStyle name="Monetario 2" xfId="13585"/>
    <cellStyle name="Monetario 2 2" xfId="13586"/>
    <cellStyle name="Monetario 2_15-FINANCEIRAS" xfId="13587"/>
    <cellStyle name="Monetario 3" xfId="13588"/>
    <cellStyle name="Monetario 3 2" xfId="13589"/>
    <cellStyle name="Monetario 3_15-FINANCEIRAS" xfId="13590"/>
    <cellStyle name="Monetario 4" xfId="13591"/>
    <cellStyle name="Monetario 5" xfId="13592"/>
    <cellStyle name="Monetario_15-FINANCEIRAS" xfId="13593"/>
    <cellStyle name="movimentação" xfId="13594"/>
    <cellStyle name="Multiple" xfId="13595"/>
    <cellStyle name="Multiple [0]" xfId="13596"/>
    <cellStyle name="Multiple [0] 2" xfId="13597"/>
    <cellStyle name="Multiple [0] 2 2" xfId="13598"/>
    <cellStyle name="Multiple [0] 2 3" xfId="13599"/>
    <cellStyle name="Multiple [0] 2_15-FINANCEIRAS" xfId="13600"/>
    <cellStyle name="Multiple [0] 3" xfId="13601"/>
    <cellStyle name="Multiple [0] 4" xfId="13602"/>
    <cellStyle name="Multiple [0]_15-FINANCEIRAS" xfId="13603"/>
    <cellStyle name="Multiple [1]" xfId="13604"/>
    <cellStyle name="Multiple [1] 2" xfId="13605"/>
    <cellStyle name="Multiple [1] 2 2" xfId="13606"/>
    <cellStyle name="Multiple [1] 2 3" xfId="13607"/>
    <cellStyle name="Multiple [1] 2_15-FINANCEIRAS" xfId="13608"/>
    <cellStyle name="Multiple [1] 3" xfId="13609"/>
    <cellStyle name="Multiple [1] 4" xfId="13610"/>
    <cellStyle name="Multiple [1]_15-FINANCEIRAS" xfId="13611"/>
    <cellStyle name="Multiple [2]" xfId="13612"/>
    <cellStyle name="Multiple [2] 2" xfId="13613"/>
    <cellStyle name="Multiple [2] 2 2" xfId="13614"/>
    <cellStyle name="Multiple [2] 2 3" xfId="13615"/>
    <cellStyle name="Multiple [2] 2_15-FINANCEIRAS" xfId="13616"/>
    <cellStyle name="Multiple [2] 3" xfId="13617"/>
    <cellStyle name="Multiple [2] 4" xfId="13618"/>
    <cellStyle name="Multiple [2]_15-FINANCEIRAS" xfId="13619"/>
    <cellStyle name="Multiple_Dep_Judiciais-Contingências" xfId="13620"/>
    <cellStyle name="Neury" xfId="13621"/>
    <cellStyle name="Neutra 10" xfId="13622"/>
    <cellStyle name="Neutra 10 2" xfId="13623"/>
    <cellStyle name="Neutra 10 3" xfId="13624"/>
    <cellStyle name="Neutra 10_Dep_Judiciais-Contingências" xfId="13625"/>
    <cellStyle name="Neutra 11" xfId="13626"/>
    <cellStyle name="Neutra 11 2" xfId="13627"/>
    <cellStyle name="Neutra 11_Dep_Judiciais-Contingências" xfId="13628"/>
    <cellStyle name="Neutra 12" xfId="13629"/>
    <cellStyle name="Neutra 13" xfId="13630"/>
    <cellStyle name="Neutra 14" xfId="13631"/>
    <cellStyle name="Neutra 15" xfId="13632"/>
    <cellStyle name="Neutra 16" xfId="13633"/>
    <cellStyle name="Neutra 17" xfId="13634"/>
    <cellStyle name="Neutra 2" xfId="13635"/>
    <cellStyle name="Neutra 2 10" xfId="13636"/>
    <cellStyle name="Neutra 2 2" xfId="13637"/>
    <cellStyle name="Neutra 2 2 2" xfId="13638"/>
    <cellStyle name="Neutra 2 2 2 2" xfId="13639"/>
    <cellStyle name="Neutra 2 2 2 3" xfId="13640"/>
    <cellStyle name="Neutra 2 2 2 4" xfId="13641"/>
    <cellStyle name="Neutra 2 2 3" xfId="13642"/>
    <cellStyle name="Neutra 2 2 4" xfId="13643"/>
    <cellStyle name="Neutra 2 2_15-FINANCEIRAS" xfId="13644"/>
    <cellStyle name="Neutra 2 3" xfId="13645"/>
    <cellStyle name="Neutra 2 3 2" xfId="13646"/>
    <cellStyle name="Neutra 2 3 2 2" xfId="13647"/>
    <cellStyle name="Neutra 2 3 2 3" xfId="13648"/>
    <cellStyle name="Neutra 2 3 2 4" xfId="13649"/>
    <cellStyle name="Neutra 2 3 3" xfId="13650"/>
    <cellStyle name="Neutra 2 3 4" xfId="13651"/>
    <cellStyle name="Neutra 2 3_15-FINANCEIRAS" xfId="13652"/>
    <cellStyle name="Neutra 2 4" xfId="13653"/>
    <cellStyle name="Neutra 2 4 2" xfId="13654"/>
    <cellStyle name="Neutra 2 4 3" xfId="13655"/>
    <cellStyle name="Neutra 2 4 4" xfId="13656"/>
    <cellStyle name="Neutra 2 4_15-FINANCEIRAS" xfId="13657"/>
    <cellStyle name="Neutra 2 5" xfId="13658"/>
    <cellStyle name="Neutra 2 5 2" xfId="13659"/>
    <cellStyle name="Neutra 2 5_15-FINANCEIRAS" xfId="13660"/>
    <cellStyle name="Neutra 2 6" xfId="13661"/>
    <cellStyle name="Neutra 2 6 2" xfId="13662"/>
    <cellStyle name="Neutra 2 6_15-FINANCEIRAS" xfId="13663"/>
    <cellStyle name="Neutra 2 7" xfId="13664"/>
    <cellStyle name="Neutra 2 7 2" xfId="13665"/>
    <cellStyle name="Neutra 2 7_15-FINANCEIRAS" xfId="13666"/>
    <cellStyle name="Neutra 2 8" xfId="13667"/>
    <cellStyle name="Neutra 2 9" xfId="13668"/>
    <cellStyle name="Neutra 2_11_Combinação de neg. Zanin" xfId="13669"/>
    <cellStyle name="Neutra 3" xfId="13670"/>
    <cellStyle name="Neutra 3 2" xfId="13671"/>
    <cellStyle name="Neutra 3 2 2" xfId="13672"/>
    <cellStyle name="Neutra 3 2 3" xfId="13673"/>
    <cellStyle name="Neutra 3 2 4" xfId="13674"/>
    <cellStyle name="Neutra 3 2 5" xfId="13675"/>
    <cellStyle name="Neutra 3 2_15-FINANCEIRAS" xfId="13676"/>
    <cellStyle name="Neutra 3 3" xfId="13677"/>
    <cellStyle name="Neutra 3 3 2" xfId="13678"/>
    <cellStyle name="Neutra 3 3_15-FINANCEIRAS" xfId="13679"/>
    <cellStyle name="Neutra 3 4" xfId="13680"/>
    <cellStyle name="Neutra 3 4 2" xfId="13681"/>
    <cellStyle name="Neutra 3 4_15-FINANCEIRAS" xfId="13682"/>
    <cellStyle name="Neutra 3 5" xfId="13683"/>
    <cellStyle name="Neutra 3 6" xfId="13684"/>
    <cellStyle name="Neutra 3 7" xfId="13685"/>
    <cellStyle name="Neutra 3_13-Endividamento" xfId="13686"/>
    <cellStyle name="Neutra 4" xfId="13687"/>
    <cellStyle name="Neutra 4 2" xfId="13688"/>
    <cellStyle name="Neutra 4 2 2" xfId="13689"/>
    <cellStyle name="Neutra 4 2 3" xfId="13690"/>
    <cellStyle name="Neutra 4 2 4" xfId="13691"/>
    <cellStyle name="Neutra 4 2 5" xfId="13692"/>
    <cellStyle name="Neutra 4 2_15-FINANCEIRAS" xfId="13693"/>
    <cellStyle name="Neutra 4 3" xfId="13694"/>
    <cellStyle name="Neutra 4 3 2" xfId="13695"/>
    <cellStyle name="Neutra 4 3_15-FINANCEIRAS" xfId="13696"/>
    <cellStyle name="Neutra 4 4" xfId="13697"/>
    <cellStyle name="Neutra 4 4 2" xfId="13698"/>
    <cellStyle name="Neutra 4 4_15-FINANCEIRAS" xfId="13699"/>
    <cellStyle name="Neutra 4 5" xfId="13700"/>
    <cellStyle name="Neutra 4 6" xfId="13701"/>
    <cellStyle name="Neutra 4 7" xfId="13702"/>
    <cellStyle name="Neutra 4_13-Endividamento" xfId="13703"/>
    <cellStyle name="Neutra 5" xfId="13704"/>
    <cellStyle name="Neutra 5 2" xfId="13705"/>
    <cellStyle name="Neutra 5 2 2" xfId="13706"/>
    <cellStyle name="Neutra 5 2 3" xfId="13707"/>
    <cellStyle name="Neutra 5 2 4" xfId="13708"/>
    <cellStyle name="Neutra 5 2 5" xfId="13709"/>
    <cellStyle name="Neutra 5 2_15-FINANCEIRAS" xfId="13710"/>
    <cellStyle name="Neutra 5 3" xfId="13711"/>
    <cellStyle name="Neutra 5 3 2" xfId="13712"/>
    <cellStyle name="Neutra 5 3_15-FINANCEIRAS" xfId="13713"/>
    <cellStyle name="Neutra 5 4" xfId="13714"/>
    <cellStyle name="Neutra 5 4 2" xfId="13715"/>
    <cellStyle name="Neutra 5 4_15-FINANCEIRAS" xfId="13716"/>
    <cellStyle name="Neutra 5 5" xfId="13717"/>
    <cellStyle name="Neutra 5 6" xfId="13718"/>
    <cellStyle name="Neutra 5 7" xfId="13719"/>
    <cellStyle name="Neutra 5_13-Endividamento" xfId="13720"/>
    <cellStyle name="Neutra 6" xfId="13721"/>
    <cellStyle name="Neutra 6 2" xfId="13722"/>
    <cellStyle name="Neutra 6 2 2" xfId="13723"/>
    <cellStyle name="Neutra 6 2 3" xfId="13724"/>
    <cellStyle name="Neutra 6 2 4" xfId="13725"/>
    <cellStyle name="Neutra 6 2 5" xfId="13726"/>
    <cellStyle name="Neutra 6 2_15-FINANCEIRAS" xfId="13727"/>
    <cellStyle name="Neutra 6 3" xfId="13728"/>
    <cellStyle name="Neutra 6 3 2" xfId="13729"/>
    <cellStyle name="Neutra 6 3_15-FINANCEIRAS" xfId="13730"/>
    <cellStyle name="Neutra 6 4" xfId="13731"/>
    <cellStyle name="Neutra 6 4 2" xfId="13732"/>
    <cellStyle name="Neutra 6 4_15-FINANCEIRAS" xfId="13733"/>
    <cellStyle name="Neutra 6 5" xfId="13734"/>
    <cellStyle name="Neutra 6 6" xfId="13735"/>
    <cellStyle name="Neutra 6 7" xfId="13736"/>
    <cellStyle name="Neutra 6_13-Endividamento" xfId="13737"/>
    <cellStyle name="Neutra 7" xfId="13738"/>
    <cellStyle name="Neutra 7 2" xfId="13739"/>
    <cellStyle name="Neutra 7 2 2" xfId="13740"/>
    <cellStyle name="Neutra 7 2 3" xfId="13741"/>
    <cellStyle name="Neutra 7 2 4" xfId="13742"/>
    <cellStyle name="Neutra 7 2 5" xfId="13743"/>
    <cellStyle name="Neutra 7 2_15-FINANCEIRAS" xfId="13744"/>
    <cellStyle name="Neutra 7 3" xfId="13745"/>
    <cellStyle name="Neutra 7 3 2" xfId="13746"/>
    <cellStyle name="Neutra 7 3_15-FINANCEIRAS" xfId="13747"/>
    <cellStyle name="Neutra 7 4" xfId="13748"/>
    <cellStyle name="Neutra 7 4 2" xfId="13749"/>
    <cellStyle name="Neutra 7 4_15-FINANCEIRAS" xfId="13750"/>
    <cellStyle name="Neutra 7 5" xfId="13751"/>
    <cellStyle name="Neutra 7 6" xfId="13752"/>
    <cellStyle name="Neutra 7 7" xfId="13753"/>
    <cellStyle name="Neutra 7_13-Endividamento" xfId="13754"/>
    <cellStyle name="Neutra 8" xfId="13755"/>
    <cellStyle name="Neutra 8 2" xfId="13756"/>
    <cellStyle name="Neutra 8 3" xfId="13757"/>
    <cellStyle name="Neutra 8 4" xfId="13758"/>
    <cellStyle name="Neutra 8_15-FINANCEIRAS" xfId="13759"/>
    <cellStyle name="Neutra 9" xfId="13760"/>
    <cellStyle name="Neutra 9 2" xfId="13761"/>
    <cellStyle name="Neutra 9 3" xfId="13762"/>
    <cellStyle name="Neutra 9 4" xfId="13763"/>
    <cellStyle name="Neutral 10" xfId="13764"/>
    <cellStyle name="Neutral 11" xfId="13765"/>
    <cellStyle name="Neutral 2" xfId="13766"/>
    <cellStyle name="Neutral 2 2" xfId="13767"/>
    <cellStyle name="Neutral 2 2 2" xfId="13768"/>
    <cellStyle name="Neutral 2 2 3" xfId="13769"/>
    <cellStyle name="Neutral 2 2_15-FINANCEIRAS" xfId="13770"/>
    <cellStyle name="Neutral 2 3" xfId="13771"/>
    <cellStyle name="Neutral 2 3 2" xfId="13772"/>
    <cellStyle name="Neutral 2 3_15-FINANCEIRAS" xfId="13773"/>
    <cellStyle name="Neutral 2 4" xfId="13774"/>
    <cellStyle name="Neutral 2 4 2" xfId="13775"/>
    <cellStyle name="Neutral 2 4_15-FINANCEIRAS" xfId="13776"/>
    <cellStyle name="Neutral 2 5" xfId="13777"/>
    <cellStyle name="Neutral 2 5 2" xfId="13778"/>
    <cellStyle name="Neutral 2 5_15-FINANCEIRAS" xfId="13779"/>
    <cellStyle name="Neutral 2 6" xfId="13780"/>
    <cellStyle name="Neutral 2 6 2" xfId="13781"/>
    <cellStyle name="Neutral 2 6_15-FINANCEIRAS" xfId="13782"/>
    <cellStyle name="Neutral 2 7" xfId="13783"/>
    <cellStyle name="Neutral 2 8" xfId="13784"/>
    <cellStyle name="Neutral 2 9" xfId="13785"/>
    <cellStyle name="Neutral 2_13-Endividamento" xfId="13786"/>
    <cellStyle name="Neutral 3" xfId="13787"/>
    <cellStyle name="Neutral 3 2" xfId="13788"/>
    <cellStyle name="Neutral 3 2 2" xfId="13789"/>
    <cellStyle name="Neutral 3 2_15-FINANCEIRAS" xfId="13790"/>
    <cellStyle name="Neutral 3 3" xfId="13791"/>
    <cellStyle name="Neutral 3 3 2" xfId="13792"/>
    <cellStyle name="Neutral 3 3_15-FINANCEIRAS" xfId="13793"/>
    <cellStyle name="Neutral 3 4" xfId="13794"/>
    <cellStyle name="Neutral 3 4 2" xfId="13795"/>
    <cellStyle name="Neutral 3 4_15-FINANCEIRAS" xfId="13796"/>
    <cellStyle name="Neutral 3 5" xfId="13797"/>
    <cellStyle name="Neutral 3 5 2" xfId="13798"/>
    <cellStyle name="Neutral 3 5_15-FINANCEIRAS" xfId="13799"/>
    <cellStyle name="Neutral 3 6" xfId="13800"/>
    <cellStyle name="Neutral 3 7" xfId="13801"/>
    <cellStyle name="Neutral 3_15-FINANCEIRAS" xfId="13802"/>
    <cellStyle name="Neutral 4" xfId="13803"/>
    <cellStyle name="Neutral 4 2" xfId="13804"/>
    <cellStyle name="Neutral 4_15-FINANCEIRAS" xfId="13805"/>
    <cellStyle name="Neutral 5" xfId="13806"/>
    <cellStyle name="Neutral 5 2" xfId="13807"/>
    <cellStyle name="Neutral 5_15-FINANCEIRAS" xfId="13808"/>
    <cellStyle name="Neutral 6" xfId="13809"/>
    <cellStyle name="Neutral 6 2" xfId="13810"/>
    <cellStyle name="Neutral 6_15-FINANCEIRAS" xfId="13811"/>
    <cellStyle name="Neutral 7" xfId="13812"/>
    <cellStyle name="Neutral 7 2" xfId="13813"/>
    <cellStyle name="Neutral 7_BP - Raízen Combustíveis" xfId="13814"/>
    <cellStyle name="Neutral 8" xfId="13815"/>
    <cellStyle name="Neutral 9" xfId="13816"/>
    <cellStyle name="Neutro" xfId="13817"/>
    <cellStyle name="NO" xfId="13818"/>
    <cellStyle name="No Border" xfId="13819"/>
    <cellStyle name="No Border 10" xfId="13820"/>
    <cellStyle name="No Border 2" xfId="13821"/>
    <cellStyle name="No Border 2 2" xfId="13822"/>
    <cellStyle name="No Border 2 3" xfId="13823"/>
    <cellStyle name="No Border 2 4" xfId="13824"/>
    <cellStyle name="No Border 2 5" xfId="13825"/>
    <cellStyle name="No Border 2_15-FINANCEIRAS" xfId="13826"/>
    <cellStyle name="No Border 3" xfId="13827"/>
    <cellStyle name="No Border 3 2" xfId="13828"/>
    <cellStyle name="No Border 3_15-FINANCEIRAS" xfId="13829"/>
    <cellStyle name="No Border 4" xfId="13830"/>
    <cellStyle name="No Border 4 2" xfId="13831"/>
    <cellStyle name="No Border 4_15-FINANCEIRAS" xfId="13832"/>
    <cellStyle name="No Border 5" xfId="13833"/>
    <cellStyle name="No Border 6" xfId="13834"/>
    <cellStyle name="No Border 7" xfId="13835"/>
    <cellStyle name="No Border 8" xfId="13836"/>
    <cellStyle name="No Border 9" xfId="13837"/>
    <cellStyle name="No Border_13-Endividamento" xfId="13838"/>
    <cellStyle name="no dec" xfId="13839"/>
    <cellStyle name="no dec 2" xfId="13840"/>
    <cellStyle name="no dec 3" xfId="13841"/>
    <cellStyle name="no dec_15-FINANCEIRAS" xfId="13842"/>
    <cellStyle name="NO_Base Partes Relacionadas" xfId="13843"/>
    <cellStyle name="Normal" xfId="0" builtinId="0"/>
    <cellStyle name="Normal - Style1" xfId="13844"/>
    <cellStyle name="Normal - Style1 10" xfId="13845"/>
    <cellStyle name="Normal - Style1 10 2" xfId="13846"/>
    <cellStyle name="Normal - Style1 10_15-FINANCEIRAS" xfId="13847"/>
    <cellStyle name="Normal - Style1 11" xfId="13848"/>
    <cellStyle name="Normal - Style1 11 2" xfId="13849"/>
    <cellStyle name="Normal - Style1 11_15-FINANCEIRAS" xfId="13850"/>
    <cellStyle name="Normal - Style1 12" xfId="13851"/>
    <cellStyle name="Normal - Style1 12 2" xfId="13852"/>
    <cellStyle name="Normal - Style1 12_15-FINANCEIRAS" xfId="13853"/>
    <cellStyle name="Normal - Style1 13" xfId="13854"/>
    <cellStyle name="Normal - Style1 13 2" xfId="13855"/>
    <cellStyle name="Normal - Style1 13_15-FINANCEIRAS" xfId="13856"/>
    <cellStyle name="Normal - Style1 14" xfId="13857"/>
    <cellStyle name="Normal - Style1 14 2" xfId="13858"/>
    <cellStyle name="Normal - Style1 14_15-FINANCEIRAS" xfId="13859"/>
    <cellStyle name="Normal - Style1 15" xfId="13860"/>
    <cellStyle name="Normal - Style1 15 2" xfId="13861"/>
    <cellStyle name="Normal - Style1 15_15-FINANCEIRAS" xfId="13862"/>
    <cellStyle name="Normal - Style1 16" xfId="13863"/>
    <cellStyle name="Normal - Style1 16 2" xfId="13864"/>
    <cellStyle name="Normal - Style1 16_15-FINANCEIRAS" xfId="13865"/>
    <cellStyle name="Normal - Style1 17" xfId="13866"/>
    <cellStyle name="Normal - Style1 17 2" xfId="13867"/>
    <cellStyle name="Normal - Style1 17_15-FINANCEIRAS" xfId="13868"/>
    <cellStyle name="Normal - Style1 18" xfId="13869"/>
    <cellStyle name="Normal - Style1 18 2" xfId="13870"/>
    <cellStyle name="Normal - Style1 18_15-FINANCEIRAS" xfId="13871"/>
    <cellStyle name="Normal - Style1 19" xfId="13872"/>
    <cellStyle name="Normal - Style1 19 2" xfId="13873"/>
    <cellStyle name="Normal - Style1 19_15-FINANCEIRAS" xfId="13874"/>
    <cellStyle name="Normal - Style1 2" xfId="13875"/>
    <cellStyle name="Normal - Style1 2 10" xfId="13876"/>
    <cellStyle name="Normal - Style1 2 2" xfId="13877"/>
    <cellStyle name="Normal - Style1 2 2 2" xfId="13878"/>
    <cellStyle name="Normal - Style1 2 2 2 2" xfId="13879"/>
    <cellStyle name="Normal - Style1 2 2 2 3" xfId="13880"/>
    <cellStyle name="Normal - Style1 2 2 2 4" xfId="13881"/>
    <cellStyle name="Normal - Style1 2 2 2_15-FINANCEIRAS" xfId="13882"/>
    <cellStyle name="Normal - Style1 2 2 3" xfId="13883"/>
    <cellStyle name="Normal - Style1 2 2 3 2" xfId="13884"/>
    <cellStyle name="Normal - Style1 2 2 3_15-FINANCEIRAS" xfId="13885"/>
    <cellStyle name="Normal - Style1 2 2 4" xfId="13886"/>
    <cellStyle name="Normal - Style1 2 2 4 2" xfId="13887"/>
    <cellStyle name="Normal - Style1 2 2 4_15-FINANCEIRAS" xfId="13888"/>
    <cellStyle name="Normal - Style1 2 2 5" xfId="13889"/>
    <cellStyle name="Normal - Style1 2 2 6" xfId="13890"/>
    <cellStyle name="Normal - Style1 2 2_13-Endividamento" xfId="13891"/>
    <cellStyle name="Normal - Style1 2 3" xfId="13892"/>
    <cellStyle name="Normal - Style1 2 3 2" xfId="13893"/>
    <cellStyle name="Normal - Style1 2 3 2 2" xfId="13894"/>
    <cellStyle name="Normal - Style1 2 3 2_15-FINANCEIRAS" xfId="13895"/>
    <cellStyle name="Normal - Style1 2 3 3" xfId="13896"/>
    <cellStyle name="Normal - Style1 2 3 4" xfId="13897"/>
    <cellStyle name="Normal - Style1 2 3 5" xfId="13898"/>
    <cellStyle name="Normal - Style1 2 3_13-Endividamento" xfId="13899"/>
    <cellStyle name="Normal - Style1 2 4" xfId="13900"/>
    <cellStyle name="Normal - Style1 2 4 2" xfId="13901"/>
    <cellStyle name="Normal - Style1 2 4_15-FINANCEIRAS" xfId="13902"/>
    <cellStyle name="Normal - Style1 2 5" xfId="13903"/>
    <cellStyle name="Normal - Style1 2 5 2" xfId="13904"/>
    <cellStyle name="Normal - Style1 2 5_15-FINANCEIRAS" xfId="13905"/>
    <cellStyle name="Normal - Style1 2 6" xfId="13906"/>
    <cellStyle name="Normal - Style1 2 6 2" xfId="13907"/>
    <cellStyle name="Normal - Style1 2 6_15-FINANCEIRAS" xfId="13908"/>
    <cellStyle name="Normal - Style1 2 7" xfId="13909"/>
    <cellStyle name="Normal - Style1 2 7 2" xfId="13910"/>
    <cellStyle name="Normal - Style1 2 7_15-FINANCEIRAS" xfId="13911"/>
    <cellStyle name="Normal - Style1 2 8" xfId="13912"/>
    <cellStyle name="Normal - Style1 2 9" xfId="13913"/>
    <cellStyle name="Normal - Style1 2_13-Endividamento" xfId="13914"/>
    <cellStyle name="Normal - Style1 20" xfId="13915"/>
    <cellStyle name="Normal - Style1 20 2" xfId="13916"/>
    <cellStyle name="Normal - Style1 20_15-FINANCEIRAS" xfId="13917"/>
    <cellStyle name="Normal - Style1 21" xfId="13918"/>
    <cellStyle name="Normal - Style1 21 2" xfId="13919"/>
    <cellStyle name="Normal - Style1 21_15-FINANCEIRAS" xfId="13920"/>
    <cellStyle name="Normal - Style1 22" xfId="13921"/>
    <cellStyle name="Normal - Style1 22 2" xfId="13922"/>
    <cellStyle name="Normal - Style1 22_15-FINANCEIRAS" xfId="13923"/>
    <cellStyle name="Normal - Style1 23" xfId="13924"/>
    <cellStyle name="Normal - Style1 23 2" xfId="13925"/>
    <cellStyle name="Normal - Style1 23_15-FINANCEIRAS" xfId="13926"/>
    <cellStyle name="Normal - Style1 24" xfId="13927"/>
    <cellStyle name="Normal - Style1 24 2" xfId="13928"/>
    <cellStyle name="Normal - Style1 24_15-FINANCEIRAS" xfId="13929"/>
    <cellStyle name="Normal - Style1 25" xfId="13930"/>
    <cellStyle name="Normal - Style1 25 2" xfId="13931"/>
    <cellStyle name="Normal - Style1 25_15-FINANCEIRAS" xfId="13932"/>
    <cellStyle name="Normal - Style1 26" xfId="13933"/>
    <cellStyle name="Normal - Style1 26 2" xfId="13934"/>
    <cellStyle name="Normal - Style1 26_15-FINANCEIRAS" xfId="13935"/>
    <cellStyle name="Normal - Style1 27" xfId="13936"/>
    <cellStyle name="Normal - Style1 27 2" xfId="13937"/>
    <cellStyle name="Normal - Style1 27_15-FINANCEIRAS" xfId="13938"/>
    <cellStyle name="Normal - Style1 28" xfId="13939"/>
    <cellStyle name="Normal - Style1 28 2" xfId="13940"/>
    <cellStyle name="Normal - Style1 28_15-FINANCEIRAS" xfId="13941"/>
    <cellStyle name="Normal - Style1 29" xfId="13942"/>
    <cellStyle name="Normal - Style1 29 2" xfId="13943"/>
    <cellStyle name="Normal - Style1 29_15-FINANCEIRAS" xfId="13944"/>
    <cellStyle name="Normal - Style1 3" xfId="13945"/>
    <cellStyle name="Normal - Style1 3 10" xfId="13946"/>
    <cellStyle name="Normal - Style1 3 2" xfId="13947"/>
    <cellStyle name="Normal - Style1 3 2 2" xfId="13948"/>
    <cellStyle name="Normal - Style1 3 2 2 2" xfId="13949"/>
    <cellStyle name="Normal - Style1 3 2 2 3" xfId="13950"/>
    <cellStyle name="Normal - Style1 3 2 2 4" xfId="13951"/>
    <cellStyle name="Normal - Style1 3 2 2_15-FINANCEIRAS" xfId="13952"/>
    <cellStyle name="Normal - Style1 3 2 3" xfId="13953"/>
    <cellStyle name="Normal - Style1 3 2 3 2" xfId="13954"/>
    <cellStyle name="Normal - Style1 3 2 3_15-FINANCEIRAS" xfId="13955"/>
    <cellStyle name="Normal - Style1 3 2 4" xfId="13956"/>
    <cellStyle name="Normal - Style1 3 2 4 2" xfId="13957"/>
    <cellStyle name="Normal - Style1 3 2 4_15-FINANCEIRAS" xfId="13958"/>
    <cellStyle name="Normal - Style1 3 2 5" xfId="13959"/>
    <cellStyle name="Normal - Style1 3 2 6" xfId="13960"/>
    <cellStyle name="Normal - Style1 3 2_13-Endividamento" xfId="13961"/>
    <cellStyle name="Normal - Style1 3 3" xfId="13962"/>
    <cellStyle name="Normal - Style1 3 3 2" xfId="13963"/>
    <cellStyle name="Normal - Style1 3 3 2 2" xfId="13964"/>
    <cellStyle name="Normal - Style1 3 3 2_15-FINANCEIRAS" xfId="13965"/>
    <cellStyle name="Normal - Style1 3 3 3" xfId="13966"/>
    <cellStyle name="Normal - Style1 3 3 4" xfId="13967"/>
    <cellStyle name="Normal - Style1 3 3 5" xfId="13968"/>
    <cellStyle name="Normal - Style1 3 3_13-Endividamento" xfId="13969"/>
    <cellStyle name="Normal - Style1 3 4" xfId="13970"/>
    <cellStyle name="Normal - Style1 3 4 2" xfId="13971"/>
    <cellStyle name="Normal - Style1 3 4_15-FINANCEIRAS" xfId="13972"/>
    <cellStyle name="Normal - Style1 3 5" xfId="13973"/>
    <cellStyle name="Normal - Style1 3 5 2" xfId="13974"/>
    <cellStyle name="Normal - Style1 3 5_15-FINANCEIRAS" xfId="13975"/>
    <cellStyle name="Normal - Style1 3 6" xfId="13976"/>
    <cellStyle name="Normal - Style1 3 6 2" xfId="13977"/>
    <cellStyle name="Normal - Style1 3 6_15-FINANCEIRAS" xfId="13978"/>
    <cellStyle name="Normal - Style1 3 7" xfId="13979"/>
    <cellStyle name="Normal - Style1 3 7 2" xfId="13980"/>
    <cellStyle name="Normal - Style1 3 7_15-FINANCEIRAS" xfId="13981"/>
    <cellStyle name="Normal - Style1 3 8" xfId="13982"/>
    <cellStyle name="Normal - Style1 3 9" xfId="13983"/>
    <cellStyle name="Normal - Style1 3_13-Endividamento" xfId="13984"/>
    <cellStyle name="Normal - Style1 30" xfId="13985"/>
    <cellStyle name="Normal - Style1 30 2" xfId="13986"/>
    <cellStyle name="Normal - Style1 30_15-FINANCEIRAS" xfId="13987"/>
    <cellStyle name="Normal - Style1 31" xfId="13988"/>
    <cellStyle name="Normal - Style1 31 2" xfId="13989"/>
    <cellStyle name="Normal - Style1 31_15-FINANCEIRAS" xfId="13990"/>
    <cellStyle name="Normal - Style1 32" xfId="13991"/>
    <cellStyle name="Normal - Style1 32 2" xfId="13992"/>
    <cellStyle name="Normal - Style1 32_15-FINANCEIRAS" xfId="13993"/>
    <cellStyle name="Normal - Style1 33" xfId="13994"/>
    <cellStyle name="Normal - Style1 33 2" xfId="13995"/>
    <cellStyle name="Normal - Style1 33_15-FINANCEIRAS" xfId="13996"/>
    <cellStyle name="Normal - Style1 34" xfId="13997"/>
    <cellStyle name="Normal - Style1 34 2" xfId="13998"/>
    <cellStyle name="Normal - Style1 34_15-FINANCEIRAS" xfId="13999"/>
    <cellStyle name="Normal - Style1 35" xfId="14000"/>
    <cellStyle name="Normal - Style1 35 2" xfId="14001"/>
    <cellStyle name="Normal - Style1 35_15-FINANCEIRAS" xfId="14002"/>
    <cellStyle name="Normal - Style1 36" xfId="14003"/>
    <cellStyle name="Normal - Style1 36 2" xfId="14004"/>
    <cellStyle name="Normal - Style1 36_15-FINANCEIRAS" xfId="14005"/>
    <cellStyle name="Normal - Style1 37" xfId="14006"/>
    <cellStyle name="Normal - Style1 37 2" xfId="14007"/>
    <cellStyle name="Normal - Style1 37_15-FINANCEIRAS" xfId="14008"/>
    <cellStyle name="Normal - Style1 38" xfId="14009"/>
    <cellStyle name="Normal - Style1 39" xfId="14010"/>
    <cellStyle name="Normal - Style1 4" xfId="14011"/>
    <cellStyle name="Normal - Style1 4 2" xfId="14012"/>
    <cellStyle name="Normal - Style1 4 2 2" xfId="14013"/>
    <cellStyle name="Normal - Style1 4 2_15-FINANCEIRAS" xfId="14014"/>
    <cellStyle name="Normal - Style1 4 3" xfId="14015"/>
    <cellStyle name="Normal - Style1 4 3 2" xfId="14016"/>
    <cellStyle name="Normal - Style1 4 3_15-FINANCEIRAS" xfId="14017"/>
    <cellStyle name="Normal - Style1 4 4" xfId="14018"/>
    <cellStyle name="Normal - Style1 4 4 2" xfId="14019"/>
    <cellStyle name="Normal - Style1 4 4_15-FINANCEIRAS" xfId="14020"/>
    <cellStyle name="Normal - Style1 4 5" xfId="14021"/>
    <cellStyle name="Normal - Style1 4 5 2" xfId="14022"/>
    <cellStyle name="Normal - Style1 4 5_15-FINANCEIRAS" xfId="14023"/>
    <cellStyle name="Normal - Style1 4 6" xfId="14024"/>
    <cellStyle name="Normal - Style1 4 7" xfId="14025"/>
    <cellStyle name="Normal - Style1 4 8" xfId="14026"/>
    <cellStyle name="Normal - Style1 4_13-Endividamento" xfId="14027"/>
    <cellStyle name="Normal - Style1 40" xfId="14028"/>
    <cellStyle name="Normal - Style1 41" xfId="14029"/>
    <cellStyle name="Normal - Style1 42" xfId="14030"/>
    <cellStyle name="Normal - Style1 5" xfId="14031"/>
    <cellStyle name="Normal - Style1 5 2" xfId="14032"/>
    <cellStyle name="Normal - Style1 5 2 2" xfId="14033"/>
    <cellStyle name="Normal - Style1 5 2_15-FINANCEIRAS" xfId="14034"/>
    <cellStyle name="Normal - Style1 5 3" xfId="14035"/>
    <cellStyle name="Normal - Style1 5_15-FINANCEIRAS" xfId="14036"/>
    <cellStyle name="Normal - Style1 6" xfId="14037"/>
    <cellStyle name="Normal - Style1 6 2" xfId="14038"/>
    <cellStyle name="Normal - Style1 6 2 2" xfId="14039"/>
    <cellStyle name="Normal - Style1 6 2_15-FINANCEIRAS" xfId="14040"/>
    <cellStyle name="Normal - Style1 6 3" xfId="14041"/>
    <cellStyle name="Normal - Style1 6_15-FINANCEIRAS" xfId="14042"/>
    <cellStyle name="Normal - Style1 7" xfId="14043"/>
    <cellStyle name="Normal - Style1 7 2" xfId="14044"/>
    <cellStyle name="Normal - Style1 7_15-FINANCEIRAS" xfId="14045"/>
    <cellStyle name="Normal - Style1 8" xfId="14046"/>
    <cellStyle name="Normal - Style1 8 2" xfId="14047"/>
    <cellStyle name="Normal - Style1 8_15-FINANCEIRAS" xfId="14048"/>
    <cellStyle name="Normal - Style1 9" xfId="14049"/>
    <cellStyle name="Normal - Style1 9 2" xfId="14050"/>
    <cellStyle name="Normal - Style1 9_15-FINANCEIRAS" xfId="14051"/>
    <cellStyle name="Normal - Style1_13-Endividamento" xfId="14052"/>
    <cellStyle name="Normal (%)" xfId="14053"/>
    <cellStyle name="Normal (No)" xfId="14054"/>
    <cellStyle name="Normal 10" xfId="14055"/>
    <cellStyle name="Normal 10 2" xfId="14056"/>
    <cellStyle name="Normal 10 2 2" xfId="14057"/>
    <cellStyle name="Normal 10 2 3" xfId="14058"/>
    <cellStyle name="Normal 10 2 4" xfId="14059"/>
    <cellStyle name="Normal 10 2 5" xfId="14060"/>
    <cellStyle name="Normal 10 2_15-FINANCEIRAS" xfId="14061"/>
    <cellStyle name="Normal 10 3" xfId="14062"/>
    <cellStyle name="Normal 10 3 2" xfId="14063"/>
    <cellStyle name="Normal 10 3 3" xfId="14064"/>
    <cellStyle name="Normal 10 3 4" xfId="14065"/>
    <cellStyle name="Normal 10 3_15-FINANCEIRAS" xfId="14066"/>
    <cellStyle name="Normal 10 4" xfId="14067"/>
    <cellStyle name="Normal 10 4 2" xfId="14068"/>
    <cellStyle name="Normal 10 4_15-FINANCEIRAS" xfId="14069"/>
    <cellStyle name="Normal 10 5" xfId="14070"/>
    <cellStyle name="Normal 10 6" xfId="14071"/>
    <cellStyle name="Normal 10 7" xfId="14072"/>
    <cellStyle name="Normal 10_1.1 - Apuração IRPJ_CSLL - 2100 - 2012_MAI_V1" xfId="14073"/>
    <cellStyle name="Normal 100" xfId="14074"/>
    <cellStyle name="Normal 100 2" xfId="14075"/>
    <cellStyle name="Normal 100 2 2" xfId="14076"/>
    <cellStyle name="Normal 100 2 2 2" xfId="14077"/>
    <cellStyle name="Normal 100 2 2 2 2" xfId="14078"/>
    <cellStyle name="Normal 100 2 2 2 2 2" xfId="14079"/>
    <cellStyle name="Normal 100 2 2 2 3" xfId="14080"/>
    <cellStyle name="Normal 100 2 2 2 4" xfId="14081"/>
    <cellStyle name="Normal 100 2 2 3" xfId="14082"/>
    <cellStyle name="Normal 100 2 2 3 2" xfId="14083"/>
    <cellStyle name="Normal 100 2 2 3 3" xfId="14084"/>
    <cellStyle name="Normal 100 2 2 4" xfId="14085"/>
    <cellStyle name="Normal 100 2 2 5" xfId="14086"/>
    <cellStyle name="Normal 100 2 2 6" xfId="14087"/>
    <cellStyle name="Normal 100 2 3" xfId="14088"/>
    <cellStyle name="Normal 100 2 3 2" xfId="14089"/>
    <cellStyle name="Normal 100 2 3 2 2" xfId="14090"/>
    <cellStyle name="Normal 100 2 3 2 2 2" xfId="14091"/>
    <cellStyle name="Normal 100 2 3 2 3" xfId="14092"/>
    <cellStyle name="Normal 100 2 3 2 4" xfId="14093"/>
    <cellStyle name="Normal 100 2 3 3" xfId="14094"/>
    <cellStyle name="Normal 100 2 3 3 2" xfId="14095"/>
    <cellStyle name="Normal 100 2 3 4" xfId="14096"/>
    <cellStyle name="Normal 100 2 3 5" xfId="14097"/>
    <cellStyle name="Normal 100 2 4" xfId="14098"/>
    <cellStyle name="Normal 100 2 4 2" xfId="14099"/>
    <cellStyle name="Normal 100 2 4 2 2" xfId="14100"/>
    <cellStyle name="Normal 100 2 4 3" xfId="14101"/>
    <cellStyle name="Normal 100 2 4 4" xfId="14102"/>
    <cellStyle name="Normal 100 2 5" xfId="14103"/>
    <cellStyle name="Normal 100 2 5 2" xfId="14104"/>
    <cellStyle name="Normal 100 2 5 3" xfId="14105"/>
    <cellStyle name="Normal 100 2 6" xfId="14106"/>
    <cellStyle name="Normal 100 2 6 2" xfId="14107"/>
    <cellStyle name="Normal 100 2 7" xfId="14108"/>
    <cellStyle name="Normal 100 2 8" xfId="14109"/>
    <cellStyle name="Normal 100 3" xfId="14110"/>
    <cellStyle name="Normal 100 3 2" xfId="14111"/>
    <cellStyle name="Normal 100 3 2 2" xfId="14112"/>
    <cellStyle name="Normal 100 3 2 2 2" xfId="14113"/>
    <cellStyle name="Normal 100 3 2 3" xfId="14114"/>
    <cellStyle name="Normal 100 3 2 4" xfId="14115"/>
    <cellStyle name="Normal 100 3 3" xfId="14116"/>
    <cellStyle name="Normal 100 3 3 2" xfId="14117"/>
    <cellStyle name="Normal 100 3 3 3" xfId="14118"/>
    <cellStyle name="Normal 100 3 4" xfId="14119"/>
    <cellStyle name="Normal 100 3 5" xfId="14120"/>
    <cellStyle name="Normal 100 3 6" xfId="14121"/>
    <cellStyle name="Normal 100 4" xfId="14122"/>
    <cellStyle name="Normal 100 4 2" xfId="14123"/>
    <cellStyle name="Normal 100 4 2 2" xfId="14124"/>
    <cellStyle name="Normal 100 4 2 2 2" xfId="14125"/>
    <cellStyle name="Normal 100 4 2 3" xfId="14126"/>
    <cellStyle name="Normal 100 4 2 4" xfId="14127"/>
    <cellStyle name="Normal 100 4 3" xfId="14128"/>
    <cellStyle name="Normal 100 4 3 2" xfId="14129"/>
    <cellStyle name="Normal 100 4 4" xfId="14130"/>
    <cellStyle name="Normal 100 4 5" xfId="14131"/>
    <cellStyle name="Normal 100 5" xfId="14132"/>
    <cellStyle name="Normal 100 5 2" xfId="14133"/>
    <cellStyle name="Normal 100 5 2 2" xfId="14134"/>
    <cellStyle name="Normal 100 5 3" xfId="14135"/>
    <cellStyle name="Normal 100 5 4" xfId="14136"/>
    <cellStyle name="Normal 100 6" xfId="14137"/>
    <cellStyle name="Normal 100 6 2" xfId="14138"/>
    <cellStyle name="Normal 100 6 3" xfId="14139"/>
    <cellStyle name="Normal 100 7" xfId="14140"/>
    <cellStyle name="Normal 100 7 2" xfId="14141"/>
    <cellStyle name="Normal 100 8" xfId="14142"/>
    <cellStyle name="Normal 100 9" xfId="14143"/>
    <cellStyle name="Normal 101" xfId="14144"/>
    <cellStyle name="Normal 101 2" xfId="14145"/>
    <cellStyle name="Normal 101 2 2" xfId="14146"/>
    <cellStyle name="Normal 101 2 2 2" xfId="14147"/>
    <cellStyle name="Normal 101 2 2 2 2" xfId="14148"/>
    <cellStyle name="Normal 101 2 2 2 2 2" xfId="14149"/>
    <cellStyle name="Normal 101 2 2 2 3" xfId="14150"/>
    <cellStyle name="Normal 101 2 2 2 4" xfId="14151"/>
    <cellStyle name="Normal 101 2 2 3" xfId="14152"/>
    <cellStyle name="Normal 101 2 2 3 2" xfId="14153"/>
    <cellStyle name="Normal 101 2 2 3 3" xfId="14154"/>
    <cellStyle name="Normal 101 2 2 4" xfId="14155"/>
    <cellStyle name="Normal 101 2 2 5" xfId="14156"/>
    <cellStyle name="Normal 101 2 2 6" xfId="14157"/>
    <cellStyle name="Normal 101 2 3" xfId="14158"/>
    <cellStyle name="Normal 101 2 3 2" xfId="14159"/>
    <cellStyle name="Normal 101 2 3 2 2" xfId="14160"/>
    <cellStyle name="Normal 101 2 3 2 2 2" xfId="14161"/>
    <cellStyle name="Normal 101 2 3 2 3" xfId="14162"/>
    <cellStyle name="Normal 101 2 3 2 4" xfId="14163"/>
    <cellStyle name="Normal 101 2 3 3" xfId="14164"/>
    <cellStyle name="Normal 101 2 3 3 2" xfId="14165"/>
    <cellStyle name="Normal 101 2 3 4" xfId="14166"/>
    <cellStyle name="Normal 101 2 3 5" xfId="14167"/>
    <cellStyle name="Normal 101 2 4" xfId="14168"/>
    <cellStyle name="Normal 101 2 4 2" xfId="14169"/>
    <cellStyle name="Normal 101 2 4 2 2" xfId="14170"/>
    <cellStyle name="Normal 101 2 4 3" xfId="14171"/>
    <cellStyle name="Normal 101 2 4 4" xfId="14172"/>
    <cellStyle name="Normal 101 2 5" xfId="14173"/>
    <cellStyle name="Normal 101 2 5 2" xfId="14174"/>
    <cellStyle name="Normal 101 2 5 3" xfId="14175"/>
    <cellStyle name="Normal 101 2 6" xfId="14176"/>
    <cellStyle name="Normal 101 2 6 2" xfId="14177"/>
    <cellStyle name="Normal 101 2 7" xfId="14178"/>
    <cellStyle name="Normal 101 2 8" xfId="14179"/>
    <cellStyle name="Normal 101 3" xfId="14180"/>
    <cellStyle name="Normal 101 3 2" xfId="14181"/>
    <cellStyle name="Normal 101 3 2 2" xfId="14182"/>
    <cellStyle name="Normal 101 3 2 2 2" xfId="14183"/>
    <cellStyle name="Normal 101 3 2 3" xfId="14184"/>
    <cellStyle name="Normal 101 3 2 4" xfId="14185"/>
    <cellStyle name="Normal 101 3 3" xfId="14186"/>
    <cellStyle name="Normal 101 3 3 2" xfId="14187"/>
    <cellStyle name="Normal 101 3 3 3" xfId="14188"/>
    <cellStyle name="Normal 101 3 4" xfId="14189"/>
    <cellStyle name="Normal 101 3 5" xfId="14190"/>
    <cellStyle name="Normal 101 3 6" xfId="14191"/>
    <cellStyle name="Normal 101 4" xfId="14192"/>
    <cellStyle name="Normal 101 4 2" xfId="14193"/>
    <cellStyle name="Normal 101 4 2 2" xfId="14194"/>
    <cellStyle name="Normal 101 4 2 2 2" xfId="14195"/>
    <cellStyle name="Normal 101 4 2 3" xfId="14196"/>
    <cellStyle name="Normal 101 4 2 4" xfId="14197"/>
    <cellStyle name="Normal 101 4 3" xfId="14198"/>
    <cellStyle name="Normal 101 4 3 2" xfId="14199"/>
    <cellStyle name="Normal 101 4 4" xfId="14200"/>
    <cellStyle name="Normal 101 4 5" xfId="14201"/>
    <cellStyle name="Normal 101 5" xfId="14202"/>
    <cellStyle name="Normal 101 5 2" xfId="14203"/>
    <cellStyle name="Normal 101 5 2 2" xfId="14204"/>
    <cellStyle name="Normal 101 5 3" xfId="14205"/>
    <cellStyle name="Normal 101 5 4" xfId="14206"/>
    <cellStyle name="Normal 101 6" xfId="14207"/>
    <cellStyle name="Normal 101 6 2" xfId="14208"/>
    <cellStyle name="Normal 101 6 3" xfId="14209"/>
    <cellStyle name="Normal 101 7" xfId="14210"/>
    <cellStyle name="Normal 101 7 2" xfId="14211"/>
    <cellStyle name="Normal 101 8" xfId="14212"/>
    <cellStyle name="Normal 101 9" xfId="14213"/>
    <cellStyle name="Normal 102" xfId="14214"/>
    <cellStyle name="Normal 102 2" xfId="14215"/>
    <cellStyle name="Normal 102 2 2" xfId="14216"/>
    <cellStyle name="Normal 102 2 2 2" xfId="14217"/>
    <cellStyle name="Normal 102 2 2 2 2" xfId="14218"/>
    <cellStyle name="Normal 102 2 2 2 2 2" xfId="14219"/>
    <cellStyle name="Normal 102 2 2 2 3" xfId="14220"/>
    <cellStyle name="Normal 102 2 2 2 4" xfId="14221"/>
    <cellStyle name="Normal 102 2 2 3" xfId="14222"/>
    <cellStyle name="Normal 102 2 2 3 2" xfId="14223"/>
    <cellStyle name="Normal 102 2 2 3 3" xfId="14224"/>
    <cellStyle name="Normal 102 2 2 4" xfId="14225"/>
    <cellStyle name="Normal 102 2 2 5" xfId="14226"/>
    <cellStyle name="Normal 102 2 2 6" xfId="14227"/>
    <cellStyle name="Normal 102 2 3" xfId="14228"/>
    <cellStyle name="Normal 102 2 3 2" xfId="14229"/>
    <cellStyle name="Normal 102 2 3 2 2" xfId="14230"/>
    <cellStyle name="Normal 102 2 3 2 2 2" xfId="14231"/>
    <cellStyle name="Normal 102 2 3 2 3" xfId="14232"/>
    <cellStyle name="Normal 102 2 3 2 4" xfId="14233"/>
    <cellStyle name="Normal 102 2 3 3" xfId="14234"/>
    <cellStyle name="Normal 102 2 3 3 2" xfId="14235"/>
    <cellStyle name="Normal 102 2 3 4" xfId="14236"/>
    <cellStyle name="Normal 102 2 3 5" xfId="14237"/>
    <cellStyle name="Normal 102 2 4" xfId="14238"/>
    <cellStyle name="Normal 102 2 4 2" xfId="14239"/>
    <cellStyle name="Normal 102 2 4 2 2" xfId="14240"/>
    <cellStyle name="Normal 102 2 4 3" xfId="14241"/>
    <cellStyle name="Normal 102 2 4 4" xfId="14242"/>
    <cellStyle name="Normal 102 2 5" xfId="14243"/>
    <cellStyle name="Normal 102 2 5 2" xfId="14244"/>
    <cellStyle name="Normal 102 2 5 3" xfId="14245"/>
    <cellStyle name="Normal 102 2 6" xfId="14246"/>
    <cellStyle name="Normal 102 2 6 2" xfId="14247"/>
    <cellStyle name="Normal 102 2 7" xfId="14248"/>
    <cellStyle name="Normal 102 2 8" xfId="14249"/>
    <cellStyle name="Normal 102 3" xfId="14250"/>
    <cellStyle name="Normal 102 3 2" xfId="14251"/>
    <cellStyle name="Normal 102 3 2 2" xfId="14252"/>
    <cellStyle name="Normal 102 3 2 2 2" xfId="14253"/>
    <cellStyle name="Normal 102 3 2 3" xfId="14254"/>
    <cellStyle name="Normal 102 3 2 4" xfId="14255"/>
    <cellStyle name="Normal 102 3 3" xfId="14256"/>
    <cellStyle name="Normal 102 3 3 2" xfId="14257"/>
    <cellStyle name="Normal 102 3 3 3" xfId="14258"/>
    <cellStyle name="Normal 102 3 4" xfId="14259"/>
    <cellStyle name="Normal 102 3 5" xfId="14260"/>
    <cellStyle name="Normal 102 3 6" xfId="14261"/>
    <cellStyle name="Normal 102 4" xfId="14262"/>
    <cellStyle name="Normal 102 4 2" xfId="14263"/>
    <cellStyle name="Normal 102 4 2 2" xfId="14264"/>
    <cellStyle name="Normal 102 4 2 2 2" xfId="14265"/>
    <cellStyle name="Normal 102 4 2 3" xfId="14266"/>
    <cellStyle name="Normal 102 4 2 4" xfId="14267"/>
    <cellStyle name="Normal 102 4 3" xfId="14268"/>
    <cellStyle name="Normal 102 4 3 2" xfId="14269"/>
    <cellStyle name="Normal 102 4 4" xfId="14270"/>
    <cellStyle name="Normal 102 4 5" xfId="14271"/>
    <cellStyle name="Normal 102 5" xfId="14272"/>
    <cellStyle name="Normal 102 5 2" xfId="14273"/>
    <cellStyle name="Normal 102 5 2 2" xfId="14274"/>
    <cellStyle name="Normal 102 5 3" xfId="14275"/>
    <cellStyle name="Normal 102 5 4" xfId="14276"/>
    <cellStyle name="Normal 102 6" xfId="14277"/>
    <cellStyle name="Normal 102 6 2" xfId="14278"/>
    <cellStyle name="Normal 102 6 3" xfId="14279"/>
    <cellStyle name="Normal 102 7" xfId="14280"/>
    <cellStyle name="Normal 102 7 2" xfId="14281"/>
    <cellStyle name="Normal 102 8" xfId="14282"/>
    <cellStyle name="Normal 102 9" xfId="14283"/>
    <cellStyle name="Normal 103" xfId="14284"/>
    <cellStyle name="Normal 103 2" xfId="14285"/>
    <cellStyle name="Normal 103 2 2" xfId="14286"/>
    <cellStyle name="Normal 103 2 2 2" xfId="14287"/>
    <cellStyle name="Normal 103 2 2 2 2" xfId="14288"/>
    <cellStyle name="Normal 103 2 2 2 2 2" xfId="14289"/>
    <cellStyle name="Normal 103 2 2 2 3" xfId="14290"/>
    <cellStyle name="Normal 103 2 2 2 4" xfId="14291"/>
    <cellStyle name="Normal 103 2 2 3" xfId="14292"/>
    <cellStyle name="Normal 103 2 2 3 2" xfId="14293"/>
    <cellStyle name="Normal 103 2 2 3 3" xfId="14294"/>
    <cellStyle name="Normal 103 2 2 4" xfId="14295"/>
    <cellStyle name="Normal 103 2 2 5" xfId="14296"/>
    <cellStyle name="Normal 103 2 2 6" xfId="14297"/>
    <cellStyle name="Normal 103 2 3" xfId="14298"/>
    <cellStyle name="Normal 103 2 3 2" xfId="14299"/>
    <cellStyle name="Normal 103 2 3 2 2" xfId="14300"/>
    <cellStyle name="Normal 103 2 3 2 2 2" xfId="14301"/>
    <cellStyle name="Normal 103 2 3 2 3" xfId="14302"/>
    <cellStyle name="Normal 103 2 3 2 4" xfId="14303"/>
    <cellStyle name="Normal 103 2 3 3" xfId="14304"/>
    <cellStyle name="Normal 103 2 3 3 2" xfId="14305"/>
    <cellStyle name="Normal 103 2 3 4" xfId="14306"/>
    <cellStyle name="Normal 103 2 3 5" xfId="14307"/>
    <cellStyle name="Normal 103 2 4" xfId="14308"/>
    <cellStyle name="Normal 103 2 4 2" xfId="14309"/>
    <cellStyle name="Normal 103 2 4 2 2" xfId="14310"/>
    <cellStyle name="Normal 103 2 4 3" xfId="14311"/>
    <cellStyle name="Normal 103 2 4 4" xfId="14312"/>
    <cellStyle name="Normal 103 2 5" xfId="14313"/>
    <cellStyle name="Normal 103 2 5 2" xfId="14314"/>
    <cellStyle name="Normal 103 2 5 3" xfId="14315"/>
    <cellStyle name="Normal 103 2 6" xfId="14316"/>
    <cellStyle name="Normal 103 2 6 2" xfId="14317"/>
    <cellStyle name="Normal 103 2 7" xfId="14318"/>
    <cellStyle name="Normal 103 2 8" xfId="14319"/>
    <cellStyle name="Normal 103 3" xfId="14320"/>
    <cellStyle name="Normal 103 3 2" xfId="14321"/>
    <cellStyle name="Normal 103 3 2 2" xfId="14322"/>
    <cellStyle name="Normal 103 3 2 2 2" xfId="14323"/>
    <cellStyle name="Normal 103 3 2 3" xfId="14324"/>
    <cellStyle name="Normal 103 3 2 4" xfId="14325"/>
    <cellStyle name="Normal 103 3 3" xfId="14326"/>
    <cellStyle name="Normal 103 3 3 2" xfId="14327"/>
    <cellStyle name="Normal 103 3 3 3" xfId="14328"/>
    <cellStyle name="Normal 103 3 4" xfId="14329"/>
    <cellStyle name="Normal 103 3 5" xfId="14330"/>
    <cellStyle name="Normal 103 3 6" xfId="14331"/>
    <cellStyle name="Normal 103 4" xfId="14332"/>
    <cellStyle name="Normal 103 4 2" xfId="14333"/>
    <cellStyle name="Normal 103 4 2 2" xfId="14334"/>
    <cellStyle name="Normal 103 4 2 2 2" xfId="14335"/>
    <cellStyle name="Normal 103 4 2 3" xfId="14336"/>
    <cellStyle name="Normal 103 4 2 4" xfId="14337"/>
    <cellStyle name="Normal 103 4 3" xfId="14338"/>
    <cellStyle name="Normal 103 4 3 2" xfId="14339"/>
    <cellStyle name="Normal 103 4 4" xfId="14340"/>
    <cellStyle name="Normal 103 4 5" xfId="14341"/>
    <cellStyle name="Normal 103 5" xfId="14342"/>
    <cellStyle name="Normal 103 5 2" xfId="14343"/>
    <cellStyle name="Normal 103 5 2 2" xfId="14344"/>
    <cellStyle name="Normal 103 5 3" xfId="14345"/>
    <cellStyle name="Normal 103 5 4" xfId="14346"/>
    <cellStyle name="Normal 103 6" xfId="14347"/>
    <cellStyle name="Normal 103 6 2" xfId="14348"/>
    <cellStyle name="Normal 103 6 3" xfId="14349"/>
    <cellStyle name="Normal 103 7" xfId="14350"/>
    <cellStyle name="Normal 103 7 2" xfId="14351"/>
    <cellStyle name="Normal 103 8" xfId="14352"/>
    <cellStyle name="Normal 103 9" xfId="14353"/>
    <cellStyle name="Normal 104" xfId="14354"/>
    <cellStyle name="Normal 104 2" xfId="14355"/>
    <cellStyle name="Normal 104 2 10" xfId="14356"/>
    <cellStyle name="Normal 104 2 10 2" xfId="14357"/>
    <cellStyle name="Normal 104 2 10 3" xfId="14358"/>
    <cellStyle name="Normal 104 2 11" xfId="14359"/>
    <cellStyle name="Normal 104 2 2" xfId="14360"/>
    <cellStyle name="Normal 104 2 2 2" xfId="14361"/>
    <cellStyle name="Normal 104 2 2 2 2" xfId="14362"/>
    <cellStyle name="Normal 104 2 2 2 2 2" xfId="14363"/>
    <cellStyle name="Normal 104 2 2 2 2 2 2" xfId="14364"/>
    <cellStyle name="Normal 104 2 2 2 2 3" xfId="14365"/>
    <cellStyle name="Normal 104 2 2 2 2 4" xfId="14366"/>
    <cellStyle name="Normal 104 2 2 2 3" xfId="14367"/>
    <cellStyle name="Normal 104 2 2 2 3 2" xfId="14368"/>
    <cellStyle name="Normal 104 2 2 2 3 3" xfId="14369"/>
    <cellStyle name="Normal 104 2 2 2 4" xfId="14370"/>
    <cellStyle name="Normal 104 2 2 2 5" xfId="14371"/>
    <cellStyle name="Normal 104 2 2 2 6" xfId="14372"/>
    <cellStyle name="Normal 104 2 2 3" xfId="14373"/>
    <cellStyle name="Normal 104 2 2 3 2" xfId="14374"/>
    <cellStyle name="Normal 104 2 2 3 2 2" xfId="14375"/>
    <cellStyle name="Normal 104 2 2 3 2 2 2" xfId="14376"/>
    <cellStyle name="Normal 104 2 2 3 2 3" xfId="14377"/>
    <cellStyle name="Normal 104 2 2 3 2 4" xfId="14378"/>
    <cellStyle name="Normal 104 2 2 3 3" xfId="14379"/>
    <cellStyle name="Normal 104 2 2 3 3 2" xfId="14380"/>
    <cellStyle name="Normal 104 2 2 3 4" xfId="14381"/>
    <cellStyle name="Normal 104 2 2 3 5" xfId="14382"/>
    <cellStyle name="Normal 104 2 2 3 6" xfId="14383"/>
    <cellStyle name="Normal 104 2 2 4" xfId="14384"/>
    <cellStyle name="Normal 104 2 2 4 2" xfId="14385"/>
    <cellStyle name="Normal 104 2 2 4 2 2" xfId="14386"/>
    <cellStyle name="Normal 104 2 2 4 3" xfId="14387"/>
    <cellStyle name="Normal 104 2 2 4 4" xfId="14388"/>
    <cellStyle name="Normal 104 2 2 5" xfId="14389"/>
    <cellStyle name="Normal 104 2 2 5 2" xfId="14390"/>
    <cellStyle name="Normal 104 2 2 5 3" xfId="14391"/>
    <cellStyle name="Normal 104 2 2 6" xfId="14392"/>
    <cellStyle name="Normal 104 2 2 6 2" xfId="14393"/>
    <cellStyle name="Normal 104 2 2 7" xfId="14394"/>
    <cellStyle name="Normal 104 2 3" xfId="14395"/>
    <cellStyle name="Normal 104 2 3 2" xfId="14396"/>
    <cellStyle name="Normal 104 2 3 2 2" xfId="14397"/>
    <cellStyle name="Normal 104 2 3 2 2 2" xfId="14398"/>
    <cellStyle name="Normal 104 2 3 2 2 2 2" xfId="14399"/>
    <cellStyle name="Normal 104 2 3 2 2 3" xfId="14400"/>
    <cellStyle name="Normal 104 2 3 2 2 4" xfId="14401"/>
    <cellStyle name="Normal 104 2 3 2 3" xfId="14402"/>
    <cellStyle name="Normal 104 2 3 2 3 2" xfId="14403"/>
    <cellStyle name="Normal 104 2 3 2 3 3" xfId="14404"/>
    <cellStyle name="Normal 104 2 3 2 4" xfId="14405"/>
    <cellStyle name="Normal 104 2 3 2 5" xfId="14406"/>
    <cellStyle name="Normal 104 2 3 2 6" xfId="14407"/>
    <cellStyle name="Normal 104 2 3 3" xfId="14408"/>
    <cellStyle name="Normal 104 2 3 3 2" xfId="14409"/>
    <cellStyle name="Normal 104 2 3 3 2 2" xfId="14410"/>
    <cellStyle name="Normal 104 2 3 3 2 2 2" xfId="14411"/>
    <cellStyle name="Normal 104 2 3 3 2 3" xfId="14412"/>
    <cellStyle name="Normal 104 2 3 3 2 4" xfId="14413"/>
    <cellStyle name="Normal 104 2 3 3 3" xfId="14414"/>
    <cellStyle name="Normal 104 2 3 3 3 2" xfId="14415"/>
    <cellStyle name="Normal 104 2 3 3 4" xfId="14416"/>
    <cellStyle name="Normal 104 2 3 3 5" xfId="14417"/>
    <cellStyle name="Normal 104 2 3 4" xfId="14418"/>
    <cellStyle name="Normal 104 2 3 4 2" xfId="14419"/>
    <cellStyle name="Normal 104 2 3 4 2 2" xfId="14420"/>
    <cellStyle name="Normal 104 2 3 4 3" xfId="14421"/>
    <cellStyle name="Normal 104 2 3 4 4" xfId="14422"/>
    <cellStyle name="Normal 104 2 3 5" xfId="14423"/>
    <cellStyle name="Normal 104 2 3 5 2" xfId="14424"/>
    <cellStyle name="Normal 104 2 3 5 3" xfId="14425"/>
    <cellStyle name="Normal 104 2 3 6" xfId="14426"/>
    <cellStyle name="Normal 104 2 3 6 2" xfId="14427"/>
    <cellStyle name="Normal 104 2 3 7" xfId="14428"/>
    <cellStyle name="Normal 104 2 3 8" xfId="14429"/>
    <cellStyle name="Normal 104 2 4" xfId="14430"/>
    <cellStyle name="Normal 104 2 4 2" xfId="14431"/>
    <cellStyle name="Normal 104 2 4 2 2" xfId="14432"/>
    <cellStyle name="Normal 104 2 4 2 2 2" xfId="14433"/>
    <cellStyle name="Normal 104 2 4 2 2 2 2" xfId="14434"/>
    <cellStyle name="Normal 104 2 4 2 2 3" xfId="14435"/>
    <cellStyle name="Normal 104 2 4 2 2 4" xfId="14436"/>
    <cellStyle name="Normal 104 2 4 2 3" xfId="14437"/>
    <cellStyle name="Normal 104 2 4 2 3 2" xfId="14438"/>
    <cellStyle name="Normal 104 2 4 2 3 3" xfId="14439"/>
    <cellStyle name="Normal 104 2 4 2 4" xfId="14440"/>
    <cellStyle name="Normal 104 2 4 2 5" xfId="14441"/>
    <cellStyle name="Normal 104 2 4 2 6" xfId="14442"/>
    <cellStyle name="Normal 104 2 4 3" xfId="14443"/>
    <cellStyle name="Normal 104 2 4 3 2" xfId="14444"/>
    <cellStyle name="Normal 104 2 4 3 2 2" xfId="14445"/>
    <cellStyle name="Normal 104 2 4 3 2 2 2" xfId="14446"/>
    <cellStyle name="Normal 104 2 4 3 2 3" xfId="14447"/>
    <cellStyle name="Normal 104 2 4 3 2 4" xfId="14448"/>
    <cellStyle name="Normal 104 2 4 3 3" xfId="14449"/>
    <cellStyle name="Normal 104 2 4 3 3 2" xfId="14450"/>
    <cellStyle name="Normal 104 2 4 3 4" xfId="14451"/>
    <cellStyle name="Normal 104 2 4 3 5" xfId="14452"/>
    <cellStyle name="Normal 104 2 4 4" xfId="14453"/>
    <cellStyle name="Normal 104 2 4 4 2" xfId="14454"/>
    <cellStyle name="Normal 104 2 4 4 2 2" xfId="14455"/>
    <cellStyle name="Normal 104 2 4 4 3" xfId="14456"/>
    <cellStyle name="Normal 104 2 4 4 4" xfId="14457"/>
    <cellStyle name="Normal 104 2 4 5" xfId="14458"/>
    <cellStyle name="Normal 104 2 4 5 2" xfId="14459"/>
    <cellStyle name="Normal 104 2 4 5 3" xfId="14460"/>
    <cellStyle name="Normal 104 2 4 6" xfId="14461"/>
    <cellStyle name="Normal 104 2 4 6 2" xfId="14462"/>
    <cellStyle name="Normal 104 2 4 7" xfId="14463"/>
    <cellStyle name="Normal 104 2 4 8" xfId="14464"/>
    <cellStyle name="Normal 104 2 5" xfId="14465"/>
    <cellStyle name="Normal 104 2 5 2" xfId="14466"/>
    <cellStyle name="Normal 104 2 5 2 2" xfId="14467"/>
    <cellStyle name="Normal 104 2 5 2 2 2" xfId="14468"/>
    <cellStyle name="Normal 104 2 5 2 2 2 2" xfId="14469"/>
    <cellStyle name="Normal 104 2 5 2 2 3" xfId="14470"/>
    <cellStyle name="Normal 104 2 5 2 2 4" xfId="14471"/>
    <cellStyle name="Normal 104 2 5 2 3" xfId="14472"/>
    <cellStyle name="Normal 104 2 5 2 3 2" xfId="14473"/>
    <cellStyle name="Normal 104 2 5 2 4" xfId="14474"/>
    <cellStyle name="Normal 104 2 5 2 5" xfId="14475"/>
    <cellStyle name="Normal 104 2 5 3" xfId="14476"/>
    <cellStyle name="Normal 104 2 5 3 2" xfId="14477"/>
    <cellStyle name="Normal 104 2 5 3 2 2" xfId="14478"/>
    <cellStyle name="Normal 104 2 5 3 3" xfId="14479"/>
    <cellStyle name="Normal 104 2 5 3 4" xfId="14480"/>
    <cellStyle name="Normal 104 2 5 4" xfId="14481"/>
    <cellStyle name="Normal 104 2 5 4 2" xfId="14482"/>
    <cellStyle name="Normal 104 2 5 4 3" xfId="14483"/>
    <cellStyle name="Normal 104 2 5 5" xfId="14484"/>
    <cellStyle name="Normal 104 2 5 5 2" xfId="14485"/>
    <cellStyle name="Normal 104 2 5 6" xfId="14486"/>
    <cellStyle name="Normal 104 2 5 7" xfId="14487"/>
    <cellStyle name="Normal 104 2 6" xfId="14488"/>
    <cellStyle name="Normal 104 2 6 2" xfId="14489"/>
    <cellStyle name="Normal 104 2 6 2 2" xfId="14490"/>
    <cellStyle name="Normal 104 2 6 2 2 2" xfId="14491"/>
    <cellStyle name="Normal 104 2 6 2 3" xfId="14492"/>
    <cellStyle name="Normal 104 2 6 2 4" xfId="14493"/>
    <cellStyle name="Normal 104 2 6 3" xfId="14494"/>
    <cellStyle name="Normal 104 2 6 3 2" xfId="14495"/>
    <cellStyle name="Normal 104 2 6 4" xfId="14496"/>
    <cellStyle name="Normal 104 2 6 5" xfId="14497"/>
    <cellStyle name="Normal 104 2 7" xfId="14498"/>
    <cellStyle name="Normal 104 2 7 2" xfId="14499"/>
    <cellStyle name="Normal 104 2 7 2 2" xfId="14500"/>
    <cellStyle name="Normal 104 2 7 2 2 2" xfId="14501"/>
    <cellStyle name="Normal 104 2 7 2 3" xfId="14502"/>
    <cellStyle name="Normal 104 2 7 2 4" xfId="14503"/>
    <cellStyle name="Normal 104 2 7 3" xfId="14504"/>
    <cellStyle name="Normal 104 2 7 3 2" xfId="14505"/>
    <cellStyle name="Normal 104 2 7 4" xfId="14506"/>
    <cellStyle name="Normal 104 2 7 5" xfId="14507"/>
    <cellStyle name="Normal 104 2 8" xfId="14508"/>
    <cellStyle name="Normal 104 2 8 2" xfId="14509"/>
    <cellStyle name="Normal 104 2 8 2 2" xfId="14510"/>
    <cellStyle name="Normal 104 2 8 3" xfId="14511"/>
    <cellStyle name="Normal 104 2 8 4" xfId="14512"/>
    <cellStyle name="Normal 104 2 8 5" xfId="14513"/>
    <cellStyle name="Normal 104 2 9" xfId="14514"/>
    <cellStyle name="Normal 104 2 9 2" xfId="14515"/>
    <cellStyle name="Normal 104 2 9 3" xfId="14516"/>
    <cellStyle name="Normal 104 2_1.1 - Apuração IRPJ_CSLL - 2200 - 2012_MAI_V1" xfId="14517"/>
    <cellStyle name="Normal 104 3" xfId="14518"/>
    <cellStyle name="Normal 104 3 2" xfId="14519"/>
    <cellStyle name="Normal 104 3 2 2" xfId="14520"/>
    <cellStyle name="Normal 104 3 2 2 2" xfId="14521"/>
    <cellStyle name="Normal 104 3 2 3" xfId="14522"/>
    <cellStyle name="Normal 104 3 2 4" xfId="14523"/>
    <cellStyle name="Normal 104 3 3" xfId="14524"/>
    <cellStyle name="Normal 104 3 3 2" xfId="14525"/>
    <cellStyle name="Normal 104 3 3 3" xfId="14526"/>
    <cellStyle name="Normal 104 3 4" xfId="14527"/>
    <cellStyle name="Normal 104 3 5" xfId="14528"/>
    <cellStyle name="Normal 104 3 6" xfId="14529"/>
    <cellStyle name="Normal 104 4" xfId="14530"/>
    <cellStyle name="Normal 104 4 2" xfId="14531"/>
    <cellStyle name="Normal 104 4 2 2" xfId="14532"/>
    <cellStyle name="Normal 104 4 2 2 2" xfId="14533"/>
    <cellStyle name="Normal 104 4 2 3" xfId="14534"/>
    <cellStyle name="Normal 104 4 2 4" xfId="14535"/>
    <cellStyle name="Normal 104 4 3" xfId="14536"/>
    <cellStyle name="Normal 104 4 3 2" xfId="14537"/>
    <cellStyle name="Normal 104 4 4" xfId="14538"/>
    <cellStyle name="Normal 104 4 5" xfId="14539"/>
    <cellStyle name="Normal 104 5" xfId="14540"/>
    <cellStyle name="Normal 104 5 2" xfId="14541"/>
    <cellStyle name="Normal 104 5 2 2" xfId="14542"/>
    <cellStyle name="Normal 104 5 3" xfId="14543"/>
    <cellStyle name="Normal 104 5 4" xfId="14544"/>
    <cellStyle name="Normal 104 5 5" xfId="14545"/>
    <cellStyle name="Normal 104 6" xfId="14546"/>
    <cellStyle name="Normal 104 6 2" xfId="14547"/>
    <cellStyle name="Normal 104 6 3" xfId="14548"/>
    <cellStyle name="Normal 104 7" xfId="14549"/>
    <cellStyle name="Normal 104 7 2" xfId="14550"/>
    <cellStyle name="Normal 104 8" xfId="14551"/>
    <cellStyle name="Normal 104 8 2" xfId="14552"/>
    <cellStyle name="Normal 104 9" xfId="14553"/>
    <cellStyle name="Normal 104_1.1 - Apuração IRPJ_CSLL - 2200 - 2012_MAI_V1" xfId="14554"/>
    <cellStyle name="Normal 105" xfId="14555"/>
    <cellStyle name="Normal 105 2" xfId="14556"/>
    <cellStyle name="Normal 105 2 2" xfId="14557"/>
    <cellStyle name="Normal 105 2 2 2" xfId="14558"/>
    <cellStyle name="Normal 105 3" xfId="14559"/>
    <cellStyle name="Normal 105 3 2" xfId="14560"/>
    <cellStyle name="Normal 105 3 2 2" xfId="14561"/>
    <cellStyle name="Normal 105 3 2 2 2" xfId="14562"/>
    <cellStyle name="Normal 105 3 2 3" xfId="14563"/>
    <cellStyle name="Normal 105 3 2 4" xfId="14564"/>
    <cellStyle name="Normal 105 3 3" xfId="14565"/>
    <cellStyle name="Normal 105 3 3 2" xfId="14566"/>
    <cellStyle name="Normal 105 3 3 3" xfId="14567"/>
    <cellStyle name="Normal 105 3 4" xfId="14568"/>
    <cellStyle name="Normal 105 3 5" xfId="14569"/>
    <cellStyle name="Normal 105 3 6" xfId="14570"/>
    <cellStyle name="Normal 105 4" xfId="14571"/>
    <cellStyle name="Normal 105 4 2" xfId="14572"/>
    <cellStyle name="Normal 105 4 2 2" xfId="14573"/>
    <cellStyle name="Normal 105 4 2 2 2" xfId="14574"/>
    <cellStyle name="Normal 105 4 2 3" xfId="14575"/>
    <cellStyle name="Normal 105 4 2 4" xfId="14576"/>
    <cellStyle name="Normal 105 4 3" xfId="14577"/>
    <cellStyle name="Normal 105 4 3 2" xfId="14578"/>
    <cellStyle name="Normal 105 4 4" xfId="14579"/>
    <cellStyle name="Normal 105 4 5" xfId="14580"/>
    <cellStyle name="Normal 105 5" xfId="14581"/>
    <cellStyle name="Normal 105 5 2" xfId="14582"/>
    <cellStyle name="Normal 105 5 2 2" xfId="14583"/>
    <cellStyle name="Normal 105 5 3" xfId="14584"/>
    <cellStyle name="Normal 105 5 4" xfId="14585"/>
    <cellStyle name="Normal 105 6" xfId="14586"/>
    <cellStyle name="Normal 105 6 2" xfId="14587"/>
    <cellStyle name="Normal 105 6 3" xfId="14588"/>
    <cellStyle name="Normal 105 7" xfId="14589"/>
    <cellStyle name="Normal 105 7 2" xfId="14590"/>
    <cellStyle name="Normal 105 8" xfId="14591"/>
    <cellStyle name="Normal 105 9" xfId="14592"/>
    <cellStyle name="Normal 105_Maio-2012" xfId="14593"/>
    <cellStyle name="Normal 106" xfId="14594"/>
    <cellStyle name="Normal 106 2" xfId="14595"/>
    <cellStyle name="Normal 106 2 2" xfId="14596"/>
    <cellStyle name="Normal 106 2 2 2" xfId="14597"/>
    <cellStyle name="Normal 106 2 2 2 2" xfId="14598"/>
    <cellStyle name="Normal 106 2 2 2 2 2" xfId="14599"/>
    <cellStyle name="Normal 106 2 2 2 2 2 2" xfId="14600"/>
    <cellStyle name="Normal 106 2 2 2 2 2 2 2" xfId="14601"/>
    <cellStyle name="Normal 106 2 2 2 2 3" xfId="14602"/>
    <cellStyle name="Normal 106 2 2 2 2 4" xfId="14603"/>
    <cellStyle name="Normal 106 2 2 2 3" xfId="14604"/>
    <cellStyle name="Normal 106 2 2 2 3 2" xfId="14605"/>
    <cellStyle name="Normal 106 2 2 2 3 3" xfId="14606"/>
    <cellStyle name="Normal 106 2 2 2 4" xfId="14607"/>
    <cellStyle name="Normal 106 2 2 2 5" xfId="14608"/>
    <cellStyle name="Normal 106 2 2 2 6" xfId="14609"/>
    <cellStyle name="Normal 106 2 2 3" xfId="14610"/>
    <cellStyle name="Normal 106 2 2 3 2" xfId="14611"/>
    <cellStyle name="Normal 106 2 2 3 2 2" xfId="14612"/>
    <cellStyle name="Normal 106 2 2 3 2 2 2" xfId="14613"/>
    <cellStyle name="Normal 106 2 2 3 2 3" xfId="14614"/>
    <cellStyle name="Normal 106 2 2 3 2 4" xfId="14615"/>
    <cellStyle name="Normal 106 2 2 3 3" xfId="14616"/>
    <cellStyle name="Normal 106 2 2 3 3 2" xfId="14617"/>
    <cellStyle name="Normal 106 2 2 3 4" xfId="14618"/>
    <cellStyle name="Normal 106 2 2 3 5" xfId="14619"/>
    <cellStyle name="Normal 106 2 2 4" xfId="14620"/>
    <cellStyle name="Normal 106 2 2 4 2" xfId="14621"/>
    <cellStyle name="Normal 106 2 2 4 2 2" xfId="14622"/>
    <cellStyle name="Normal 106 2 2 4 3" xfId="14623"/>
    <cellStyle name="Normal 106 2 2 4 4" xfId="14624"/>
    <cellStyle name="Normal 106 2 2 5" xfId="14625"/>
    <cellStyle name="Normal 106 2 2 5 2" xfId="14626"/>
    <cellStyle name="Normal 106 2 2 5 3" xfId="14627"/>
    <cellStyle name="Normal 106 2 2 6" xfId="14628"/>
    <cellStyle name="Normal 106 2 2 6 2" xfId="14629"/>
    <cellStyle name="Normal 106 2 2 7" xfId="14630"/>
    <cellStyle name="Normal 106 2 2 7 2" xfId="14631"/>
    <cellStyle name="Normal 106 2 2 8" xfId="14632"/>
    <cellStyle name="Normal 106 2 2_Abril" xfId="14633"/>
    <cellStyle name="Normal 106 2 3" xfId="14634"/>
    <cellStyle name="Normal 106 2 3 2" xfId="14635"/>
    <cellStyle name="Normal 106 2 3 2 2" xfId="14636"/>
    <cellStyle name="Normal 106 2 3 2 2 2" xfId="14637"/>
    <cellStyle name="Normal 106 2 3 2 3" xfId="14638"/>
    <cellStyle name="Normal 106 2 3 2 4" xfId="14639"/>
    <cellStyle name="Normal 106 2 3 3" xfId="14640"/>
    <cellStyle name="Normal 106 2 3 3 2" xfId="14641"/>
    <cellStyle name="Normal 106 2 3 3 3" xfId="14642"/>
    <cellStyle name="Normal 106 2 3 4" xfId="14643"/>
    <cellStyle name="Normal 106 2 3 5" xfId="14644"/>
    <cellStyle name="Normal 106 2 3 6" xfId="14645"/>
    <cellStyle name="Normal 106 2 4" xfId="14646"/>
    <cellStyle name="Normal 106 2 4 2" xfId="14647"/>
    <cellStyle name="Normal 106 2 5" xfId="14648"/>
    <cellStyle name="Normal 106 2 5 2" xfId="14649"/>
    <cellStyle name="Normal 106 2 5 2 2" xfId="14650"/>
    <cellStyle name="Normal 106 2 5 3" xfId="14651"/>
    <cellStyle name="Normal 106 2 5 4" xfId="14652"/>
    <cellStyle name="Normal 106 2 6" xfId="14653"/>
    <cellStyle name="Normal 106 2 6 2" xfId="14654"/>
    <cellStyle name="Normal 106 2 6 3" xfId="14655"/>
    <cellStyle name="Normal 106 2 7" xfId="14656"/>
    <cellStyle name="Normal 106 2 7 2" xfId="14657"/>
    <cellStyle name="Normal 106 2 8" xfId="14658"/>
    <cellStyle name="Normal 106 3" xfId="14659"/>
    <cellStyle name="Normal 106 3 2" xfId="14660"/>
    <cellStyle name="Normal 106 3 2 2" xfId="14661"/>
    <cellStyle name="Normal 106 3 2 2 2" xfId="14662"/>
    <cellStyle name="Normal 106 3 2 3" xfId="14663"/>
    <cellStyle name="Normal 106 3 2 4" xfId="14664"/>
    <cellStyle name="Normal 106 3 3" xfId="14665"/>
    <cellStyle name="Normal 106 3 3 2" xfId="14666"/>
    <cellStyle name="Normal 106 3 3 3" xfId="14667"/>
    <cellStyle name="Normal 106 3 4" xfId="14668"/>
    <cellStyle name="Normal 106 3 5" xfId="14669"/>
    <cellStyle name="Normal 106 3 6" xfId="14670"/>
    <cellStyle name="Normal 106 4" xfId="14671"/>
    <cellStyle name="Normal 106 4 2" xfId="14672"/>
    <cellStyle name="Normal 106 4 2 2" xfId="14673"/>
    <cellStyle name="Normal 106 4 2 2 2" xfId="14674"/>
    <cellStyle name="Normal 106 4 2 3" xfId="14675"/>
    <cellStyle name="Normal 106 4 2 4" xfId="14676"/>
    <cellStyle name="Normal 106 4 3" xfId="14677"/>
    <cellStyle name="Normal 106 4 3 2" xfId="14678"/>
    <cellStyle name="Normal 106 4 4" xfId="14679"/>
    <cellStyle name="Normal 106 4 5" xfId="14680"/>
    <cellStyle name="Normal 106 5" xfId="14681"/>
    <cellStyle name="Normal 106 5 2" xfId="14682"/>
    <cellStyle name="Normal 106 5 2 2" xfId="14683"/>
    <cellStyle name="Normal 106 5 3" xfId="14684"/>
    <cellStyle name="Normal 106 5 4" xfId="14685"/>
    <cellStyle name="Normal 106 6" xfId="14686"/>
    <cellStyle name="Normal 106 6 2" xfId="14687"/>
    <cellStyle name="Normal 106 6 3" xfId="14688"/>
    <cellStyle name="Normal 106 7" xfId="14689"/>
    <cellStyle name="Normal 106 7 2" xfId="14690"/>
    <cellStyle name="Normal 106 8" xfId="14691"/>
    <cellStyle name="Normal 106_1.1 Apuração IRPJ_CSLL - 1500 - EXECUTIVE PARTICIPAÇÕES LTDA" xfId="14692"/>
    <cellStyle name="Normal 107" xfId="14693"/>
    <cellStyle name="Normal 107 2" xfId="14694"/>
    <cellStyle name="Normal 107 2 2" xfId="14695"/>
    <cellStyle name="Normal 107 2 2 2" xfId="14696"/>
    <cellStyle name="Normal 107 2 2 2 2" xfId="14697"/>
    <cellStyle name="Normal 107 2 2 3" xfId="14698"/>
    <cellStyle name="Normal 107 2 2 4" xfId="14699"/>
    <cellStyle name="Normal 107 2 3" xfId="14700"/>
    <cellStyle name="Normal 107 2 3 2" xfId="14701"/>
    <cellStyle name="Normal 107 2 3 3" xfId="14702"/>
    <cellStyle name="Normal 107 2 4" xfId="14703"/>
    <cellStyle name="Normal 107 2 5" xfId="14704"/>
    <cellStyle name="Normal 107 2 6" xfId="14705"/>
    <cellStyle name="Normal 107 3" xfId="14706"/>
    <cellStyle name="Normal 107 3 2" xfId="14707"/>
    <cellStyle name="Normal 107 3 2 2" xfId="14708"/>
    <cellStyle name="Normal 107 3 2 2 2" xfId="14709"/>
    <cellStyle name="Normal 107 3 2 3" xfId="14710"/>
    <cellStyle name="Normal 107 3 2 4" xfId="14711"/>
    <cellStyle name="Normal 107 3 3" xfId="14712"/>
    <cellStyle name="Normal 107 3 3 2" xfId="14713"/>
    <cellStyle name="Normal 107 3 4" xfId="14714"/>
    <cellStyle name="Normal 107 3 5" xfId="14715"/>
    <cellStyle name="Normal 107 4" xfId="14716"/>
    <cellStyle name="Normal 107 4 2" xfId="14717"/>
    <cellStyle name="Normal 107 4 2 2" xfId="14718"/>
    <cellStyle name="Normal 107 4 3" xfId="14719"/>
    <cellStyle name="Normal 107 4 4" xfId="14720"/>
    <cellStyle name="Normal 107 5" xfId="14721"/>
    <cellStyle name="Normal 107 5 2" xfId="14722"/>
    <cellStyle name="Normal 107 5 3" xfId="14723"/>
    <cellStyle name="Normal 107 6" xfId="14724"/>
    <cellStyle name="Normal 107 6 2" xfId="14725"/>
    <cellStyle name="Normal 107 7" xfId="14726"/>
    <cellStyle name="Normal 107 8" xfId="14727"/>
    <cellStyle name="Normal 108" xfId="14728"/>
    <cellStyle name="Normal 108 2" xfId="14729"/>
    <cellStyle name="Normal 108 2 2" xfId="14730"/>
    <cellStyle name="Normal 108 2 2 2" xfId="14731"/>
    <cellStyle name="Normal 108 2 2 2 2" xfId="14732"/>
    <cellStyle name="Normal 108 2 2 3" xfId="14733"/>
    <cellStyle name="Normal 108 2 2 4" xfId="14734"/>
    <cellStyle name="Normal 108 2 3" xfId="14735"/>
    <cellStyle name="Normal 108 2 3 2" xfId="14736"/>
    <cellStyle name="Normal 108 2 3 3" xfId="14737"/>
    <cellStyle name="Normal 108 2 4" xfId="14738"/>
    <cellStyle name="Normal 108 2 5" xfId="14739"/>
    <cellStyle name="Normal 108 2 6" xfId="14740"/>
    <cellStyle name="Normal 108 3" xfId="14741"/>
    <cellStyle name="Normal 108 3 2" xfId="14742"/>
    <cellStyle name="Normal 108 3 2 2" xfId="14743"/>
    <cellStyle name="Normal 108 3 2 2 2" xfId="14744"/>
    <cellStyle name="Normal 108 3 2 3" xfId="14745"/>
    <cellStyle name="Normal 108 3 2 4" xfId="14746"/>
    <cellStyle name="Normal 108 3 3" xfId="14747"/>
    <cellStyle name="Normal 108 3 3 2" xfId="14748"/>
    <cellStyle name="Normal 108 3 4" xfId="14749"/>
    <cellStyle name="Normal 108 3 5" xfId="14750"/>
    <cellStyle name="Normal 108 4" xfId="14751"/>
    <cellStyle name="Normal 108 4 2" xfId="14752"/>
    <cellStyle name="Normal 108 4 2 2" xfId="14753"/>
    <cellStyle name="Normal 108 4 3" xfId="14754"/>
    <cellStyle name="Normal 108 4 4" xfId="14755"/>
    <cellStyle name="Normal 108 5" xfId="14756"/>
    <cellStyle name="Normal 108 5 2" xfId="14757"/>
    <cellStyle name="Normal 108 5 3" xfId="14758"/>
    <cellStyle name="Normal 108 6" xfId="14759"/>
    <cellStyle name="Normal 108 6 2" xfId="14760"/>
    <cellStyle name="Normal 108 7" xfId="14761"/>
    <cellStyle name="Normal 108 8" xfId="14762"/>
    <cellStyle name="Normal 109" xfId="14763"/>
    <cellStyle name="Normal 109 2" xfId="14764"/>
    <cellStyle name="Normal 109 2 2" xfId="14765"/>
    <cellStyle name="Normal 109 2 2 2" xfId="14766"/>
    <cellStyle name="Normal 109 2 2 2 2" xfId="14767"/>
    <cellStyle name="Normal 109 2 2 3" xfId="14768"/>
    <cellStyle name="Normal 109 2 2 4" xfId="14769"/>
    <cellStyle name="Normal 109 2 3" xfId="14770"/>
    <cellStyle name="Normal 109 2 3 2" xfId="14771"/>
    <cellStyle name="Normal 109 2 3 3" xfId="14772"/>
    <cellStyle name="Normal 109 2 4" xfId="14773"/>
    <cellStyle name="Normal 109 2 5" xfId="14774"/>
    <cellStyle name="Normal 109 2 6" xfId="14775"/>
    <cellStyle name="Normal 109 3" xfId="14776"/>
    <cellStyle name="Normal 109 3 2" xfId="14777"/>
    <cellStyle name="Normal 109 3 2 2" xfId="14778"/>
    <cellStyle name="Normal 109 3 2 2 2" xfId="14779"/>
    <cellStyle name="Normal 109 3 2 3" xfId="14780"/>
    <cellStyle name="Normal 109 3 2 4" xfId="14781"/>
    <cellStyle name="Normal 109 3 3" xfId="14782"/>
    <cellStyle name="Normal 109 3 3 2" xfId="14783"/>
    <cellStyle name="Normal 109 3 4" xfId="14784"/>
    <cellStyle name="Normal 109 3 5" xfId="14785"/>
    <cellStyle name="Normal 109 4" xfId="14786"/>
    <cellStyle name="Normal 109 4 2" xfId="14787"/>
    <cellStyle name="Normal 109 4 2 2" xfId="14788"/>
    <cellStyle name="Normal 109 4 3" xfId="14789"/>
    <cellStyle name="Normal 109 4 4" xfId="14790"/>
    <cellStyle name="Normal 109 5" xfId="14791"/>
    <cellStyle name="Normal 109 5 2" xfId="14792"/>
    <cellStyle name="Normal 109 5 3" xfId="14793"/>
    <cellStyle name="Normal 109 6" xfId="14794"/>
    <cellStyle name="Normal 109 6 2" xfId="14795"/>
    <cellStyle name="Normal 109 7" xfId="14796"/>
    <cellStyle name="Normal 109 8" xfId="14797"/>
    <cellStyle name="Normal 11" xfId="14798"/>
    <cellStyle name="Normal 11 2" xfId="14799"/>
    <cellStyle name="Normal 11 2 2" xfId="14800"/>
    <cellStyle name="Normal 11 2 3" xfId="14801"/>
    <cellStyle name="Normal 11 2 4" xfId="14802"/>
    <cellStyle name="Normal 11 2 5" xfId="14803"/>
    <cellStyle name="Normal 11 2_15-FINANCEIRAS" xfId="14804"/>
    <cellStyle name="Normal 11 3" xfId="14805"/>
    <cellStyle name="Normal 11 3 2" xfId="14806"/>
    <cellStyle name="Normal 11 3_15-FINANCEIRAS" xfId="14807"/>
    <cellStyle name="Normal 11 4" xfId="14808"/>
    <cellStyle name="Normal 11 4 2" xfId="14809"/>
    <cellStyle name="Normal 11 4_15-FINANCEIRAS" xfId="14810"/>
    <cellStyle name="Normal 11 5" xfId="14811"/>
    <cellStyle name="Normal 11 6" xfId="14812"/>
    <cellStyle name="Normal 11 7" xfId="14813"/>
    <cellStyle name="Normal 11_1.1 - Apuração IRPJ_CSLL - 2100 - 2012_MAI_V1" xfId="14814"/>
    <cellStyle name="Normal 110" xfId="14815"/>
    <cellStyle name="Normal 110 2" xfId="14816"/>
    <cellStyle name="Normal 110 2 2" xfId="14817"/>
    <cellStyle name="Normal 110 2 2 2" xfId="14818"/>
    <cellStyle name="Normal 110 2 2 2 2" xfId="14819"/>
    <cellStyle name="Normal 110 2 2 2 2 2" xfId="14820"/>
    <cellStyle name="Normal 110 2 2 2 3" xfId="14821"/>
    <cellStyle name="Normal 110 2 2 2 4" xfId="14822"/>
    <cellStyle name="Normal 110 2 2 3" xfId="14823"/>
    <cellStyle name="Normal 110 2 2 3 2" xfId="14824"/>
    <cellStyle name="Normal 110 2 2 3 3" xfId="14825"/>
    <cellStyle name="Normal 110 2 2 4" xfId="14826"/>
    <cellStyle name="Normal 110 2 2 5" xfId="14827"/>
    <cellStyle name="Normal 110 2 2 6" xfId="14828"/>
    <cellStyle name="Normal 110 2 3" xfId="14829"/>
    <cellStyle name="Normal 110 2 3 2" xfId="14830"/>
    <cellStyle name="Normal 110 2 3 2 2" xfId="14831"/>
    <cellStyle name="Normal 110 2 3 2 2 2" xfId="14832"/>
    <cellStyle name="Normal 110 2 3 2 3" xfId="14833"/>
    <cellStyle name="Normal 110 2 3 2 4" xfId="14834"/>
    <cellStyle name="Normal 110 2 3 3" xfId="14835"/>
    <cellStyle name="Normal 110 2 3 3 2" xfId="14836"/>
    <cellStyle name="Normal 110 2 3 4" xfId="14837"/>
    <cellStyle name="Normal 110 2 3 5" xfId="14838"/>
    <cellStyle name="Normal 110 2 4" xfId="14839"/>
    <cellStyle name="Normal 110 2 4 2" xfId="14840"/>
    <cellStyle name="Normal 110 2 4 2 2" xfId="14841"/>
    <cellStyle name="Normal 110 2 4 3" xfId="14842"/>
    <cellStyle name="Normal 110 2 4 4" xfId="14843"/>
    <cellStyle name="Normal 110 2 5" xfId="14844"/>
    <cellStyle name="Normal 110 2 5 2" xfId="14845"/>
    <cellStyle name="Normal 110 2 5 3" xfId="14846"/>
    <cellStyle name="Normal 110 2 6" xfId="14847"/>
    <cellStyle name="Normal 110 2 6 2" xfId="14848"/>
    <cellStyle name="Normal 110 2 7" xfId="14849"/>
    <cellStyle name="Normal 110 2 8" xfId="14850"/>
    <cellStyle name="Normal 110 3" xfId="14851"/>
    <cellStyle name="Normal 110 3 2" xfId="14852"/>
    <cellStyle name="Normal 110 3 2 2" xfId="14853"/>
    <cellStyle name="Normal 110 3 2 2 2" xfId="14854"/>
    <cellStyle name="Normal 110 3 2 3" xfId="14855"/>
    <cellStyle name="Normal 110 3 2 4" xfId="14856"/>
    <cellStyle name="Normal 110 3 3" xfId="14857"/>
    <cellStyle name="Normal 110 3 3 2" xfId="14858"/>
    <cellStyle name="Normal 110 3 3 3" xfId="14859"/>
    <cellStyle name="Normal 110 3 4" xfId="14860"/>
    <cellStyle name="Normal 110 3 5" xfId="14861"/>
    <cellStyle name="Normal 110 3 6" xfId="14862"/>
    <cellStyle name="Normal 110 4" xfId="14863"/>
    <cellStyle name="Normal 110 4 2" xfId="14864"/>
    <cellStyle name="Normal 110 4 2 2" xfId="14865"/>
    <cellStyle name="Normal 110 4 2 2 2" xfId="14866"/>
    <cellStyle name="Normal 110 4 2 3" xfId="14867"/>
    <cellStyle name="Normal 110 4 2 4" xfId="14868"/>
    <cellStyle name="Normal 110 4 3" xfId="14869"/>
    <cellStyle name="Normal 110 4 3 2" xfId="14870"/>
    <cellStyle name="Normal 110 4 4" xfId="14871"/>
    <cellStyle name="Normal 110 4 5" xfId="14872"/>
    <cellStyle name="Normal 110 5" xfId="14873"/>
    <cellStyle name="Normal 110 5 2" xfId="14874"/>
    <cellStyle name="Normal 110 5 2 2" xfId="14875"/>
    <cellStyle name="Normal 110 5 3" xfId="14876"/>
    <cellStyle name="Normal 110 5 4" xfId="14877"/>
    <cellStyle name="Normal 110 6" xfId="14878"/>
    <cellStyle name="Normal 110 6 2" xfId="14879"/>
    <cellStyle name="Normal 110 6 3" xfId="14880"/>
    <cellStyle name="Normal 110 7" xfId="14881"/>
    <cellStyle name="Normal 110 7 2" xfId="14882"/>
    <cellStyle name="Normal 110 8" xfId="14883"/>
    <cellStyle name="Normal 110 9" xfId="14884"/>
    <cellStyle name="Normal 111" xfId="14885"/>
    <cellStyle name="Normal 111 2" xfId="14886"/>
    <cellStyle name="Normal 111 2 2" xfId="14887"/>
    <cellStyle name="Normal 111 2 2 2" xfId="14888"/>
    <cellStyle name="Normal 111 2 2 2 2" xfId="14889"/>
    <cellStyle name="Normal 111 2 2 3" xfId="14890"/>
    <cellStyle name="Normal 111 2 2 4" xfId="14891"/>
    <cellStyle name="Normal 111 2 3" xfId="14892"/>
    <cellStyle name="Normal 111 2 3 2" xfId="14893"/>
    <cellStyle name="Normal 111 2 3 3" xfId="14894"/>
    <cellStyle name="Normal 111 2 4" xfId="14895"/>
    <cellStyle name="Normal 111 2 5" xfId="14896"/>
    <cellStyle name="Normal 111 2 6" xfId="14897"/>
    <cellStyle name="Normal 111 3" xfId="14898"/>
    <cellStyle name="Normal 111 3 2" xfId="14899"/>
    <cellStyle name="Normal 111 3 2 2" xfId="14900"/>
    <cellStyle name="Normal 111 3 2 2 2" xfId="14901"/>
    <cellStyle name="Normal 111 3 2 3" xfId="14902"/>
    <cellStyle name="Normal 111 3 2 4" xfId="14903"/>
    <cellStyle name="Normal 111 3 3" xfId="14904"/>
    <cellStyle name="Normal 111 3 3 2" xfId="14905"/>
    <cellStyle name="Normal 111 3 4" xfId="14906"/>
    <cellStyle name="Normal 111 3 5" xfId="14907"/>
    <cellStyle name="Normal 111 4" xfId="14908"/>
    <cellStyle name="Normal 111 4 2" xfId="14909"/>
    <cellStyle name="Normal 111 4 2 2" xfId="14910"/>
    <cellStyle name="Normal 111 4 3" xfId="14911"/>
    <cellStyle name="Normal 111 4 4" xfId="14912"/>
    <cellStyle name="Normal 111 5" xfId="14913"/>
    <cellStyle name="Normal 111 5 2" xfId="14914"/>
    <cellStyle name="Normal 111 5 3" xfId="14915"/>
    <cellStyle name="Normal 111 6" xfId="14916"/>
    <cellStyle name="Normal 111 6 2" xfId="14917"/>
    <cellStyle name="Normal 111 7" xfId="14918"/>
    <cellStyle name="Normal 111 8" xfId="14919"/>
    <cellStyle name="Normal 112" xfId="14920"/>
    <cellStyle name="Normal 112 2" xfId="14921"/>
    <cellStyle name="Normal 112 2 2" xfId="14922"/>
    <cellStyle name="Normal 112 2 2 2" xfId="14923"/>
    <cellStyle name="Normal 112 2 2 2 2" xfId="14924"/>
    <cellStyle name="Normal 112 2 2 3" xfId="14925"/>
    <cellStyle name="Normal 112 2 2 4" xfId="14926"/>
    <cellStyle name="Normal 112 2 3" xfId="14927"/>
    <cellStyle name="Normal 112 2 3 2" xfId="14928"/>
    <cellStyle name="Normal 112 2 3 3" xfId="14929"/>
    <cellStyle name="Normal 112 2 4" xfId="14930"/>
    <cellStyle name="Normal 112 2 5" xfId="14931"/>
    <cellStyle name="Normal 112 2 6" xfId="14932"/>
    <cellStyle name="Normal 112 3" xfId="14933"/>
    <cellStyle name="Normal 112 3 2" xfId="14934"/>
    <cellStyle name="Normal 112 3 2 2" xfId="14935"/>
    <cellStyle name="Normal 112 3 2 2 2" xfId="14936"/>
    <cellStyle name="Normal 112 3 2 3" xfId="14937"/>
    <cellStyle name="Normal 112 3 2 4" xfId="14938"/>
    <cellStyle name="Normal 112 3 3" xfId="14939"/>
    <cellStyle name="Normal 112 3 3 2" xfId="14940"/>
    <cellStyle name="Normal 112 3 4" xfId="14941"/>
    <cellStyle name="Normal 112 3 5" xfId="14942"/>
    <cellStyle name="Normal 112 4" xfId="14943"/>
    <cellStyle name="Normal 112 4 2" xfId="14944"/>
    <cellStyle name="Normal 112 4 2 2" xfId="14945"/>
    <cellStyle name="Normal 112 4 3" xfId="14946"/>
    <cellStyle name="Normal 112 4 4" xfId="14947"/>
    <cellStyle name="Normal 112 5" xfId="14948"/>
    <cellStyle name="Normal 112 5 2" xfId="14949"/>
    <cellStyle name="Normal 112 5 3" xfId="14950"/>
    <cellStyle name="Normal 112 6" xfId="14951"/>
    <cellStyle name="Normal 112 6 2" xfId="14952"/>
    <cellStyle name="Normal 112 7" xfId="14953"/>
    <cellStyle name="Normal 112 8" xfId="14954"/>
    <cellStyle name="Normal 113" xfId="14955"/>
    <cellStyle name="Normal 113 2" xfId="14956"/>
    <cellStyle name="Normal 113 2 2" xfId="14957"/>
    <cellStyle name="Normal 113 2 2 2" xfId="14958"/>
    <cellStyle name="Normal 113 2 2 2 2" xfId="14959"/>
    <cellStyle name="Normal 113 2 2 3" xfId="14960"/>
    <cellStyle name="Normal 113 2 2 4" xfId="14961"/>
    <cellStyle name="Normal 113 2 3" xfId="14962"/>
    <cellStyle name="Normal 113 2 3 2" xfId="14963"/>
    <cellStyle name="Normal 113 2 3 3" xfId="14964"/>
    <cellStyle name="Normal 113 2 4" xfId="14965"/>
    <cellStyle name="Normal 113 2 5" xfId="14966"/>
    <cellStyle name="Normal 113 2 6" xfId="14967"/>
    <cellStyle name="Normal 113 3" xfId="14968"/>
    <cellStyle name="Normal 113 3 2" xfId="14969"/>
    <cellStyle name="Normal 113 3 2 2" xfId="14970"/>
    <cellStyle name="Normal 113 3 2 2 2" xfId="14971"/>
    <cellStyle name="Normal 113 3 2 3" xfId="14972"/>
    <cellStyle name="Normal 113 3 2 4" xfId="14973"/>
    <cellStyle name="Normal 113 3 3" xfId="14974"/>
    <cellStyle name="Normal 113 3 3 2" xfId="14975"/>
    <cellStyle name="Normal 113 3 4" xfId="14976"/>
    <cellStyle name="Normal 113 3 5" xfId="14977"/>
    <cellStyle name="Normal 113 4" xfId="14978"/>
    <cellStyle name="Normal 113 4 2" xfId="14979"/>
    <cellStyle name="Normal 113 4 2 2" xfId="14980"/>
    <cellStyle name="Normal 113 4 3" xfId="14981"/>
    <cellStyle name="Normal 113 4 4" xfId="14982"/>
    <cellStyle name="Normal 113 5" xfId="14983"/>
    <cellStyle name="Normal 113 5 2" xfId="14984"/>
    <cellStyle name="Normal 113 5 3" xfId="14985"/>
    <cellStyle name="Normal 113 6" xfId="14986"/>
    <cellStyle name="Normal 113 6 2" xfId="14987"/>
    <cellStyle name="Normal 113 7" xfId="14988"/>
    <cellStyle name="Normal 113 8" xfId="14989"/>
    <cellStyle name="Normal 114" xfId="14990"/>
    <cellStyle name="Normal 114 2" xfId="14991"/>
    <cellStyle name="Normal 114 2 2" xfId="14992"/>
    <cellStyle name="Normal 114 2 2 2" xfId="14993"/>
    <cellStyle name="Normal 114 2 2 2 2" xfId="14994"/>
    <cellStyle name="Normal 114 2 2 3" xfId="14995"/>
    <cellStyle name="Normal 114 2 2 4" xfId="14996"/>
    <cellStyle name="Normal 114 2 3" xfId="14997"/>
    <cellStyle name="Normal 114 2 3 2" xfId="14998"/>
    <cellStyle name="Normal 114 2 3 3" xfId="14999"/>
    <cellStyle name="Normal 114 2 4" xfId="15000"/>
    <cellStyle name="Normal 114 2 5" xfId="15001"/>
    <cellStyle name="Normal 114 2 6" xfId="15002"/>
    <cellStyle name="Normal 114 3" xfId="15003"/>
    <cellStyle name="Normal 114 3 2" xfId="15004"/>
    <cellStyle name="Normal 114 3 2 2" xfId="15005"/>
    <cellStyle name="Normal 114 3 2 2 2" xfId="15006"/>
    <cellStyle name="Normal 114 3 2 3" xfId="15007"/>
    <cellStyle name="Normal 114 3 2 4" xfId="15008"/>
    <cellStyle name="Normal 114 3 3" xfId="15009"/>
    <cellStyle name="Normal 114 3 3 2" xfId="15010"/>
    <cellStyle name="Normal 114 3 4" xfId="15011"/>
    <cellStyle name="Normal 114 3 5" xfId="15012"/>
    <cellStyle name="Normal 114 4" xfId="15013"/>
    <cellStyle name="Normal 114 4 2" xfId="15014"/>
    <cellStyle name="Normal 114 4 2 2" xfId="15015"/>
    <cellStyle name="Normal 114 4 3" xfId="15016"/>
    <cellStyle name="Normal 114 4 4" xfId="15017"/>
    <cellStyle name="Normal 114 5" xfId="15018"/>
    <cellStyle name="Normal 114 5 2" xfId="15019"/>
    <cellStyle name="Normal 114 5 3" xfId="15020"/>
    <cellStyle name="Normal 114 6" xfId="15021"/>
    <cellStyle name="Normal 114 6 2" xfId="15022"/>
    <cellStyle name="Normal 114 7" xfId="15023"/>
    <cellStyle name="Normal 114 8" xfId="15024"/>
    <cellStyle name="Normal 115" xfId="15025"/>
    <cellStyle name="Normal 115 2" xfId="15026"/>
    <cellStyle name="Normal 115 2 2" xfId="15027"/>
    <cellStyle name="Normal 115 2 2 2" xfId="15028"/>
    <cellStyle name="Normal 115 2 2 2 2" xfId="15029"/>
    <cellStyle name="Normal 115 2 2 3" xfId="15030"/>
    <cellStyle name="Normal 115 2 2 4" xfId="15031"/>
    <cellStyle name="Normal 115 2 3" xfId="15032"/>
    <cellStyle name="Normal 115 2 3 2" xfId="15033"/>
    <cellStyle name="Normal 115 2 3 3" xfId="15034"/>
    <cellStyle name="Normal 115 2 4" xfId="15035"/>
    <cellStyle name="Normal 115 2 5" xfId="15036"/>
    <cellStyle name="Normal 115 2 6" xfId="15037"/>
    <cellStyle name="Normal 115 3" xfId="15038"/>
    <cellStyle name="Normal 115 3 2" xfId="15039"/>
    <cellStyle name="Normal 115 3 2 2" xfId="15040"/>
    <cellStyle name="Normal 115 3 2 2 2" xfId="15041"/>
    <cellStyle name="Normal 115 3 2 3" xfId="15042"/>
    <cellStyle name="Normal 115 3 2 4" xfId="15043"/>
    <cellStyle name="Normal 115 3 3" xfId="15044"/>
    <cellStyle name="Normal 115 3 3 2" xfId="15045"/>
    <cellStyle name="Normal 115 3 4" xfId="15046"/>
    <cellStyle name="Normal 115 3 5" xfId="15047"/>
    <cellStyle name="Normal 115 4" xfId="15048"/>
    <cellStyle name="Normal 115 4 2" xfId="15049"/>
    <cellStyle name="Normal 115 4 2 2" xfId="15050"/>
    <cellStyle name="Normal 115 4 3" xfId="15051"/>
    <cellStyle name="Normal 115 4 4" xfId="15052"/>
    <cellStyle name="Normal 115 5" xfId="15053"/>
    <cellStyle name="Normal 115 5 2" xfId="15054"/>
    <cellStyle name="Normal 115 5 3" xfId="15055"/>
    <cellStyle name="Normal 115 6" xfId="15056"/>
    <cellStyle name="Normal 115 6 2" xfId="15057"/>
    <cellStyle name="Normal 115 7" xfId="15058"/>
    <cellStyle name="Normal 115 8" xfId="15059"/>
    <cellStyle name="Normal 116" xfId="15060"/>
    <cellStyle name="Normal 116 2" xfId="15061"/>
    <cellStyle name="Normal 116 2 2" xfId="15062"/>
    <cellStyle name="Normal 116 2 2 2" xfId="15063"/>
    <cellStyle name="Normal 116 2 2 2 2" xfId="15064"/>
    <cellStyle name="Normal 116 2 2 3" xfId="15065"/>
    <cellStyle name="Normal 116 2 2 4" xfId="15066"/>
    <cellStyle name="Normal 116 2 3" xfId="15067"/>
    <cellStyle name="Normal 116 2 3 2" xfId="15068"/>
    <cellStyle name="Normal 116 2 3 3" xfId="15069"/>
    <cellStyle name="Normal 116 2 4" xfId="15070"/>
    <cellStyle name="Normal 116 2 5" xfId="15071"/>
    <cellStyle name="Normal 116 2 6" xfId="15072"/>
    <cellStyle name="Normal 116 3" xfId="15073"/>
    <cellStyle name="Normal 116 3 2" xfId="15074"/>
    <cellStyle name="Normal 116 3 2 2" xfId="15075"/>
    <cellStyle name="Normal 116 3 2 2 2" xfId="15076"/>
    <cellStyle name="Normal 116 3 2 3" xfId="15077"/>
    <cellStyle name="Normal 116 3 2 4" xfId="15078"/>
    <cellStyle name="Normal 116 3 3" xfId="15079"/>
    <cellStyle name="Normal 116 3 3 2" xfId="15080"/>
    <cellStyle name="Normal 116 3 4" xfId="15081"/>
    <cellStyle name="Normal 116 3 5" xfId="15082"/>
    <cellStyle name="Normal 116 4" xfId="15083"/>
    <cellStyle name="Normal 116 4 2" xfId="15084"/>
    <cellStyle name="Normal 116 4 2 2" xfId="15085"/>
    <cellStyle name="Normal 116 4 3" xfId="15086"/>
    <cellStyle name="Normal 116 4 4" xfId="15087"/>
    <cellStyle name="Normal 116 5" xfId="15088"/>
    <cellStyle name="Normal 116 5 2" xfId="15089"/>
    <cellStyle name="Normal 116 5 3" xfId="15090"/>
    <cellStyle name="Normal 116 6" xfId="15091"/>
    <cellStyle name="Normal 116 6 2" xfId="15092"/>
    <cellStyle name="Normal 116 7" xfId="15093"/>
    <cellStyle name="Normal 116 8" xfId="15094"/>
    <cellStyle name="Normal 117" xfId="15095"/>
    <cellStyle name="Normal 117 2" xfId="15096"/>
    <cellStyle name="Normal 117 2 2" xfId="15097"/>
    <cellStyle name="Normal 117 2 2 2" xfId="15098"/>
    <cellStyle name="Normal 117 2 2 2 2" xfId="15099"/>
    <cellStyle name="Normal 117 2 2 3" xfId="15100"/>
    <cellStyle name="Normal 117 2 2 4" xfId="15101"/>
    <cellStyle name="Normal 117 2 3" xfId="15102"/>
    <cellStyle name="Normal 117 2 3 2" xfId="15103"/>
    <cellStyle name="Normal 117 2 3 3" xfId="15104"/>
    <cellStyle name="Normal 117 2 4" xfId="15105"/>
    <cellStyle name="Normal 117 2 5" xfId="15106"/>
    <cellStyle name="Normal 117 2 6" xfId="15107"/>
    <cellStyle name="Normal 117 3" xfId="15108"/>
    <cellStyle name="Normal 117 3 2" xfId="15109"/>
    <cellStyle name="Normal 117 3 2 2" xfId="15110"/>
    <cellStyle name="Normal 117 3 2 2 2" xfId="15111"/>
    <cellStyle name="Normal 117 3 2 3" xfId="15112"/>
    <cellStyle name="Normal 117 3 2 4" xfId="15113"/>
    <cellStyle name="Normal 117 3 3" xfId="15114"/>
    <cellStyle name="Normal 117 3 3 2" xfId="15115"/>
    <cellStyle name="Normal 117 3 4" xfId="15116"/>
    <cellStyle name="Normal 117 3 5" xfId="15117"/>
    <cellStyle name="Normal 117 4" xfId="15118"/>
    <cellStyle name="Normal 117 4 2" xfId="15119"/>
    <cellStyle name="Normal 117 4 2 2" xfId="15120"/>
    <cellStyle name="Normal 117 4 3" xfId="15121"/>
    <cellStyle name="Normal 117 4 4" xfId="15122"/>
    <cellStyle name="Normal 117 5" xfId="15123"/>
    <cellStyle name="Normal 117 5 2" xfId="15124"/>
    <cellStyle name="Normal 117 5 3" xfId="15125"/>
    <cellStyle name="Normal 117 6" xfId="15126"/>
    <cellStyle name="Normal 117 6 2" xfId="15127"/>
    <cellStyle name="Normal 117 7" xfId="15128"/>
    <cellStyle name="Normal 117 8" xfId="15129"/>
    <cellStyle name="Normal 118" xfId="15130"/>
    <cellStyle name="Normal 118 2" xfId="15131"/>
    <cellStyle name="Normal 118 2 2" xfId="15132"/>
    <cellStyle name="Normal 118 2 2 2" xfId="15133"/>
    <cellStyle name="Normal 118 2 2 2 2" xfId="15134"/>
    <cellStyle name="Normal 118 2 2 3" xfId="15135"/>
    <cellStyle name="Normal 118 2 2 4" xfId="15136"/>
    <cellStyle name="Normal 118 2 3" xfId="15137"/>
    <cellStyle name="Normal 118 2 3 2" xfId="15138"/>
    <cellStyle name="Normal 118 2 3 3" xfId="15139"/>
    <cellStyle name="Normal 118 2 4" xfId="15140"/>
    <cellStyle name="Normal 118 2 5" xfId="15141"/>
    <cellStyle name="Normal 118 2 6" xfId="15142"/>
    <cellStyle name="Normal 118 3" xfId="15143"/>
    <cellStyle name="Normal 118 3 2" xfId="15144"/>
    <cellStyle name="Normal 118 3 2 2" xfId="15145"/>
    <cellStyle name="Normal 118 3 2 2 2" xfId="15146"/>
    <cellStyle name="Normal 118 3 2 3" xfId="15147"/>
    <cellStyle name="Normal 118 3 2 4" xfId="15148"/>
    <cellStyle name="Normal 118 3 3" xfId="15149"/>
    <cellStyle name="Normal 118 3 3 2" xfId="15150"/>
    <cellStyle name="Normal 118 3 4" xfId="15151"/>
    <cellStyle name="Normal 118 3 5" xfId="15152"/>
    <cellStyle name="Normal 118 4" xfId="15153"/>
    <cellStyle name="Normal 118 4 2" xfId="15154"/>
    <cellStyle name="Normal 118 4 2 2" xfId="15155"/>
    <cellStyle name="Normal 118 4 3" xfId="15156"/>
    <cellStyle name="Normal 118 4 4" xfId="15157"/>
    <cellStyle name="Normal 118 5" xfId="15158"/>
    <cellStyle name="Normal 118 5 2" xfId="15159"/>
    <cellStyle name="Normal 118 5 3" xfId="15160"/>
    <cellStyle name="Normal 118 6" xfId="15161"/>
    <cellStyle name="Normal 118 6 2" xfId="15162"/>
    <cellStyle name="Normal 118 7" xfId="15163"/>
    <cellStyle name="Normal 118 8" xfId="15164"/>
    <cellStyle name="Normal 119" xfId="15165"/>
    <cellStyle name="Normal 119 2" xfId="15166"/>
    <cellStyle name="Normal 119 2 2" xfId="15167"/>
    <cellStyle name="Normal 119 2 2 2" xfId="15168"/>
    <cellStyle name="Normal 119 2 2 2 2" xfId="15169"/>
    <cellStyle name="Normal 119 2 2 3" xfId="15170"/>
    <cellStyle name="Normal 119 2 2 4" xfId="15171"/>
    <cellStyle name="Normal 119 2 3" xfId="15172"/>
    <cellStyle name="Normal 119 2 3 2" xfId="15173"/>
    <cellStyle name="Normal 119 2 3 3" xfId="15174"/>
    <cellStyle name="Normal 119 2 4" xfId="15175"/>
    <cellStyle name="Normal 119 2 5" xfId="15176"/>
    <cellStyle name="Normal 119 2 6" xfId="15177"/>
    <cellStyle name="Normal 119 3" xfId="15178"/>
    <cellStyle name="Normal 119 3 2" xfId="15179"/>
    <cellStyle name="Normal 119 3 2 2" xfId="15180"/>
    <cellStyle name="Normal 119 3 2 2 2" xfId="15181"/>
    <cellStyle name="Normal 119 3 2 3" xfId="15182"/>
    <cellStyle name="Normal 119 3 2 4" xfId="15183"/>
    <cellStyle name="Normal 119 3 3" xfId="15184"/>
    <cellStyle name="Normal 119 3 3 2" xfId="15185"/>
    <cellStyle name="Normal 119 3 4" xfId="15186"/>
    <cellStyle name="Normal 119 3 5" xfId="15187"/>
    <cellStyle name="Normal 119 4" xfId="15188"/>
    <cellStyle name="Normal 119 4 2" xfId="15189"/>
    <cellStyle name="Normal 119 4 2 2" xfId="15190"/>
    <cellStyle name="Normal 119 4 3" xfId="15191"/>
    <cellStyle name="Normal 119 4 4" xfId="15192"/>
    <cellStyle name="Normal 119 5" xfId="15193"/>
    <cellStyle name="Normal 119 5 2" xfId="15194"/>
    <cellStyle name="Normal 119 5 3" xfId="15195"/>
    <cellStyle name="Normal 119 6" xfId="15196"/>
    <cellStyle name="Normal 119 6 2" xfId="15197"/>
    <cellStyle name="Normal 119 7" xfId="15198"/>
    <cellStyle name="Normal 119 8" xfId="15199"/>
    <cellStyle name="Normal 12" xfId="15200"/>
    <cellStyle name="Normal 12 2" xfId="15201"/>
    <cellStyle name="Normal 12 2 2" xfId="15202"/>
    <cellStyle name="Normal 12 2 2 2" xfId="15203"/>
    <cellStyle name="Normal 12 2 3" xfId="15204"/>
    <cellStyle name="Normal 12 2 4" xfId="15205"/>
    <cellStyle name="Normal 12 2 5" xfId="15206"/>
    <cellStyle name="Normal 12 2_15-FINANCEIRAS" xfId="15207"/>
    <cellStyle name="Normal 12 3" xfId="15208"/>
    <cellStyle name="Normal 12 3 2" xfId="15209"/>
    <cellStyle name="Normal 12 3_15-FINANCEIRAS" xfId="15210"/>
    <cellStyle name="Normal 12 4" xfId="15211"/>
    <cellStyle name="Normal 12 4 2" xfId="15212"/>
    <cellStyle name="Normal 12 4_15-FINANCEIRAS" xfId="15213"/>
    <cellStyle name="Normal 12 5" xfId="15214"/>
    <cellStyle name="Normal 12 6" xfId="15215"/>
    <cellStyle name="Normal 12 7" xfId="15216"/>
    <cellStyle name="Normal 12_1.1 - Apuração IRPJ_CSLL - 2100 - 2012_MAI_V1" xfId="15217"/>
    <cellStyle name="Normal 120" xfId="15218"/>
    <cellStyle name="Normal 120 2" xfId="15219"/>
    <cellStyle name="Normal 120 2 2" xfId="15220"/>
    <cellStyle name="Normal 120 2 2 2" xfId="15221"/>
    <cellStyle name="Normal 120 2 2 2 2" xfId="15222"/>
    <cellStyle name="Normal 120 2 2 3" xfId="15223"/>
    <cellStyle name="Normal 120 2 2 4" xfId="15224"/>
    <cellStyle name="Normal 120 2 3" xfId="15225"/>
    <cellStyle name="Normal 120 2 3 2" xfId="15226"/>
    <cellStyle name="Normal 120 2 3 3" xfId="15227"/>
    <cellStyle name="Normal 120 2 4" xfId="15228"/>
    <cellStyle name="Normal 120 2 5" xfId="15229"/>
    <cellStyle name="Normal 120 2 6" xfId="15230"/>
    <cellStyle name="Normal 120 3" xfId="15231"/>
    <cellStyle name="Normal 120 3 2" xfId="15232"/>
    <cellStyle name="Normal 120 3 2 2" xfId="15233"/>
    <cellStyle name="Normal 120 3 2 2 2" xfId="15234"/>
    <cellStyle name="Normal 120 3 2 3" xfId="15235"/>
    <cellStyle name="Normal 120 3 2 4" xfId="15236"/>
    <cellStyle name="Normal 120 3 3" xfId="15237"/>
    <cellStyle name="Normal 120 3 3 2" xfId="15238"/>
    <cellStyle name="Normal 120 3 4" xfId="15239"/>
    <cellStyle name="Normal 120 3 5" xfId="15240"/>
    <cellStyle name="Normal 120 4" xfId="15241"/>
    <cellStyle name="Normal 120 4 2" xfId="15242"/>
    <cellStyle name="Normal 120 4 2 2" xfId="15243"/>
    <cellStyle name="Normal 120 4 3" xfId="15244"/>
    <cellStyle name="Normal 120 4 4" xfId="15245"/>
    <cellStyle name="Normal 120 5" xfId="15246"/>
    <cellStyle name="Normal 120 5 2" xfId="15247"/>
    <cellStyle name="Normal 120 5 3" xfId="15248"/>
    <cellStyle name="Normal 120 6" xfId="15249"/>
    <cellStyle name="Normal 120 6 2" xfId="15250"/>
    <cellStyle name="Normal 120 7" xfId="15251"/>
    <cellStyle name="Normal 120 8" xfId="15252"/>
    <cellStyle name="Normal 121" xfId="15253"/>
    <cellStyle name="Normal 121 2" xfId="15254"/>
    <cellStyle name="Normal 121 2 2" xfId="15255"/>
    <cellStyle name="Normal 121 2 2 2" xfId="15256"/>
    <cellStyle name="Normal 121 2 2 2 2" xfId="15257"/>
    <cellStyle name="Normal 121 2 2 3" xfId="15258"/>
    <cellStyle name="Normal 121 2 2 4" xfId="15259"/>
    <cellStyle name="Normal 121 2 3" xfId="15260"/>
    <cellStyle name="Normal 121 2 3 2" xfId="15261"/>
    <cellStyle name="Normal 121 2 3 3" xfId="15262"/>
    <cellStyle name="Normal 121 2 4" xfId="15263"/>
    <cellStyle name="Normal 121 2 5" xfId="15264"/>
    <cellStyle name="Normal 121 2 6" xfId="15265"/>
    <cellStyle name="Normal 121 3" xfId="15266"/>
    <cellStyle name="Normal 121 3 2" xfId="15267"/>
    <cellStyle name="Normal 121 3 2 2" xfId="15268"/>
    <cellStyle name="Normal 121 3 2 2 2" xfId="15269"/>
    <cellStyle name="Normal 121 3 2 3" xfId="15270"/>
    <cellStyle name="Normal 121 3 2 4" xfId="15271"/>
    <cellStyle name="Normal 121 3 3" xfId="15272"/>
    <cellStyle name="Normal 121 3 3 2" xfId="15273"/>
    <cellStyle name="Normal 121 3 4" xfId="15274"/>
    <cellStyle name="Normal 121 3 5" xfId="15275"/>
    <cellStyle name="Normal 121 4" xfId="15276"/>
    <cellStyle name="Normal 121 4 2" xfId="15277"/>
    <cellStyle name="Normal 121 4 2 2" xfId="15278"/>
    <cellStyle name="Normal 121 4 3" xfId="15279"/>
    <cellStyle name="Normal 121 4 4" xfId="15280"/>
    <cellStyle name="Normal 121 5" xfId="15281"/>
    <cellStyle name="Normal 121 5 2" xfId="15282"/>
    <cellStyle name="Normal 121 5 3" xfId="15283"/>
    <cellStyle name="Normal 121 6" xfId="15284"/>
    <cellStyle name="Normal 121 6 2" xfId="15285"/>
    <cellStyle name="Normal 121 7" xfId="15286"/>
    <cellStyle name="Normal 121 8" xfId="15287"/>
    <cellStyle name="Normal 122" xfId="15288"/>
    <cellStyle name="Normal 122 2" xfId="15289"/>
    <cellStyle name="Normal 122 2 2" xfId="15290"/>
    <cellStyle name="Normal 122 2 2 2" xfId="15291"/>
    <cellStyle name="Normal 122 2 2 2 2" xfId="15292"/>
    <cellStyle name="Normal 122 2 2 3" xfId="15293"/>
    <cellStyle name="Normal 122 2 2 4" xfId="15294"/>
    <cellStyle name="Normal 122 2 3" xfId="15295"/>
    <cellStyle name="Normal 122 2 3 2" xfId="15296"/>
    <cellStyle name="Normal 122 2 3 3" xfId="15297"/>
    <cellStyle name="Normal 122 2 4" xfId="15298"/>
    <cellStyle name="Normal 122 2 5" xfId="15299"/>
    <cellStyle name="Normal 122 2 6" xfId="15300"/>
    <cellStyle name="Normal 122 3" xfId="15301"/>
    <cellStyle name="Normal 122 3 2" xfId="15302"/>
    <cellStyle name="Normal 122 3 2 2" xfId="15303"/>
    <cellStyle name="Normal 122 3 2 2 2" xfId="15304"/>
    <cellStyle name="Normal 122 3 2 3" xfId="15305"/>
    <cellStyle name="Normal 122 3 2 4" xfId="15306"/>
    <cellStyle name="Normal 122 3 3" xfId="15307"/>
    <cellStyle name="Normal 122 3 3 2" xfId="15308"/>
    <cellStyle name="Normal 122 3 4" xfId="15309"/>
    <cellStyle name="Normal 122 3 5" xfId="15310"/>
    <cellStyle name="Normal 122 4" xfId="15311"/>
    <cellStyle name="Normal 122 4 2" xfId="15312"/>
    <cellStyle name="Normal 122 4 2 2" xfId="15313"/>
    <cellStyle name="Normal 122 4 3" xfId="15314"/>
    <cellStyle name="Normal 122 4 4" xfId="15315"/>
    <cellStyle name="Normal 122 5" xfId="15316"/>
    <cellStyle name="Normal 122 5 2" xfId="15317"/>
    <cellStyle name="Normal 122 5 3" xfId="15318"/>
    <cellStyle name="Normal 122 6" xfId="15319"/>
    <cellStyle name="Normal 122 6 2" xfId="15320"/>
    <cellStyle name="Normal 122 7" xfId="15321"/>
    <cellStyle name="Normal 122 8" xfId="15322"/>
    <cellStyle name="Normal 123" xfId="15323"/>
    <cellStyle name="Normal 123 2" xfId="15324"/>
    <cellStyle name="Normal 123 2 2" xfId="15325"/>
    <cellStyle name="Normal 123 2 2 2" xfId="15326"/>
    <cellStyle name="Normal 123 2 2 2 2" xfId="15327"/>
    <cellStyle name="Normal 123 2 2 3" xfId="15328"/>
    <cellStyle name="Normal 123 2 2 4" xfId="15329"/>
    <cellStyle name="Normal 123 2 3" xfId="15330"/>
    <cellStyle name="Normal 123 2 3 2" xfId="15331"/>
    <cellStyle name="Normal 123 2 3 3" xfId="15332"/>
    <cellStyle name="Normal 123 2 4" xfId="15333"/>
    <cellStyle name="Normal 123 2 5" xfId="15334"/>
    <cellStyle name="Normal 123 2 6" xfId="15335"/>
    <cellStyle name="Normal 123 3" xfId="15336"/>
    <cellStyle name="Normal 123 3 2" xfId="15337"/>
    <cellStyle name="Normal 123 3 2 2" xfId="15338"/>
    <cellStyle name="Normal 123 3 2 2 2" xfId="15339"/>
    <cellStyle name="Normal 123 3 2 3" xfId="15340"/>
    <cellStyle name="Normal 123 3 2 4" xfId="15341"/>
    <cellStyle name="Normal 123 3 3" xfId="15342"/>
    <cellStyle name="Normal 123 3 3 2" xfId="15343"/>
    <cellStyle name="Normal 123 3 4" xfId="15344"/>
    <cellStyle name="Normal 123 3 5" xfId="15345"/>
    <cellStyle name="Normal 123 4" xfId="15346"/>
    <cellStyle name="Normal 123 4 2" xfId="15347"/>
    <cellStyle name="Normal 123 4 2 2" xfId="15348"/>
    <cellStyle name="Normal 123 4 3" xfId="15349"/>
    <cellStyle name="Normal 123 4 4" xfId="15350"/>
    <cellStyle name="Normal 123 5" xfId="15351"/>
    <cellStyle name="Normal 123 5 2" xfId="15352"/>
    <cellStyle name="Normal 123 5 3" xfId="15353"/>
    <cellStyle name="Normal 123 6" xfId="15354"/>
    <cellStyle name="Normal 123 6 2" xfId="15355"/>
    <cellStyle name="Normal 123 7" xfId="15356"/>
    <cellStyle name="Normal 123 8" xfId="15357"/>
    <cellStyle name="Normal 124" xfId="15358"/>
    <cellStyle name="Normal 124 2" xfId="15359"/>
    <cellStyle name="Normal 124 2 2" xfId="15360"/>
    <cellStyle name="Normal 124 2 2 2" xfId="15361"/>
    <cellStyle name="Normal 124 2 2 2 2" xfId="15362"/>
    <cellStyle name="Normal 124 2 2 3" xfId="15363"/>
    <cellStyle name="Normal 124 2 2 4" xfId="15364"/>
    <cellStyle name="Normal 124 2 3" xfId="15365"/>
    <cellStyle name="Normal 124 2 3 2" xfId="15366"/>
    <cellStyle name="Normal 124 2 3 3" xfId="15367"/>
    <cellStyle name="Normal 124 2 4" xfId="15368"/>
    <cellStyle name="Normal 124 2 5" xfId="15369"/>
    <cellStyle name="Normal 124 2 6" xfId="15370"/>
    <cellStyle name="Normal 124 3" xfId="15371"/>
    <cellStyle name="Normal 124 3 2" xfId="15372"/>
    <cellStyle name="Normal 124 3 2 2" xfId="15373"/>
    <cellStyle name="Normal 124 3 2 2 2" xfId="15374"/>
    <cellStyle name="Normal 124 3 2 3" xfId="15375"/>
    <cellStyle name="Normal 124 3 2 4" xfId="15376"/>
    <cellStyle name="Normal 124 3 3" xfId="15377"/>
    <cellStyle name="Normal 124 3 3 2" xfId="15378"/>
    <cellStyle name="Normal 124 3 4" xfId="15379"/>
    <cellStyle name="Normal 124 3 5" xfId="15380"/>
    <cellStyle name="Normal 124 4" xfId="15381"/>
    <cellStyle name="Normal 124 4 2" xfId="15382"/>
    <cellStyle name="Normal 124 4 2 2" xfId="15383"/>
    <cellStyle name="Normal 124 4 3" xfId="15384"/>
    <cellStyle name="Normal 124 4 4" xfId="15385"/>
    <cellStyle name="Normal 124 5" xfId="15386"/>
    <cellStyle name="Normal 124 5 2" xfId="15387"/>
    <cellStyle name="Normal 124 5 3" xfId="15388"/>
    <cellStyle name="Normal 124 6" xfId="15389"/>
    <cellStyle name="Normal 124 6 2" xfId="15390"/>
    <cellStyle name="Normal 124 7" xfId="15391"/>
    <cellStyle name="Normal 124 8" xfId="15392"/>
    <cellStyle name="Normal 125" xfId="15393"/>
    <cellStyle name="Normal 125 2" xfId="15394"/>
    <cellStyle name="Normal 125 2 2" xfId="15395"/>
    <cellStyle name="Normal 125 2 2 2" xfId="15396"/>
    <cellStyle name="Normal 125 2 2 2 2" xfId="15397"/>
    <cellStyle name="Normal 125 2 2 3" xfId="15398"/>
    <cellStyle name="Normal 125 2 2 4" xfId="15399"/>
    <cellStyle name="Normal 125 2 3" xfId="15400"/>
    <cellStyle name="Normal 125 2 3 2" xfId="15401"/>
    <cellStyle name="Normal 125 2 3 3" xfId="15402"/>
    <cellStyle name="Normal 125 2 4" xfId="15403"/>
    <cellStyle name="Normal 125 2 5" xfId="15404"/>
    <cellStyle name="Normal 125 2 6" xfId="15405"/>
    <cellStyle name="Normal 125 3" xfId="15406"/>
    <cellStyle name="Normal 125 3 2" xfId="15407"/>
    <cellStyle name="Normal 125 3 2 2" xfId="15408"/>
    <cellStyle name="Normal 125 3 2 2 2" xfId="15409"/>
    <cellStyle name="Normal 125 3 2 3" xfId="15410"/>
    <cellStyle name="Normal 125 3 2 4" xfId="15411"/>
    <cellStyle name="Normal 125 3 3" xfId="15412"/>
    <cellStyle name="Normal 125 3 3 2" xfId="15413"/>
    <cellStyle name="Normal 125 3 4" xfId="15414"/>
    <cellStyle name="Normal 125 3 5" xfId="15415"/>
    <cellStyle name="Normal 125 4" xfId="15416"/>
    <cellStyle name="Normal 125 4 2" xfId="15417"/>
    <cellStyle name="Normal 125 4 2 2" xfId="15418"/>
    <cellStyle name="Normal 125 4 3" xfId="15419"/>
    <cellStyle name="Normal 125 4 4" xfId="15420"/>
    <cellStyle name="Normal 125 5" xfId="15421"/>
    <cellStyle name="Normal 125 5 2" xfId="15422"/>
    <cellStyle name="Normal 125 5 3" xfId="15423"/>
    <cellStyle name="Normal 125 6" xfId="15424"/>
    <cellStyle name="Normal 125 6 2" xfId="15425"/>
    <cellStyle name="Normal 125 7" xfId="15426"/>
    <cellStyle name="Normal 125 8" xfId="15427"/>
    <cellStyle name="Normal 126" xfId="15428"/>
    <cellStyle name="Normal 126 2" xfId="15429"/>
    <cellStyle name="Normal 126 2 2" xfId="15430"/>
    <cellStyle name="Normal 126 2 2 2" xfId="15431"/>
    <cellStyle name="Normal 126 2 2 2 2" xfId="15432"/>
    <cellStyle name="Normal 126 2 2 3" xfId="15433"/>
    <cellStyle name="Normal 126 2 2 4" xfId="15434"/>
    <cellStyle name="Normal 126 2 3" xfId="15435"/>
    <cellStyle name="Normal 126 2 3 2" xfId="15436"/>
    <cellStyle name="Normal 126 2 3 3" xfId="15437"/>
    <cellStyle name="Normal 126 2 4" xfId="15438"/>
    <cellStyle name="Normal 126 2 5" xfId="15439"/>
    <cellStyle name="Normal 126 2 6" xfId="15440"/>
    <cellStyle name="Normal 126 3" xfId="15441"/>
    <cellStyle name="Normal 126 3 2" xfId="15442"/>
    <cellStyle name="Normal 126 3 2 2" xfId="15443"/>
    <cellStyle name="Normal 126 3 2 2 2" xfId="15444"/>
    <cellStyle name="Normal 126 3 2 3" xfId="15445"/>
    <cellStyle name="Normal 126 3 2 4" xfId="15446"/>
    <cellStyle name="Normal 126 3 3" xfId="15447"/>
    <cellStyle name="Normal 126 3 3 2" xfId="15448"/>
    <cellStyle name="Normal 126 3 4" xfId="15449"/>
    <cellStyle name="Normal 126 3 5" xfId="15450"/>
    <cellStyle name="Normal 126 4" xfId="15451"/>
    <cellStyle name="Normal 126 4 2" xfId="15452"/>
    <cellStyle name="Normal 126 4 2 2" xfId="15453"/>
    <cellStyle name="Normal 126 4 3" xfId="15454"/>
    <cellStyle name="Normal 126 4 4" xfId="15455"/>
    <cellStyle name="Normal 126 5" xfId="15456"/>
    <cellStyle name="Normal 126 5 2" xfId="15457"/>
    <cellStyle name="Normal 126 5 3" xfId="15458"/>
    <cellStyle name="Normal 126 6" xfId="15459"/>
    <cellStyle name="Normal 126 6 2" xfId="15460"/>
    <cellStyle name="Normal 126 7" xfId="15461"/>
    <cellStyle name="Normal 126 8" xfId="15462"/>
    <cellStyle name="Normal 127" xfId="15463"/>
    <cellStyle name="Normal 127 2" xfId="15464"/>
    <cellStyle name="Normal 127 2 2" xfId="15465"/>
    <cellStyle name="Normal 127 2 2 2" xfId="15466"/>
    <cellStyle name="Normal 127 2 2 2 2" xfId="15467"/>
    <cellStyle name="Normal 127 2 2 3" xfId="15468"/>
    <cellStyle name="Normal 127 2 2 4" xfId="15469"/>
    <cellStyle name="Normal 127 2 3" xfId="15470"/>
    <cellStyle name="Normal 127 2 3 2" xfId="15471"/>
    <cellStyle name="Normal 127 2 3 3" xfId="15472"/>
    <cellStyle name="Normal 127 2 4" xfId="15473"/>
    <cellStyle name="Normal 127 2 5" xfId="15474"/>
    <cellStyle name="Normal 127 2 6" xfId="15475"/>
    <cellStyle name="Normal 127 3" xfId="15476"/>
    <cellStyle name="Normal 127 3 2" xfId="15477"/>
    <cellStyle name="Normal 127 3 2 2" xfId="15478"/>
    <cellStyle name="Normal 127 3 2 2 2" xfId="15479"/>
    <cellStyle name="Normal 127 3 2 3" xfId="15480"/>
    <cellStyle name="Normal 127 3 2 4" xfId="15481"/>
    <cellStyle name="Normal 127 3 3" xfId="15482"/>
    <cellStyle name="Normal 127 3 3 2" xfId="15483"/>
    <cellStyle name="Normal 127 3 4" xfId="15484"/>
    <cellStyle name="Normal 127 3 5" xfId="15485"/>
    <cellStyle name="Normal 127 4" xfId="15486"/>
    <cellStyle name="Normal 127 4 2" xfId="15487"/>
    <cellStyle name="Normal 127 4 2 2" xfId="15488"/>
    <cellStyle name="Normal 127 4 3" xfId="15489"/>
    <cellStyle name="Normal 127 4 4" xfId="15490"/>
    <cellStyle name="Normal 127 5" xfId="15491"/>
    <cellStyle name="Normal 127 5 2" xfId="15492"/>
    <cellStyle name="Normal 127 5 3" xfId="15493"/>
    <cellStyle name="Normal 127 6" xfId="15494"/>
    <cellStyle name="Normal 127 6 2" xfId="15495"/>
    <cellStyle name="Normal 127 7" xfId="15496"/>
    <cellStyle name="Normal 127 8" xfId="15497"/>
    <cellStyle name="Normal 128" xfId="15498"/>
    <cellStyle name="Normal 128 2" xfId="15499"/>
    <cellStyle name="Normal 128 2 2" xfId="15500"/>
    <cellStyle name="Normal 128 2 2 2" xfId="15501"/>
    <cellStyle name="Normal 128 2 2 2 2" xfId="15502"/>
    <cellStyle name="Normal 128 2 2 3" xfId="15503"/>
    <cellStyle name="Normal 128 2 2 4" xfId="15504"/>
    <cellStyle name="Normal 128 2 3" xfId="15505"/>
    <cellStyle name="Normal 128 2 3 2" xfId="15506"/>
    <cellStyle name="Normal 128 2 3 3" xfId="15507"/>
    <cellStyle name="Normal 128 2 4" xfId="15508"/>
    <cellStyle name="Normal 128 2 5" xfId="15509"/>
    <cellStyle name="Normal 128 2 6" xfId="15510"/>
    <cellStyle name="Normal 128 3" xfId="15511"/>
    <cellStyle name="Normal 128 3 2" xfId="15512"/>
    <cellStyle name="Normal 128 3 2 2" xfId="15513"/>
    <cellStyle name="Normal 128 3 2 2 2" xfId="15514"/>
    <cellStyle name="Normal 128 3 2 3" xfId="15515"/>
    <cellStyle name="Normal 128 3 2 4" xfId="15516"/>
    <cellStyle name="Normal 128 3 3" xfId="15517"/>
    <cellStyle name="Normal 128 3 3 2" xfId="15518"/>
    <cellStyle name="Normal 128 3 4" xfId="15519"/>
    <cellStyle name="Normal 128 3 5" xfId="15520"/>
    <cellStyle name="Normal 128 4" xfId="15521"/>
    <cellStyle name="Normal 128 4 2" xfId="15522"/>
    <cellStyle name="Normal 128 4 2 2" xfId="15523"/>
    <cellStyle name="Normal 128 4 3" xfId="15524"/>
    <cellStyle name="Normal 128 4 4" xfId="15525"/>
    <cellStyle name="Normal 128 5" xfId="15526"/>
    <cellStyle name="Normal 128 5 2" xfId="15527"/>
    <cellStyle name="Normal 128 5 3" xfId="15528"/>
    <cellStyle name="Normal 128 6" xfId="15529"/>
    <cellStyle name="Normal 128 6 2" xfId="15530"/>
    <cellStyle name="Normal 128 7" xfId="15531"/>
    <cellStyle name="Normal 128 8" xfId="15532"/>
    <cellStyle name="Normal 129" xfId="15533"/>
    <cellStyle name="Normal 129 2" xfId="15534"/>
    <cellStyle name="Normal 129 2 2" xfId="15535"/>
    <cellStyle name="Normal 129 2 2 2" xfId="15536"/>
    <cellStyle name="Normal 129 2 2 2 2" xfId="15537"/>
    <cellStyle name="Normal 129 2 2 3" xfId="15538"/>
    <cellStyle name="Normal 129 2 2 4" xfId="15539"/>
    <cellStyle name="Normal 129 2 3" xfId="15540"/>
    <cellStyle name="Normal 129 2 3 2" xfId="15541"/>
    <cellStyle name="Normal 129 2 3 3" xfId="15542"/>
    <cellStyle name="Normal 129 2 4" xfId="15543"/>
    <cellStyle name="Normal 129 2 5" xfId="15544"/>
    <cellStyle name="Normal 129 2 6" xfId="15545"/>
    <cellStyle name="Normal 129 3" xfId="15546"/>
    <cellStyle name="Normal 129 3 2" xfId="15547"/>
    <cellStyle name="Normal 129 3 2 2" xfId="15548"/>
    <cellStyle name="Normal 129 3 2 2 2" xfId="15549"/>
    <cellStyle name="Normal 129 3 2 3" xfId="15550"/>
    <cellStyle name="Normal 129 3 2 4" xfId="15551"/>
    <cellStyle name="Normal 129 3 3" xfId="15552"/>
    <cellStyle name="Normal 129 3 3 2" xfId="15553"/>
    <cellStyle name="Normal 129 3 4" xfId="15554"/>
    <cellStyle name="Normal 129 3 5" xfId="15555"/>
    <cellStyle name="Normal 129 4" xfId="15556"/>
    <cellStyle name="Normal 129 4 2" xfId="15557"/>
    <cellStyle name="Normal 129 4 2 2" xfId="15558"/>
    <cellStyle name="Normal 129 4 3" xfId="15559"/>
    <cellStyle name="Normal 129 4 4" xfId="15560"/>
    <cellStyle name="Normal 129 5" xfId="15561"/>
    <cellStyle name="Normal 129 5 2" xfId="15562"/>
    <cellStyle name="Normal 129 5 3" xfId="15563"/>
    <cellStyle name="Normal 129 6" xfId="15564"/>
    <cellStyle name="Normal 129 6 2" xfId="15565"/>
    <cellStyle name="Normal 129 7" xfId="15566"/>
    <cellStyle name="Normal 129 8" xfId="15567"/>
    <cellStyle name="Normal 13" xfId="15568"/>
    <cellStyle name="Normal 13 2" xfId="15569"/>
    <cellStyle name="Normal 13 2 2" xfId="15570"/>
    <cellStyle name="Normal 13 2 3" xfId="15571"/>
    <cellStyle name="Normal 13 2 4" xfId="15572"/>
    <cellStyle name="Normal 13 2 5" xfId="15573"/>
    <cellStyle name="Normal 13 2_15-FINANCEIRAS" xfId="15574"/>
    <cellStyle name="Normal 13 3" xfId="15575"/>
    <cellStyle name="Normal 13 3 2" xfId="15576"/>
    <cellStyle name="Normal 13 3_15-FINANCEIRAS" xfId="15577"/>
    <cellStyle name="Normal 13 4" xfId="15578"/>
    <cellStyle name="Normal 13 4 2" xfId="15579"/>
    <cellStyle name="Normal 13 4_15-FINANCEIRAS" xfId="15580"/>
    <cellStyle name="Normal 13 5" xfId="15581"/>
    <cellStyle name="Normal 13 6" xfId="15582"/>
    <cellStyle name="Normal 13 7" xfId="15583"/>
    <cellStyle name="Normal 13_13-Endividamento" xfId="15584"/>
    <cellStyle name="Normal 130" xfId="15585"/>
    <cellStyle name="Normal 130 2" xfId="15586"/>
    <cellStyle name="Normal 130 2 2" xfId="15587"/>
    <cellStyle name="Normal 130 2 2 2" xfId="15588"/>
    <cellStyle name="Normal 130 2 2 2 2" xfId="15589"/>
    <cellStyle name="Normal 130 2 2 3" xfId="15590"/>
    <cellStyle name="Normal 130 2 2 4" xfId="15591"/>
    <cellStyle name="Normal 130 2 3" xfId="15592"/>
    <cellStyle name="Normal 130 2 3 2" xfId="15593"/>
    <cellStyle name="Normal 130 2 3 3" xfId="15594"/>
    <cellStyle name="Normal 130 2 4" xfId="15595"/>
    <cellStyle name="Normal 130 2 5" xfId="15596"/>
    <cellStyle name="Normal 130 2 6" xfId="15597"/>
    <cellStyle name="Normal 130 3" xfId="15598"/>
    <cellStyle name="Normal 130 3 2" xfId="15599"/>
    <cellStyle name="Normal 130 3 2 2" xfId="15600"/>
    <cellStyle name="Normal 130 3 2 2 2" xfId="15601"/>
    <cellStyle name="Normal 130 3 2 3" xfId="15602"/>
    <cellStyle name="Normal 130 3 2 4" xfId="15603"/>
    <cellStyle name="Normal 130 3 3" xfId="15604"/>
    <cellStyle name="Normal 130 3 3 2" xfId="15605"/>
    <cellStyle name="Normal 130 3 4" xfId="15606"/>
    <cellStyle name="Normal 130 3 5" xfId="15607"/>
    <cellStyle name="Normal 130 4" xfId="15608"/>
    <cellStyle name="Normal 130 4 2" xfId="15609"/>
    <cellStyle name="Normal 130 4 2 2" xfId="15610"/>
    <cellStyle name="Normal 130 4 3" xfId="15611"/>
    <cellStyle name="Normal 130 4 4" xfId="15612"/>
    <cellStyle name="Normal 130 5" xfId="15613"/>
    <cellStyle name="Normal 130 5 2" xfId="15614"/>
    <cellStyle name="Normal 130 5 3" xfId="15615"/>
    <cellStyle name="Normal 130 6" xfId="15616"/>
    <cellStyle name="Normal 130 6 2" xfId="15617"/>
    <cellStyle name="Normal 130 7" xfId="15618"/>
    <cellStyle name="Normal 130 8" xfId="15619"/>
    <cellStyle name="Normal 131" xfId="15620"/>
    <cellStyle name="Normal 131 2" xfId="15621"/>
    <cellStyle name="Normal 131 2 2" xfId="15622"/>
    <cellStyle name="Normal 131 2 2 2" xfId="15623"/>
    <cellStyle name="Normal 131 2 2 2 2" xfId="15624"/>
    <cellStyle name="Normal 131 2 2 3" xfId="15625"/>
    <cellStyle name="Normal 131 2 2 4" xfId="15626"/>
    <cellStyle name="Normal 131 2 3" xfId="15627"/>
    <cellStyle name="Normal 131 2 3 2" xfId="15628"/>
    <cellStyle name="Normal 131 2 3 3" xfId="15629"/>
    <cellStyle name="Normal 131 2 4" xfId="15630"/>
    <cellStyle name="Normal 131 2 5" xfId="15631"/>
    <cellStyle name="Normal 131 2 6" xfId="15632"/>
    <cellStyle name="Normal 131 3" xfId="15633"/>
    <cellStyle name="Normal 131 3 2" xfId="15634"/>
    <cellStyle name="Normal 131 3 2 2" xfId="15635"/>
    <cellStyle name="Normal 131 3 2 2 2" xfId="15636"/>
    <cellStyle name="Normal 131 3 2 3" xfId="15637"/>
    <cellStyle name="Normal 131 3 2 4" xfId="15638"/>
    <cellStyle name="Normal 131 3 3" xfId="15639"/>
    <cellStyle name="Normal 131 3 3 2" xfId="15640"/>
    <cellStyle name="Normal 131 3 4" xfId="15641"/>
    <cellStyle name="Normal 131 3 5" xfId="15642"/>
    <cellStyle name="Normal 131 4" xfId="15643"/>
    <cellStyle name="Normal 131 4 2" xfId="15644"/>
    <cellStyle name="Normal 131 4 2 2" xfId="15645"/>
    <cellStyle name="Normal 131 4 3" xfId="15646"/>
    <cellStyle name="Normal 131 4 4" xfId="15647"/>
    <cellStyle name="Normal 131 5" xfId="15648"/>
    <cellStyle name="Normal 131 5 2" xfId="15649"/>
    <cellStyle name="Normal 131 5 3" xfId="15650"/>
    <cellStyle name="Normal 131 6" xfId="15651"/>
    <cellStyle name="Normal 131 6 2" xfId="15652"/>
    <cellStyle name="Normal 131 7" xfId="15653"/>
    <cellStyle name="Normal 131 8" xfId="15654"/>
    <cellStyle name="Normal 132" xfId="15655"/>
    <cellStyle name="Normal 132 2" xfId="15656"/>
    <cellStyle name="Normal 132 2 2" xfId="15657"/>
    <cellStyle name="Normal 132 2 2 2" xfId="15658"/>
    <cellStyle name="Normal 132 2 2 2 2" xfId="15659"/>
    <cellStyle name="Normal 132 2 2 3" xfId="15660"/>
    <cellStyle name="Normal 132 2 2 4" xfId="15661"/>
    <cellStyle name="Normal 132 2 3" xfId="15662"/>
    <cellStyle name="Normal 132 2 3 2" xfId="15663"/>
    <cellStyle name="Normal 132 2 3 3" xfId="15664"/>
    <cellStyle name="Normal 132 2 4" xfId="15665"/>
    <cellStyle name="Normal 132 2 5" xfId="15666"/>
    <cellStyle name="Normal 132 2 6" xfId="15667"/>
    <cellStyle name="Normal 132 3" xfId="15668"/>
    <cellStyle name="Normal 132 3 2" xfId="15669"/>
    <cellStyle name="Normal 132 3 2 2" xfId="15670"/>
    <cellStyle name="Normal 132 3 2 2 2" xfId="15671"/>
    <cellStyle name="Normal 132 3 2 3" xfId="15672"/>
    <cellStyle name="Normal 132 3 2 4" xfId="15673"/>
    <cellStyle name="Normal 132 3 3" xfId="15674"/>
    <cellStyle name="Normal 132 3 3 2" xfId="15675"/>
    <cellStyle name="Normal 132 3 4" xfId="15676"/>
    <cellStyle name="Normal 132 3 5" xfId="15677"/>
    <cellStyle name="Normal 132 4" xfId="15678"/>
    <cellStyle name="Normal 132 4 2" xfId="15679"/>
    <cellStyle name="Normal 132 4 2 2" xfId="15680"/>
    <cellStyle name="Normal 132 4 3" xfId="15681"/>
    <cellStyle name="Normal 132 4 4" xfId="15682"/>
    <cellStyle name="Normal 132 5" xfId="15683"/>
    <cellStyle name="Normal 132 5 2" xfId="15684"/>
    <cellStyle name="Normal 132 5 3" xfId="15685"/>
    <cellStyle name="Normal 132 6" xfId="15686"/>
    <cellStyle name="Normal 132 6 2" xfId="15687"/>
    <cellStyle name="Normal 132 7" xfId="15688"/>
    <cellStyle name="Normal 132 8" xfId="15689"/>
    <cellStyle name="Normal 133" xfId="15690"/>
    <cellStyle name="Normal 133 2" xfId="15691"/>
    <cellStyle name="Normal 133 2 2" xfId="15692"/>
    <cellStyle name="Normal 133 2 2 2" xfId="15693"/>
    <cellStyle name="Normal 133 2 2 2 2" xfId="15694"/>
    <cellStyle name="Normal 133 2 2 3" xfId="15695"/>
    <cellStyle name="Normal 133 2 2 4" xfId="15696"/>
    <cellStyle name="Normal 133 2 3" xfId="15697"/>
    <cellStyle name="Normal 133 2 3 2" xfId="15698"/>
    <cellStyle name="Normal 133 2 3 3" xfId="15699"/>
    <cellStyle name="Normal 133 2 4" xfId="15700"/>
    <cellStyle name="Normal 133 2 5" xfId="15701"/>
    <cellStyle name="Normal 133 2 6" xfId="15702"/>
    <cellStyle name="Normal 133 3" xfId="15703"/>
    <cellStyle name="Normal 133 3 2" xfId="15704"/>
    <cellStyle name="Normal 133 3 2 2" xfId="15705"/>
    <cellStyle name="Normal 133 3 2 2 2" xfId="15706"/>
    <cellStyle name="Normal 133 3 2 3" xfId="15707"/>
    <cellStyle name="Normal 133 3 2 4" xfId="15708"/>
    <cellStyle name="Normal 133 3 3" xfId="15709"/>
    <cellStyle name="Normal 133 3 3 2" xfId="15710"/>
    <cellStyle name="Normal 133 3 4" xfId="15711"/>
    <cellStyle name="Normal 133 3 5" xfId="15712"/>
    <cellStyle name="Normal 133 4" xfId="15713"/>
    <cellStyle name="Normal 133 4 2" xfId="15714"/>
    <cellStyle name="Normal 133 4 2 2" xfId="15715"/>
    <cellStyle name="Normal 133 4 3" xfId="15716"/>
    <cellStyle name="Normal 133 4 4" xfId="15717"/>
    <cellStyle name="Normal 133 5" xfId="15718"/>
    <cellStyle name="Normal 133 5 2" xfId="15719"/>
    <cellStyle name="Normal 133 5 3" xfId="15720"/>
    <cellStyle name="Normal 133 6" xfId="15721"/>
    <cellStyle name="Normal 133 6 2" xfId="15722"/>
    <cellStyle name="Normal 133 7" xfId="15723"/>
    <cellStyle name="Normal 133 8" xfId="15724"/>
    <cellStyle name="Normal 134" xfId="15725"/>
    <cellStyle name="Normal 134 2" xfId="15726"/>
    <cellStyle name="Normal 134 2 2" xfId="15727"/>
    <cellStyle name="Normal 134 2 2 2" xfId="15728"/>
    <cellStyle name="Normal 134 2 2 2 2" xfId="15729"/>
    <cellStyle name="Normal 134 2 2 3" xfId="15730"/>
    <cellStyle name="Normal 134 2 2 4" xfId="15731"/>
    <cellStyle name="Normal 134 2 3" xfId="15732"/>
    <cellStyle name="Normal 134 2 3 2" xfId="15733"/>
    <cellStyle name="Normal 134 2 3 3" xfId="15734"/>
    <cellStyle name="Normal 134 2 4" xfId="15735"/>
    <cellStyle name="Normal 134 2 5" xfId="15736"/>
    <cellStyle name="Normal 134 2 6" xfId="15737"/>
    <cellStyle name="Normal 134 3" xfId="15738"/>
    <cellStyle name="Normal 134 3 2" xfId="15739"/>
    <cellStyle name="Normal 134 3 2 2" xfId="15740"/>
    <cellStyle name="Normal 134 3 2 2 2" xfId="15741"/>
    <cellStyle name="Normal 134 3 2 3" xfId="15742"/>
    <cellStyle name="Normal 134 3 2 4" xfId="15743"/>
    <cellStyle name="Normal 134 3 3" xfId="15744"/>
    <cellStyle name="Normal 134 3 3 2" xfId="15745"/>
    <cellStyle name="Normal 134 3 4" xfId="15746"/>
    <cellStyle name="Normal 134 3 5" xfId="15747"/>
    <cellStyle name="Normal 134 4" xfId="15748"/>
    <cellStyle name="Normal 134 4 2" xfId="15749"/>
    <cellStyle name="Normal 134 4 2 2" xfId="15750"/>
    <cellStyle name="Normal 134 4 3" xfId="15751"/>
    <cellStyle name="Normal 134 4 4" xfId="15752"/>
    <cellStyle name="Normal 134 5" xfId="15753"/>
    <cellStyle name="Normal 134 5 2" xfId="15754"/>
    <cellStyle name="Normal 134 5 3" xfId="15755"/>
    <cellStyle name="Normal 134 6" xfId="15756"/>
    <cellStyle name="Normal 134 6 2" xfId="15757"/>
    <cellStyle name="Normal 134 7" xfId="15758"/>
    <cellStyle name="Normal 134 8" xfId="15759"/>
    <cellStyle name="Normal 135" xfId="15760"/>
    <cellStyle name="Normal 135 2" xfId="15761"/>
    <cellStyle name="Normal 135 2 2" xfId="15762"/>
    <cellStyle name="Normal 135 2 2 2" xfId="15763"/>
    <cellStyle name="Normal 135 2 2 2 2" xfId="15764"/>
    <cellStyle name="Normal 135 2 2 3" xfId="15765"/>
    <cellStyle name="Normal 135 2 2 4" xfId="15766"/>
    <cellStyle name="Normal 135 2 3" xfId="15767"/>
    <cellStyle name="Normal 135 2 3 2" xfId="15768"/>
    <cellStyle name="Normal 135 2 3 3" xfId="15769"/>
    <cellStyle name="Normal 135 2 4" xfId="15770"/>
    <cellStyle name="Normal 135 2 5" xfId="15771"/>
    <cellStyle name="Normal 135 2 6" xfId="15772"/>
    <cellStyle name="Normal 135 3" xfId="15773"/>
    <cellStyle name="Normal 135 3 2" xfId="15774"/>
    <cellStyle name="Normal 135 3 2 2" xfId="15775"/>
    <cellStyle name="Normal 135 3 2 2 2" xfId="15776"/>
    <cellStyle name="Normal 135 3 2 3" xfId="15777"/>
    <cellStyle name="Normal 135 3 2 4" xfId="15778"/>
    <cellStyle name="Normal 135 3 3" xfId="15779"/>
    <cellStyle name="Normal 135 3 3 2" xfId="15780"/>
    <cellStyle name="Normal 135 3 4" xfId="15781"/>
    <cellStyle name="Normal 135 3 5" xfId="15782"/>
    <cellStyle name="Normal 135 4" xfId="15783"/>
    <cellStyle name="Normal 135 4 2" xfId="15784"/>
    <cellStyle name="Normal 135 4 2 2" xfId="15785"/>
    <cellStyle name="Normal 135 4 3" xfId="15786"/>
    <cellStyle name="Normal 135 4 4" xfId="15787"/>
    <cellStyle name="Normal 135 5" xfId="15788"/>
    <cellStyle name="Normal 135 5 2" xfId="15789"/>
    <cellStyle name="Normal 135 5 3" xfId="15790"/>
    <cellStyle name="Normal 135 6" xfId="15791"/>
    <cellStyle name="Normal 135 6 2" xfId="15792"/>
    <cellStyle name="Normal 135 7" xfId="15793"/>
    <cellStyle name="Normal 135 8" xfId="15794"/>
    <cellStyle name="Normal 136" xfId="15795"/>
    <cellStyle name="Normal 136 2" xfId="15796"/>
    <cellStyle name="Normal 136 2 2" xfId="15797"/>
    <cellStyle name="Normal 136 2 2 2" xfId="15798"/>
    <cellStyle name="Normal 136 2 2 2 2" xfId="15799"/>
    <cellStyle name="Normal 136 2 2 3" xfId="15800"/>
    <cellStyle name="Normal 136 2 2 4" xfId="15801"/>
    <cellStyle name="Normal 136 2 3" xfId="15802"/>
    <cellStyle name="Normal 136 2 3 2" xfId="15803"/>
    <cellStyle name="Normal 136 2 3 3" xfId="15804"/>
    <cellStyle name="Normal 136 2 4" xfId="15805"/>
    <cellStyle name="Normal 136 2 5" xfId="15806"/>
    <cellStyle name="Normal 136 2 6" xfId="15807"/>
    <cellStyle name="Normal 136 3" xfId="15808"/>
    <cellStyle name="Normal 136 3 2" xfId="15809"/>
    <cellStyle name="Normal 136 3 2 2" xfId="15810"/>
    <cellStyle name="Normal 136 3 2 2 2" xfId="15811"/>
    <cellStyle name="Normal 136 3 2 3" xfId="15812"/>
    <cellStyle name="Normal 136 3 2 4" xfId="15813"/>
    <cellStyle name="Normal 136 3 3" xfId="15814"/>
    <cellStyle name="Normal 136 3 3 2" xfId="15815"/>
    <cellStyle name="Normal 136 3 4" xfId="15816"/>
    <cellStyle name="Normal 136 3 5" xfId="15817"/>
    <cellStyle name="Normal 136 4" xfId="15818"/>
    <cellStyle name="Normal 136 4 2" xfId="15819"/>
    <cellStyle name="Normal 136 4 2 2" xfId="15820"/>
    <cellStyle name="Normal 136 4 3" xfId="15821"/>
    <cellStyle name="Normal 136 4 4" xfId="15822"/>
    <cellStyle name="Normal 136 5" xfId="15823"/>
    <cellStyle name="Normal 136 5 2" xfId="15824"/>
    <cellStyle name="Normal 136 5 3" xfId="15825"/>
    <cellStyle name="Normal 136 6" xfId="15826"/>
    <cellStyle name="Normal 136 6 2" xfId="15827"/>
    <cellStyle name="Normal 136 7" xfId="15828"/>
    <cellStyle name="Normal 136 8" xfId="15829"/>
    <cellStyle name="Normal 137" xfId="15830"/>
    <cellStyle name="Normal 137 2" xfId="15831"/>
    <cellStyle name="Normal 137 2 2" xfId="15832"/>
    <cellStyle name="Normal 137 2 2 2" xfId="15833"/>
    <cellStyle name="Normal 137 2 2 2 2" xfId="15834"/>
    <cellStyle name="Normal 137 2 2 3" xfId="15835"/>
    <cellStyle name="Normal 137 2 2 4" xfId="15836"/>
    <cellStyle name="Normal 137 2 3" xfId="15837"/>
    <cellStyle name="Normal 137 2 3 2" xfId="15838"/>
    <cellStyle name="Normal 137 2 3 3" xfId="15839"/>
    <cellStyle name="Normal 137 2 4" xfId="15840"/>
    <cellStyle name="Normal 137 2 5" xfId="15841"/>
    <cellStyle name="Normal 137 2 6" xfId="15842"/>
    <cellStyle name="Normal 137 3" xfId="15843"/>
    <cellStyle name="Normal 137 3 2" xfId="15844"/>
    <cellStyle name="Normal 137 3 2 2" xfId="15845"/>
    <cellStyle name="Normal 137 3 2 2 2" xfId="15846"/>
    <cellStyle name="Normal 137 3 2 3" xfId="15847"/>
    <cellStyle name="Normal 137 3 2 4" xfId="15848"/>
    <cellStyle name="Normal 137 3 3" xfId="15849"/>
    <cellStyle name="Normal 137 3 3 2" xfId="15850"/>
    <cellStyle name="Normal 137 3 4" xfId="15851"/>
    <cellStyle name="Normal 137 3 5" xfId="15852"/>
    <cellStyle name="Normal 137 4" xfId="15853"/>
    <cellStyle name="Normal 137 4 2" xfId="15854"/>
    <cellStyle name="Normal 137 4 2 2" xfId="15855"/>
    <cellStyle name="Normal 137 4 3" xfId="15856"/>
    <cellStyle name="Normal 137 4 4" xfId="15857"/>
    <cellStyle name="Normal 137 5" xfId="15858"/>
    <cellStyle name="Normal 137 5 2" xfId="15859"/>
    <cellStyle name="Normal 137 5 3" xfId="15860"/>
    <cellStyle name="Normal 137 6" xfId="15861"/>
    <cellStyle name="Normal 137 6 2" xfId="15862"/>
    <cellStyle name="Normal 137 7" xfId="15863"/>
    <cellStyle name="Normal 137 8" xfId="15864"/>
    <cellStyle name="Normal 138" xfId="15865"/>
    <cellStyle name="Normal 138 2" xfId="15866"/>
    <cellStyle name="Normal 138 2 2" xfId="15867"/>
    <cellStyle name="Normal 138 2 2 2" xfId="15868"/>
    <cellStyle name="Normal 138 2 2 2 2" xfId="15869"/>
    <cellStyle name="Normal 138 2 2 3" xfId="15870"/>
    <cellStyle name="Normal 138 2 2 4" xfId="15871"/>
    <cellStyle name="Normal 138 2 3" xfId="15872"/>
    <cellStyle name="Normal 138 2 3 2" xfId="15873"/>
    <cellStyle name="Normal 138 2 3 3" xfId="15874"/>
    <cellStyle name="Normal 138 2 4" xfId="15875"/>
    <cellStyle name="Normal 138 2 5" xfId="15876"/>
    <cellStyle name="Normal 138 2 6" xfId="15877"/>
    <cellStyle name="Normal 138 3" xfId="15878"/>
    <cellStyle name="Normal 138 3 2" xfId="15879"/>
    <cellStyle name="Normal 138 3 2 2" xfId="15880"/>
    <cellStyle name="Normal 138 3 2 2 2" xfId="15881"/>
    <cellStyle name="Normal 138 3 2 3" xfId="15882"/>
    <cellStyle name="Normal 138 3 2 4" xfId="15883"/>
    <cellStyle name="Normal 138 3 3" xfId="15884"/>
    <cellStyle name="Normal 138 3 3 2" xfId="15885"/>
    <cellStyle name="Normal 138 3 4" xfId="15886"/>
    <cellStyle name="Normal 138 3 5" xfId="15887"/>
    <cellStyle name="Normal 138 4" xfId="15888"/>
    <cellStyle name="Normal 138 4 2" xfId="15889"/>
    <cellStyle name="Normal 138 4 2 2" xfId="15890"/>
    <cellStyle name="Normal 138 4 3" xfId="15891"/>
    <cellStyle name="Normal 138 4 4" xfId="15892"/>
    <cellStyle name="Normal 138 5" xfId="15893"/>
    <cellStyle name="Normal 138 5 2" xfId="15894"/>
    <cellStyle name="Normal 138 5 3" xfId="15895"/>
    <cellStyle name="Normal 138 6" xfId="15896"/>
    <cellStyle name="Normal 138 6 2" xfId="15897"/>
    <cellStyle name="Normal 138 7" xfId="15898"/>
    <cellStyle name="Normal 138 8" xfId="15899"/>
    <cellStyle name="Normal 139" xfId="15900"/>
    <cellStyle name="Normal 139 2" xfId="15901"/>
    <cellStyle name="Normal 139 2 2" xfId="15902"/>
    <cellStyle name="Normal 139 2 2 2" xfId="15903"/>
    <cellStyle name="Normal 139 2 2 2 2" xfId="15904"/>
    <cellStyle name="Normal 139 2 2 3" xfId="15905"/>
    <cellStyle name="Normal 139 2 2 4" xfId="15906"/>
    <cellStyle name="Normal 139 2 3" xfId="15907"/>
    <cellStyle name="Normal 139 2 3 2" xfId="15908"/>
    <cellStyle name="Normal 139 2 3 3" xfId="15909"/>
    <cellStyle name="Normal 139 2 4" xfId="15910"/>
    <cellStyle name="Normal 139 2 5" xfId="15911"/>
    <cellStyle name="Normal 139 2 6" xfId="15912"/>
    <cellStyle name="Normal 139 3" xfId="15913"/>
    <cellStyle name="Normal 139 3 2" xfId="15914"/>
    <cellStyle name="Normal 139 3 2 2" xfId="15915"/>
    <cellStyle name="Normal 139 3 2 2 2" xfId="15916"/>
    <cellStyle name="Normal 139 3 2 3" xfId="15917"/>
    <cellStyle name="Normal 139 3 2 4" xfId="15918"/>
    <cellStyle name="Normal 139 3 3" xfId="15919"/>
    <cellStyle name="Normal 139 3 3 2" xfId="15920"/>
    <cellStyle name="Normal 139 3 4" xfId="15921"/>
    <cellStyle name="Normal 139 3 5" xfId="15922"/>
    <cellStyle name="Normal 139 4" xfId="15923"/>
    <cellStyle name="Normal 139 4 2" xfId="15924"/>
    <cellStyle name="Normal 139 4 2 2" xfId="15925"/>
    <cellStyle name="Normal 139 4 3" xfId="15926"/>
    <cellStyle name="Normal 139 4 4" xfId="15927"/>
    <cellStyle name="Normal 139 5" xfId="15928"/>
    <cellStyle name="Normal 139 5 2" xfId="15929"/>
    <cellStyle name="Normal 139 5 3" xfId="15930"/>
    <cellStyle name="Normal 139 6" xfId="15931"/>
    <cellStyle name="Normal 139 6 2" xfId="15932"/>
    <cellStyle name="Normal 139 7" xfId="15933"/>
    <cellStyle name="Normal 139 8" xfId="15934"/>
    <cellStyle name="Normal 14" xfId="15935"/>
    <cellStyle name="Normal 14 2" xfId="15936"/>
    <cellStyle name="Normal 14 2 2" xfId="15937"/>
    <cellStyle name="Normal 14 2 3" xfId="15938"/>
    <cellStyle name="Normal 14 2 4" xfId="15939"/>
    <cellStyle name="Normal 14 2 5" xfId="15940"/>
    <cellStyle name="Normal 14 2_15-FINANCEIRAS" xfId="15941"/>
    <cellStyle name="Normal 14 3" xfId="15942"/>
    <cellStyle name="Normal 14 3 2" xfId="15943"/>
    <cellStyle name="Normal 14 3_15-FINANCEIRAS" xfId="15944"/>
    <cellStyle name="Normal 14 4" xfId="15945"/>
    <cellStyle name="Normal 14 4 2" xfId="15946"/>
    <cellStyle name="Normal 14 4_15-FINANCEIRAS" xfId="15947"/>
    <cellStyle name="Normal 14 5" xfId="15948"/>
    <cellStyle name="Normal 14 6" xfId="15949"/>
    <cellStyle name="Normal 14 7" xfId="15950"/>
    <cellStyle name="Normal 14_13-Endividamento" xfId="15951"/>
    <cellStyle name="Normal 140" xfId="15952"/>
    <cellStyle name="Normal 140 2" xfId="15953"/>
    <cellStyle name="Normal 140 2 2" xfId="15954"/>
    <cellStyle name="Normal 140 2 2 2" xfId="15955"/>
    <cellStyle name="Normal 140 2 2 2 2" xfId="15956"/>
    <cellStyle name="Normal 140 2 2 3" xfId="15957"/>
    <cellStyle name="Normal 140 2 2 4" xfId="15958"/>
    <cellStyle name="Normal 140 2 3" xfId="15959"/>
    <cellStyle name="Normal 140 2 3 2" xfId="15960"/>
    <cellStyle name="Normal 140 2 3 3" xfId="15961"/>
    <cellStyle name="Normal 140 2 4" xfId="15962"/>
    <cellStyle name="Normal 140 2 5" xfId="15963"/>
    <cellStyle name="Normal 140 2 6" xfId="15964"/>
    <cellStyle name="Normal 140 3" xfId="15965"/>
    <cellStyle name="Normal 140 3 2" xfId="15966"/>
    <cellStyle name="Normal 140 3 2 2" xfId="15967"/>
    <cellStyle name="Normal 140 3 2 2 2" xfId="15968"/>
    <cellStyle name="Normal 140 3 2 3" xfId="15969"/>
    <cellStyle name="Normal 140 3 2 4" xfId="15970"/>
    <cellStyle name="Normal 140 3 3" xfId="15971"/>
    <cellStyle name="Normal 140 3 3 2" xfId="15972"/>
    <cellStyle name="Normal 140 3 4" xfId="15973"/>
    <cellStyle name="Normal 140 3 5" xfId="15974"/>
    <cellStyle name="Normal 140 4" xfId="15975"/>
    <cellStyle name="Normal 140 4 2" xfId="15976"/>
    <cellStyle name="Normal 140 4 2 2" xfId="15977"/>
    <cellStyle name="Normal 140 4 3" xfId="15978"/>
    <cellStyle name="Normal 140 4 4" xfId="15979"/>
    <cellStyle name="Normal 140 5" xfId="15980"/>
    <cellStyle name="Normal 140 5 2" xfId="15981"/>
    <cellStyle name="Normal 140 5 3" xfId="15982"/>
    <cellStyle name="Normal 140 6" xfId="15983"/>
    <cellStyle name="Normal 140 6 2" xfId="15984"/>
    <cellStyle name="Normal 140 7" xfId="15985"/>
    <cellStyle name="Normal 140 8" xfId="15986"/>
    <cellStyle name="Normal 141" xfId="15987"/>
    <cellStyle name="Normal 141 2" xfId="15988"/>
    <cellStyle name="Normal 141 2 2" xfId="15989"/>
    <cellStyle name="Normal 141 2 2 2" xfId="15990"/>
    <cellStyle name="Normal 141 2 2 2 2" xfId="15991"/>
    <cellStyle name="Normal 141 2 2 3" xfId="15992"/>
    <cellStyle name="Normal 141 2 2 4" xfId="15993"/>
    <cellStyle name="Normal 141 2 3" xfId="15994"/>
    <cellStyle name="Normal 141 2 3 2" xfId="15995"/>
    <cellStyle name="Normal 141 2 3 3" xfId="15996"/>
    <cellStyle name="Normal 141 2 4" xfId="15997"/>
    <cellStyle name="Normal 141 2 5" xfId="15998"/>
    <cellStyle name="Normal 141 2 6" xfId="15999"/>
    <cellStyle name="Normal 141 3" xfId="16000"/>
    <cellStyle name="Normal 141 3 2" xfId="16001"/>
    <cellStyle name="Normal 141 3 2 2" xfId="16002"/>
    <cellStyle name="Normal 141 3 2 2 2" xfId="16003"/>
    <cellStyle name="Normal 141 3 2 3" xfId="16004"/>
    <cellStyle name="Normal 141 3 2 4" xfId="16005"/>
    <cellStyle name="Normal 141 3 3" xfId="16006"/>
    <cellStyle name="Normal 141 3 3 2" xfId="16007"/>
    <cellStyle name="Normal 141 3 4" xfId="16008"/>
    <cellStyle name="Normal 141 3 5" xfId="16009"/>
    <cellStyle name="Normal 141 4" xfId="16010"/>
    <cellStyle name="Normal 141 4 2" xfId="16011"/>
    <cellStyle name="Normal 141 4 2 2" xfId="16012"/>
    <cellStyle name="Normal 141 4 3" xfId="16013"/>
    <cellStyle name="Normal 141 4 4" xfId="16014"/>
    <cellStyle name="Normal 141 5" xfId="16015"/>
    <cellStyle name="Normal 141 5 2" xfId="16016"/>
    <cellStyle name="Normal 141 5 3" xfId="16017"/>
    <cellStyle name="Normal 141 6" xfId="16018"/>
    <cellStyle name="Normal 141 6 2" xfId="16019"/>
    <cellStyle name="Normal 141 7" xfId="16020"/>
    <cellStyle name="Normal 141 8" xfId="16021"/>
    <cellStyle name="Normal 142" xfId="16022"/>
    <cellStyle name="Normal 142 2" xfId="16023"/>
    <cellStyle name="Normal 142 2 2" xfId="16024"/>
    <cellStyle name="Normal 142 2 2 2" xfId="16025"/>
    <cellStyle name="Normal 142 2 2 2 2" xfId="16026"/>
    <cellStyle name="Normal 142 2 2 3" xfId="16027"/>
    <cellStyle name="Normal 142 2 2 4" xfId="16028"/>
    <cellStyle name="Normal 142 2 3" xfId="16029"/>
    <cellStyle name="Normal 142 2 3 2" xfId="16030"/>
    <cellStyle name="Normal 142 2 3 3" xfId="16031"/>
    <cellStyle name="Normal 142 2 4" xfId="16032"/>
    <cellStyle name="Normal 142 2 5" xfId="16033"/>
    <cellStyle name="Normal 142 2 6" xfId="16034"/>
    <cellStyle name="Normal 142 3" xfId="16035"/>
    <cellStyle name="Normal 142 3 2" xfId="16036"/>
    <cellStyle name="Normal 142 3 2 2" xfId="16037"/>
    <cellStyle name="Normal 142 3 2 2 2" xfId="16038"/>
    <cellStyle name="Normal 142 3 2 3" xfId="16039"/>
    <cellStyle name="Normal 142 3 2 4" xfId="16040"/>
    <cellStyle name="Normal 142 3 3" xfId="16041"/>
    <cellStyle name="Normal 142 3 3 2" xfId="16042"/>
    <cellStyle name="Normal 142 3 4" xfId="16043"/>
    <cellStyle name="Normal 142 3 5" xfId="16044"/>
    <cellStyle name="Normal 142 4" xfId="16045"/>
    <cellStyle name="Normal 142 4 2" xfId="16046"/>
    <cellStyle name="Normal 142 4 2 2" xfId="16047"/>
    <cellStyle name="Normal 142 4 3" xfId="16048"/>
    <cellStyle name="Normal 142 4 4" xfId="16049"/>
    <cellStyle name="Normal 142 5" xfId="16050"/>
    <cellStyle name="Normal 142 5 2" xfId="16051"/>
    <cellStyle name="Normal 142 5 3" xfId="16052"/>
    <cellStyle name="Normal 142 6" xfId="16053"/>
    <cellStyle name="Normal 142 6 2" xfId="16054"/>
    <cellStyle name="Normal 142 7" xfId="16055"/>
    <cellStyle name="Normal 142 8" xfId="16056"/>
    <cellStyle name="Normal 143" xfId="16057"/>
    <cellStyle name="Normal 143 2" xfId="16058"/>
    <cellStyle name="Normal 143 2 2" xfId="16059"/>
    <cellStyle name="Normal 143 2 2 2" xfId="16060"/>
    <cellStyle name="Normal 143 2 2 2 2" xfId="16061"/>
    <cellStyle name="Normal 143 2 2 3" xfId="16062"/>
    <cellStyle name="Normal 143 2 2 4" xfId="16063"/>
    <cellStyle name="Normal 143 2 3" xfId="16064"/>
    <cellStyle name="Normal 143 2 3 2" xfId="16065"/>
    <cellStyle name="Normal 143 2 3 3" xfId="16066"/>
    <cellStyle name="Normal 143 2 4" xfId="16067"/>
    <cellStyle name="Normal 143 2 5" xfId="16068"/>
    <cellStyle name="Normal 143 2 6" xfId="16069"/>
    <cellStyle name="Normal 143 3" xfId="16070"/>
    <cellStyle name="Normal 143 3 2" xfId="16071"/>
    <cellStyle name="Normal 143 3 2 2" xfId="16072"/>
    <cellStyle name="Normal 143 3 2 2 2" xfId="16073"/>
    <cellStyle name="Normal 143 3 2 3" xfId="16074"/>
    <cellStyle name="Normal 143 3 2 4" xfId="16075"/>
    <cellStyle name="Normal 143 3 3" xfId="16076"/>
    <cellStyle name="Normal 143 3 3 2" xfId="16077"/>
    <cellStyle name="Normal 143 3 4" xfId="16078"/>
    <cellStyle name="Normal 143 3 5" xfId="16079"/>
    <cellStyle name="Normal 143 4" xfId="16080"/>
    <cellStyle name="Normal 143 4 2" xfId="16081"/>
    <cellStyle name="Normal 143 4 2 2" xfId="16082"/>
    <cellStyle name="Normal 143 4 3" xfId="16083"/>
    <cellStyle name="Normal 143 4 4" xfId="16084"/>
    <cellStyle name="Normal 143 5" xfId="16085"/>
    <cellStyle name="Normal 143 5 2" xfId="16086"/>
    <cellStyle name="Normal 143 5 3" xfId="16087"/>
    <cellStyle name="Normal 143 6" xfId="16088"/>
    <cellStyle name="Normal 143 6 2" xfId="16089"/>
    <cellStyle name="Normal 143 7" xfId="16090"/>
    <cellStyle name="Normal 143 8" xfId="16091"/>
    <cellStyle name="Normal 144" xfId="16092"/>
    <cellStyle name="Normal 144 2" xfId="16093"/>
    <cellStyle name="Normal 144 2 2" xfId="16094"/>
    <cellStyle name="Normal 144 2 2 2" xfId="16095"/>
    <cellStyle name="Normal 144 2 2 2 2" xfId="16096"/>
    <cellStyle name="Normal 144 2 2 3" xfId="16097"/>
    <cellStyle name="Normal 144 2 2 4" xfId="16098"/>
    <cellStyle name="Normal 144 2 3" xfId="16099"/>
    <cellStyle name="Normal 144 2 3 2" xfId="16100"/>
    <cellStyle name="Normal 144 2 3 3" xfId="16101"/>
    <cellStyle name="Normal 144 2 4" xfId="16102"/>
    <cellStyle name="Normal 144 2 5" xfId="16103"/>
    <cellStyle name="Normal 144 2 6" xfId="16104"/>
    <cellStyle name="Normal 144 3" xfId="16105"/>
    <cellStyle name="Normal 144 3 2" xfId="16106"/>
    <cellStyle name="Normal 144 3 2 2" xfId="16107"/>
    <cellStyle name="Normal 144 3 2 2 2" xfId="16108"/>
    <cellStyle name="Normal 144 3 2 3" xfId="16109"/>
    <cellStyle name="Normal 144 3 2 4" xfId="16110"/>
    <cellStyle name="Normal 144 3 3" xfId="16111"/>
    <cellStyle name="Normal 144 3 3 2" xfId="16112"/>
    <cellStyle name="Normal 144 3 4" xfId="16113"/>
    <cellStyle name="Normal 144 3 5" xfId="16114"/>
    <cellStyle name="Normal 144 4" xfId="16115"/>
    <cellStyle name="Normal 144 4 2" xfId="16116"/>
    <cellStyle name="Normal 144 4 2 2" xfId="16117"/>
    <cellStyle name="Normal 144 4 3" xfId="16118"/>
    <cellStyle name="Normal 144 4 4" xfId="16119"/>
    <cellStyle name="Normal 144 5" xfId="16120"/>
    <cellStyle name="Normal 144 5 2" xfId="16121"/>
    <cellStyle name="Normal 144 5 3" xfId="16122"/>
    <cellStyle name="Normal 144 6" xfId="16123"/>
    <cellStyle name="Normal 144 6 2" xfId="16124"/>
    <cellStyle name="Normal 144 7" xfId="16125"/>
    <cellStyle name="Normal 144 8" xfId="16126"/>
    <cellStyle name="Normal 145" xfId="16127"/>
    <cellStyle name="Normal 145 2" xfId="16128"/>
    <cellStyle name="Normal 145 2 2" xfId="16129"/>
    <cellStyle name="Normal 145 2 2 2" xfId="16130"/>
    <cellStyle name="Normal 145 2 2 2 2" xfId="16131"/>
    <cellStyle name="Normal 145 2 2 2 2 2" xfId="16132"/>
    <cellStyle name="Normal 145 2 2 2 3" xfId="16133"/>
    <cellStyle name="Normal 145 2 2 2 4" xfId="16134"/>
    <cellStyle name="Normal 145 2 2 3" xfId="16135"/>
    <cellStyle name="Normal 145 2 2 3 2" xfId="16136"/>
    <cellStyle name="Normal 145 2 2 3 3" xfId="16137"/>
    <cellStyle name="Normal 145 2 2 4" xfId="16138"/>
    <cellStyle name="Normal 145 2 2 5" xfId="16139"/>
    <cellStyle name="Normal 145 2 2 6" xfId="16140"/>
    <cellStyle name="Normal 145 2 3" xfId="16141"/>
    <cellStyle name="Normal 145 2 3 2" xfId="16142"/>
    <cellStyle name="Normal 145 2 3 2 2" xfId="16143"/>
    <cellStyle name="Normal 145 2 3 2 2 2" xfId="16144"/>
    <cellStyle name="Normal 145 2 3 2 3" xfId="16145"/>
    <cellStyle name="Normal 145 2 3 2 4" xfId="16146"/>
    <cellStyle name="Normal 145 2 3 3" xfId="16147"/>
    <cellStyle name="Normal 145 2 3 3 2" xfId="16148"/>
    <cellStyle name="Normal 145 2 3 4" xfId="16149"/>
    <cellStyle name="Normal 145 2 3 5" xfId="16150"/>
    <cellStyle name="Normal 145 2 4" xfId="16151"/>
    <cellStyle name="Normal 145 2 4 2" xfId="16152"/>
    <cellStyle name="Normal 145 2 4 2 2" xfId="16153"/>
    <cellStyle name="Normal 145 2 4 3" xfId="16154"/>
    <cellStyle name="Normal 145 2 4 4" xfId="16155"/>
    <cellStyle name="Normal 145 2 5" xfId="16156"/>
    <cellStyle name="Normal 145 2 5 2" xfId="16157"/>
    <cellStyle name="Normal 145 2 5 3" xfId="16158"/>
    <cellStyle name="Normal 145 2 6" xfId="16159"/>
    <cellStyle name="Normal 145 2 6 2" xfId="16160"/>
    <cellStyle name="Normal 145 2 7" xfId="16161"/>
    <cellStyle name="Normal 145 2 8" xfId="16162"/>
    <cellStyle name="Normal 145 3" xfId="16163"/>
    <cellStyle name="Normal 145 3 2" xfId="16164"/>
    <cellStyle name="Normal 145 3 2 2" xfId="16165"/>
    <cellStyle name="Normal 145 3 2 2 2" xfId="16166"/>
    <cellStyle name="Normal 145 3 2 3" xfId="16167"/>
    <cellStyle name="Normal 145 3 2 4" xfId="16168"/>
    <cellStyle name="Normal 145 3 3" xfId="16169"/>
    <cellStyle name="Normal 145 3 3 2" xfId="16170"/>
    <cellStyle name="Normal 145 3 3 3" xfId="16171"/>
    <cellStyle name="Normal 145 3 4" xfId="16172"/>
    <cellStyle name="Normal 145 3 5" xfId="16173"/>
    <cellStyle name="Normal 145 3 6" xfId="16174"/>
    <cellStyle name="Normal 145 4" xfId="16175"/>
    <cellStyle name="Normal 145 4 2" xfId="16176"/>
    <cellStyle name="Normal 145 4 2 2" xfId="16177"/>
    <cellStyle name="Normal 145 4 2 2 2" xfId="16178"/>
    <cellStyle name="Normal 145 4 2 3" xfId="16179"/>
    <cellStyle name="Normal 145 4 2 4" xfId="16180"/>
    <cellStyle name="Normal 145 4 3" xfId="16181"/>
    <cellStyle name="Normal 145 4 3 2" xfId="16182"/>
    <cellStyle name="Normal 145 4 4" xfId="16183"/>
    <cellStyle name="Normal 145 4 5" xfId="16184"/>
    <cellStyle name="Normal 145 5" xfId="16185"/>
    <cellStyle name="Normal 145 5 2" xfId="16186"/>
    <cellStyle name="Normal 145 5 2 2" xfId="16187"/>
    <cellStyle name="Normal 145 5 3" xfId="16188"/>
    <cellStyle name="Normal 145 5 4" xfId="16189"/>
    <cellStyle name="Normal 145 6" xfId="16190"/>
    <cellStyle name="Normal 145 6 2" xfId="16191"/>
    <cellStyle name="Normal 145 6 3" xfId="16192"/>
    <cellStyle name="Normal 145 7" xfId="16193"/>
    <cellStyle name="Normal 145 7 2" xfId="16194"/>
    <cellStyle name="Normal 145 8" xfId="16195"/>
    <cellStyle name="Normal 145 9" xfId="16196"/>
    <cellStyle name="Normal 146" xfId="16197"/>
    <cellStyle name="Normal 146 10" xfId="16198"/>
    <cellStyle name="Normal 146 2" xfId="16199"/>
    <cellStyle name="Normal 146 2 2" xfId="16200"/>
    <cellStyle name="Normal 146 2 2 2" xfId="16201"/>
    <cellStyle name="Normal 146 2 2 2 2" xfId="16202"/>
    <cellStyle name="Normal 146 2 2 2 2 2" xfId="16203"/>
    <cellStyle name="Normal 146 2 2 2 3" xfId="16204"/>
    <cellStyle name="Normal 146 2 2 2 4" xfId="16205"/>
    <cellStyle name="Normal 146 2 2 3" xfId="16206"/>
    <cellStyle name="Normal 146 2 2 3 2" xfId="16207"/>
    <cellStyle name="Normal 146 2 2 4" xfId="16208"/>
    <cellStyle name="Normal 146 2 2 5" xfId="16209"/>
    <cellStyle name="Normal 146 2 3" xfId="16210"/>
    <cellStyle name="Normal 146 2 3 2" xfId="16211"/>
    <cellStyle name="Normal 146 2 3 2 2" xfId="16212"/>
    <cellStyle name="Normal 146 2 3 3" xfId="16213"/>
    <cellStyle name="Normal 146 2 3 4" xfId="16214"/>
    <cellStyle name="Normal 146 2 4" xfId="16215"/>
    <cellStyle name="Normal 146 2 4 2" xfId="16216"/>
    <cellStyle name="Normal 146 2 5" xfId="16217"/>
    <cellStyle name="Normal 146 2 6" xfId="16218"/>
    <cellStyle name="Normal 146 3" xfId="16219"/>
    <cellStyle name="Normal 146 3 2" xfId="16220"/>
    <cellStyle name="Normal 146 3 2 2" xfId="16221"/>
    <cellStyle name="Normal 146 3 2 2 2" xfId="16222"/>
    <cellStyle name="Normal 146 3 2 3" xfId="16223"/>
    <cellStyle name="Normal 146 3 2 4" xfId="16224"/>
    <cellStyle name="Normal 146 3 3" xfId="16225"/>
    <cellStyle name="Normal 146 3 3 2" xfId="16226"/>
    <cellStyle name="Normal 146 3 4" xfId="16227"/>
    <cellStyle name="Normal 146 3 5" xfId="16228"/>
    <cellStyle name="Normal 146 4" xfId="16229"/>
    <cellStyle name="Normal 146 4 2" xfId="16230"/>
    <cellStyle name="Normal 146 4 2 2" xfId="16231"/>
    <cellStyle name="Normal 146 4 2 2 2" xfId="16232"/>
    <cellStyle name="Normal 146 4 2 3" xfId="16233"/>
    <cellStyle name="Normal 146 4 2 4" xfId="16234"/>
    <cellStyle name="Normal 146 4 3" xfId="16235"/>
    <cellStyle name="Normal 146 4 3 2" xfId="16236"/>
    <cellStyle name="Normal 146 4 4" xfId="16237"/>
    <cellStyle name="Normal 146 4 5" xfId="16238"/>
    <cellStyle name="Normal 146 5" xfId="16239"/>
    <cellStyle name="Normal 146 5 2" xfId="16240"/>
    <cellStyle name="Normal 146 5 2 2" xfId="16241"/>
    <cellStyle name="Normal 146 5 3" xfId="16242"/>
    <cellStyle name="Normal 146 5 4" xfId="16243"/>
    <cellStyle name="Normal 146 6" xfId="16244"/>
    <cellStyle name="Normal 146 6 2" xfId="16245"/>
    <cellStyle name="Normal 146 6 3" xfId="16246"/>
    <cellStyle name="Normal 146 7" xfId="16247"/>
    <cellStyle name="Normal 146 7 2" xfId="16248"/>
    <cellStyle name="Normal 146 8" xfId="16249"/>
    <cellStyle name="Normal 146 8 2" xfId="16250"/>
    <cellStyle name="Normal 146 9" xfId="16251"/>
    <cellStyle name="Normal 147" xfId="16252"/>
    <cellStyle name="Normal 147 2" xfId="16253"/>
    <cellStyle name="Normal 147 2 2" xfId="16254"/>
    <cellStyle name="Normal 147 2 2 2" xfId="16255"/>
    <cellStyle name="Normal 147 2 2 2 2" xfId="16256"/>
    <cellStyle name="Normal 147 2 2 3" xfId="16257"/>
    <cellStyle name="Normal 147 2 2 4" xfId="16258"/>
    <cellStyle name="Normal 147 2 3" xfId="16259"/>
    <cellStyle name="Normal 147 2 3 2" xfId="16260"/>
    <cellStyle name="Normal 147 2 4" xfId="16261"/>
    <cellStyle name="Normal 147 2 5" xfId="16262"/>
    <cellStyle name="Normal 147 3" xfId="16263"/>
    <cellStyle name="Normal 147 3 2" xfId="16264"/>
    <cellStyle name="Normal 147 3 2 2" xfId="16265"/>
    <cellStyle name="Normal 147 3 2 2 2" xfId="16266"/>
    <cellStyle name="Normal 147 3 2 3" xfId="16267"/>
    <cellStyle name="Normal 147 3 2 4" xfId="16268"/>
    <cellStyle name="Normal 147 3 3" xfId="16269"/>
    <cellStyle name="Normal 147 3 3 2" xfId="16270"/>
    <cellStyle name="Normal 147 3 4" xfId="16271"/>
    <cellStyle name="Normal 147 3 5" xfId="16272"/>
    <cellStyle name="Normal 147 4" xfId="16273"/>
    <cellStyle name="Normal 147 4 2" xfId="16274"/>
    <cellStyle name="Normal 147 4 3" xfId="16275"/>
    <cellStyle name="Normal 147 4 3 2" xfId="16276"/>
    <cellStyle name="Normal 147 5" xfId="16277"/>
    <cellStyle name="Normal 147 6" xfId="16278"/>
    <cellStyle name="Normal 147 7" xfId="16279"/>
    <cellStyle name="Normal 148" xfId="16280"/>
    <cellStyle name="Normal 148 2" xfId="16281"/>
    <cellStyle name="Normal 148 2 2" xfId="16282"/>
    <cellStyle name="Normal 148 2 2 2" xfId="16283"/>
    <cellStyle name="Normal 148 2 2 2 2" xfId="16284"/>
    <cellStyle name="Normal 148 2 2 3" xfId="16285"/>
    <cellStyle name="Normal 148 2 2 4" xfId="16286"/>
    <cellStyle name="Normal 148 2 3" xfId="16287"/>
    <cellStyle name="Normal 148 2 3 2" xfId="16288"/>
    <cellStyle name="Normal 148 2 4" xfId="16289"/>
    <cellStyle name="Normal 148 2 5" xfId="16290"/>
    <cellStyle name="Normal 148 3" xfId="16291"/>
    <cellStyle name="Normal 148 3 2" xfId="16292"/>
    <cellStyle name="Normal 148 3 2 2" xfId="16293"/>
    <cellStyle name="Normal 148 3 2 2 2" xfId="16294"/>
    <cellStyle name="Normal 148 3 2 3" xfId="16295"/>
    <cellStyle name="Normal 148 3 2 4" xfId="16296"/>
    <cellStyle name="Normal 148 3 3" xfId="16297"/>
    <cellStyle name="Normal 148 3 3 2" xfId="16298"/>
    <cellStyle name="Normal 148 3 4" xfId="16299"/>
    <cellStyle name="Normal 148 3 5" xfId="16300"/>
    <cellStyle name="Normal 148 4" xfId="16301"/>
    <cellStyle name="Normal 148 4 2" xfId="16302"/>
    <cellStyle name="Normal 148 4 2 2" xfId="16303"/>
    <cellStyle name="Normal 148 4 3" xfId="16304"/>
    <cellStyle name="Normal 148 4 4" xfId="16305"/>
    <cellStyle name="Normal 148 5" xfId="16306"/>
    <cellStyle name="Normal 148 5 2" xfId="16307"/>
    <cellStyle name="Normal 148 5 3" xfId="16308"/>
    <cellStyle name="Normal 148 6" xfId="16309"/>
    <cellStyle name="Normal 148 7" xfId="16310"/>
    <cellStyle name="Normal 148 8" xfId="16311"/>
    <cellStyle name="Normal 149" xfId="16312"/>
    <cellStyle name="Normal 149 2" xfId="16313"/>
    <cellStyle name="Normal 149 2 2" xfId="16314"/>
    <cellStyle name="Normal 149 2 2 2" xfId="16315"/>
    <cellStyle name="Normal 149 2 2 2 2" xfId="16316"/>
    <cellStyle name="Normal 149 2 2 3" xfId="16317"/>
    <cellStyle name="Normal 149 2 2 4" xfId="16318"/>
    <cellStyle name="Normal 149 2 3" xfId="16319"/>
    <cellStyle name="Normal 149 2 3 2" xfId="16320"/>
    <cellStyle name="Normal 149 2 4" xfId="16321"/>
    <cellStyle name="Normal 149 2 5" xfId="16322"/>
    <cellStyle name="Normal 149 3" xfId="16323"/>
    <cellStyle name="Normal 149 3 2" xfId="16324"/>
    <cellStyle name="Normal 149 3 2 2" xfId="16325"/>
    <cellStyle name="Normal 149 3 2 2 2" xfId="16326"/>
    <cellStyle name="Normal 149 3 2 3" xfId="16327"/>
    <cellStyle name="Normal 149 3 2 4" xfId="16328"/>
    <cellStyle name="Normal 149 3 3" xfId="16329"/>
    <cellStyle name="Normal 149 3 3 2" xfId="16330"/>
    <cellStyle name="Normal 149 3 4" xfId="16331"/>
    <cellStyle name="Normal 149 3 5" xfId="16332"/>
    <cellStyle name="Normal 149 4" xfId="16333"/>
    <cellStyle name="Normal 149 4 2" xfId="16334"/>
    <cellStyle name="Normal 149 4 2 2" xfId="16335"/>
    <cellStyle name="Normal 149 4 3" xfId="16336"/>
    <cellStyle name="Normal 149 4 4" xfId="16337"/>
    <cellStyle name="Normal 149 5" xfId="16338"/>
    <cellStyle name="Normal 149 5 2" xfId="16339"/>
    <cellStyle name="Normal 149 5 3" xfId="16340"/>
    <cellStyle name="Normal 149 6" xfId="16341"/>
    <cellStyle name="Normal 149 7" xfId="16342"/>
    <cellStyle name="Normal 149 8" xfId="16343"/>
    <cellStyle name="Normal 15" xfId="16344"/>
    <cellStyle name="Normal 15 2" xfId="16345"/>
    <cellStyle name="Normal 15 2 2" xfId="16346"/>
    <cellStyle name="Normal 15 2 3" xfId="16347"/>
    <cellStyle name="Normal 15 2 4" xfId="16348"/>
    <cellStyle name="Normal 15 2 5" xfId="16349"/>
    <cellStyle name="Normal 15 2_15-FINANCEIRAS" xfId="16350"/>
    <cellStyle name="Normal 15 3" xfId="16351"/>
    <cellStyle name="Normal 15 3 2" xfId="16352"/>
    <cellStyle name="Normal 15 3_15-FINANCEIRAS" xfId="16353"/>
    <cellStyle name="Normal 15 4" xfId="16354"/>
    <cellStyle name="Normal 15 4 2" xfId="16355"/>
    <cellStyle name="Normal 15 4_15-FINANCEIRAS" xfId="16356"/>
    <cellStyle name="Normal 15 5" xfId="16357"/>
    <cellStyle name="Normal 15 6" xfId="16358"/>
    <cellStyle name="Normal 15 7" xfId="16359"/>
    <cellStyle name="Normal 15 8" xfId="16360"/>
    <cellStyle name="Normal 15_13-Endividamento" xfId="16361"/>
    <cellStyle name="Normal 150" xfId="16362"/>
    <cellStyle name="Normal 150 2" xfId="16363"/>
    <cellStyle name="Normal 150 2 2" xfId="16364"/>
    <cellStyle name="Normal 150 2 2 2" xfId="16365"/>
    <cellStyle name="Normal 150 2 2 2 2" xfId="16366"/>
    <cellStyle name="Normal 150 2 2 3" xfId="16367"/>
    <cellStyle name="Normal 150 2 2 4" xfId="16368"/>
    <cellStyle name="Normal 150 2 3" xfId="16369"/>
    <cellStyle name="Normal 150 2 3 2" xfId="16370"/>
    <cellStyle name="Normal 150 2 4" xfId="16371"/>
    <cellStyle name="Normal 150 2 5" xfId="16372"/>
    <cellStyle name="Normal 150 3" xfId="16373"/>
    <cellStyle name="Normal 150 3 2" xfId="16374"/>
    <cellStyle name="Normal 150 3 2 2" xfId="16375"/>
    <cellStyle name="Normal 150 3 2 2 2" xfId="16376"/>
    <cellStyle name="Normal 150 3 2 3" xfId="16377"/>
    <cellStyle name="Normal 150 3 2 4" xfId="16378"/>
    <cellStyle name="Normal 150 3 3" xfId="16379"/>
    <cellStyle name="Normal 150 3 3 2" xfId="16380"/>
    <cellStyle name="Normal 150 3 4" xfId="16381"/>
    <cellStyle name="Normal 150 3 5" xfId="16382"/>
    <cellStyle name="Normal 150 4" xfId="16383"/>
    <cellStyle name="Normal 150 4 2" xfId="16384"/>
    <cellStyle name="Normal 150 4 2 2" xfId="16385"/>
    <cellStyle name="Normal 150 4 3" xfId="16386"/>
    <cellStyle name="Normal 150 4 4" xfId="16387"/>
    <cellStyle name="Normal 150 5" xfId="16388"/>
    <cellStyle name="Normal 150 5 2" xfId="16389"/>
    <cellStyle name="Normal 150 5 3" xfId="16390"/>
    <cellStyle name="Normal 150 6" xfId="16391"/>
    <cellStyle name="Normal 150 7" xfId="16392"/>
    <cellStyle name="Normal 150 8" xfId="16393"/>
    <cellStyle name="Normal 151" xfId="16394"/>
    <cellStyle name="Normal 151 2" xfId="16395"/>
    <cellStyle name="Normal 151 2 2" xfId="16396"/>
    <cellStyle name="Normal 151 2 2 2" xfId="16397"/>
    <cellStyle name="Normal 151 2 2 2 2" xfId="16398"/>
    <cellStyle name="Normal 151 2 2 3" xfId="16399"/>
    <cellStyle name="Normal 151 2 2 4" xfId="16400"/>
    <cellStyle name="Normal 151 2 3" xfId="16401"/>
    <cellStyle name="Normal 151 2 3 2" xfId="16402"/>
    <cellStyle name="Normal 151 2 4" xfId="16403"/>
    <cellStyle name="Normal 151 2 5" xfId="16404"/>
    <cellStyle name="Normal 151 3" xfId="16405"/>
    <cellStyle name="Normal 151 3 2" xfId="16406"/>
    <cellStyle name="Normal 151 3 2 2" xfId="16407"/>
    <cellStyle name="Normal 151 3 2 2 2" xfId="16408"/>
    <cellStyle name="Normal 151 3 2 3" xfId="16409"/>
    <cellStyle name="Normal 151 3 2 4" xfId="16410"/>
    <cellStyle name="Normal 151 3 3" xfId="16411"/>
    <cellStyle name="Normal 151 3 3 2" xfId="16412"/>
    <cellStyle name="Normal 151 3 4" xfId="16413"/>
    <cellStyle name="Normal 151 3 5" xfId="16414"/>
    <cellStyle name="Normal 151 4" xfId="16415"/>
    <cellStyle name="Normal 151 4 2" xfId="16416"/>
    <cellStyle name="Normal 151 4 2 2" xfId="16417"/>
    <cellStyle name="Normal 151 4 3" xfId="16418"/>
    <cellStyle name="Normal 151 4 4" xfId="16419"/>
    <cellStyle name="Normal 151 5" xfId="16420"/>
    <cellStyle name="Normal 151 5 2" xfId="16421"/>
    <cellStyle name="Normal 151 5 3" xfId="16422"/>
    <cellStyle name="Normal 151 5 3 2" xfId="16423"/>
    <cellStyle name="Normal 151 6" xfId="16424"/>
    <cellStyle name="Normal 151 6 2" xfId="16425"/>
    <cellStyle name="Normal 151 7" xfId="16426"/>
    <cellStyle name="Normal 151 8" xfId="16427"/>
    <cellStyle name="Normal 152" xfId="16428"/>
    <cellStyle name="Normal 152 2" xfId="16429"/>
    <cellStyle name="Normal 152 2 2" xfId="16430"/>
    <cellStyle name="Normal 152 2 2 2" xfId="16431"/>
    <cellStyle name="Normal 152 2 2 2 2" xfId="16432"/>
    <cellStyle name="Normal 152 2 2 3" xfId="16433"/>
    <cellStyle name="Normal 152 2 2 4" xfId="16434"/>
    <cellStyle name="Normal 152 2 3" xfId="16435"/>
    <cellStyle name="Normal 152 2 3 2" xfId="16436"/>
    <cellStyle name="Normal 152 2 4" xfId="16437"/>
    <cellStyle name="Normal 152 2 5" xfId="16438"/>
    <cellStyle name="Normal 152 3" xfId="16439"/>
    <cellStyle name="Normal 152 3 2" xfId="16440"/>
    <cellStyle name="Normal 152 3 2 2" xfId="16441"/>
    <cellStyle name="Normal 152 3 2 2 2" xfId="16442"/>
    <cellStyle name="Normal 152 3 2 3" xfId="16443"/>
    <cellStyle name="Normal 152 3 2 4" xfId="16444"/>
    <cellStyle name="Normal 152 3 3" xfId="16445"/>
    <cellStyle name="Normal 152 3 3 2" xfId="16446"/>
    <cellStyle name="Normal 152 3 4" xfId="16447"/>
    <cellStyle name="Normal 152 3 5" xfId="16448"/>
    <cellStyle name="Normal 152 4" xfId="16449"/>
    <cellStyle name="Normal 152 4 2" xfId="16450"/>
    <cellStyle name="Normal 152 4 2 2" xfId="16451"/>
    <cellStyle name="Normal 152 4 3" xfId="16452"/>
    <cellStyle name="Normal 152 4 4" xfId="16453"/>
    <cellStyle name="Normal 152 5" xfId="16454"/>
    <cellStyle name="Normal 152 5 2" xfId="16455"/>
    <cellStyle name="Normal 152 5 3" xfId="16456"/>
    <cellStyle name="Normal 152 5 3 2" xfId="16457"/>
    <cellStyle name="Normal 152 6" xfId="16458"/>
    <cellStyle name="Normal 152 6 2" xfId="16459"/>
    <cellStyle name="Normal 152 7" xfId="16460"/>
    <cellStyle name="Normal 152 8" xfId="16461"/>
    <cellStyle name="Normal 153" xfId="16462"/>
    <cellStyle name="Normal 153 2" xfId="16463"/>
    <cellStyle name="Normal 153 2 2" xfId="16464"/>
    <cellStyle name="Normal 153 2 2 2" xfId="16465"/>
    <cellStyle name="Normal 153 2 2 2 2" xfId="16466"/>
    <cellStyle name="Normal 153 2 2 3" xfId="16467"/>
    <cellStyle name="Normal 153 2 2 4" xfId="16468"/>
    <cellStyle name="Normal 153 2 3" xfId="16469"/>
    <cellStyle name="Normal 153 2 3 2" xfId="16470"/>
    <cellStyle name="Normal 153 2 4" xfId="16471"/>
    <cellStyle name="Normal 153 2 5" xfId="16472"/>
    <cellStyle name="Normal 153 3" xfId="16473"/>
    <cellStyle name="Normal 153 3 2" xfId="16474"/>
    <cellStyle name="Normal 153 3 2 2" xfId="16475"/>
    <cellStyle name="Normal 153 3 2 2 2" xfId="16476"/>
    <cellStyle name="Normal 153 3 2 3" xfId="16477"/>
    <cellStyle name="Normal 153 3 2 4" xfId="16478"/>
    <cellStyle name="Normal 153 3 3" xfId="16479"/>
    <cellStyle name="Normal 153 3 3 2" xfId="16480"/>
    <cellStyle name="Normal 153 3 4" xfId="16481"/>
    <cellStyle name="Normal 153 3 5" xfId="16482"/>
    <cellStyle name="Normal 153 4" xfId="16483"/>
    <cellStyle name="Normal 153 4 2" xfId="16484"/>
    <cellStyle name="Normal 153 4 2 2" xfId="16485"/>
    <cellStyle name="Normal 153 4 3" xfId="16486"/>
    <cellStyle name="Normal 153 4 4" xfId="16487"/>
    <cellStyle name="Normal 153 5" xfId="16488"/>
    <cellStyle name="Normal 153 5 2" xfId="16489"/>
    <cellStyle name="Normal 153 6" xfId="16490"/>
    <cellStyle name="Normal 153 7" xfId="16491"/>
    <cellStyle name="Normal 153 8" xfId="16492"/>
    <cellStyle name="Normal 154" xfId="16493"/>
    <cellStyle name="Normal 154 2" xfId="16494"/>
    <cellStyle name="Normal 154 2 2" xfId="16495"/>
    <cellStyle name="Normal 154 2 2 2" xfId="16496"/>
    <cellStyle name="Normal 154 2 2 2 2" xfId="16497"/>
    <cellStyle name="Normal 154 2 2 3" xfId="16498"/>
    <cellStyle name="Normal 154 2 2 4" xfId="16499"/>
    <cellStyle name="Normal 154 2 3" xfId="16500"/>
    <cellStyle name="Normal 154 2 3 2" xfId="16501"/>
    <cellStyle name="Normal 154 2 4" xfId="16502"/>
    <cellStyle name="Normal 154 2 5" xfId="16503"/>
    <cellStyle name="Normal 154 3" xfId="16504"/>
    <cellStyle name="Normal 154 3 2" xfId="16505"/>
    <cellStyle name="Normal 154 4" xfId="16506"/>
    <cellStyle name="Normal 154 4 2" xfId="16507"/>
    <cellStyle name="Normal 154 4 2 2" xfId="16508"/>
    <cellStyle name="Normal 154 4 3" xfId="16509"/>
    <cellStyle name="Normal 154 4 4" xfId="16510"/>
    <cellStyle name="Normal 154 5" xfId="16511"/>
    <cellStyle name="Normal 154 5 2" xfId="16512"/>
    <cellStyle name="Normal 154 6" xfId="16513"/>
    <cellStyle name="Normal 154 7" xfId="16514"/>
    <cellStyle name="Normal 155" xfId="16515"/>
    <cellStyle name="Normal 155 2" xfId="16516"/>
    <cellStyle name="Normal 155 2 2" xfId="16517"/>
    <cellStyle name="Normal 155 2 2 2" xfId="16518"/>
    <cellStyle name="Normal 155 2 2 2 2" xfId="16519"/>
    <cellStyle name="Normal 155 2 2 3" xfId="16520"/>
    <cellStyle name="Normal 155 2 2 4" xfId="16521"/>
    <cellStyle name="Normal 155 2 3" xfId="16522"/>
    <cellStyle name="Normal 155 2 3 2" xfId="16523"/>
    <cellStyle name="Normal 155 2 4" xfId="16524"/>
    <cellStyle name="Normal 155 2 5" xfId="16525"/>
    <cellStyle name="Normal 155 3" xfId="16526"/>
    <cellStyle name="Normal 155 3 2" xfId="16527"/>
    <cellStyle name="Normal 155 4" xfId="16528"/>
    <cellStyle name="Normal 155 4 2" xfId="16529"/>
    <cellStyle name="Normal 155 4 2 2" xfId="16530"/>
    <cellStyle name="Normal 155 4 3" xfId="16531"/>
    <cellStyle name="Normal 155 4 4" xfId="16532"/>
    <cellStyle name="Normal 155 5" xfId="16533"/>
    <cellStyle name="Normal 155 5 2" xfId="16534"/>
    <cellStyle name="Normal 155 6" xfId="16535"/>
    <cellStyle name="Normal 155 7" xfId="16536"/>
    <cellStyle name="Normal 156" xfId="16537"/>
    <cellStyle name="Normal 156 2" xfId="16538"/>
    <cellStyle name="Normal 156 2 2" xfId="16539"/>
    <cellStyle name="Normal 156 2 2 2" xfId="16540"/>
    <cellStyle name="Normal 156 2 2 2 2" xfId="16541"/>
    <cellStyle name="Normal 156 2 2 3" xfId="16542"/>
    <cellStyle name="Normal 156 2 2 4" xfId="16543"/>
    <cellStyle name="Normal 156 2 3" xfId="16544"/>
    <cellStyle name="Normal 156 2 3 2" xfId="16545"/>
    <cellStyle name="Normal 156 2 4" xfId="16546"/>
    <cellStyle name="Normal 156 2 5" xfId="16547"/>
    <cellStyle name="Normal 156 3" xfId="16548"/>
    <cellStyle name="Normal 156 3 2" xfId="16549"/>
    <cellStyle name="Normal 156 4" xfId="16550"/>
    <cellStyle name="Normal 156 4 2" xfId="16551"/>
    <cellStyle name="Normal 156 4 2 2" xfId="16552"/>
    <cellStyle name="Normal 156 4 3" xfId="16553"/>
    <cellStyle name="Normal 156 4 4" xfId="16554"/>
    <cellStyle name="Normal 156 5" xfId="16555"/>
    <cellStyle name="Normal 156 5 2" xfId="16556"/>
    <cellStyle name="Normal 156 6" xfId="16557"/>
    <cellStyle name="Normal 156 7" xfId="16558"/>
    <cellStyle name="Normal 157" xfId="16559"/>
    <cellStyle name="Normal 157 2" xfId="16560"/>
    <cellStyle name="Normal 157 2 2" xfId="16561"/>
    <cellStyle name="Normal 158" xfId="16562"/>
    <cellStyle name="Normal 158 2" xfId="16563"/>
    <cellStyle name="Normal 158 2 2" xfId="16564"/>
    <cellStyle name="Normal 158 2 3" xfId="16565"/>
    <cellStyle name="Normal 158 2 3 2" xfId="16566"/>
    <cellStyle name="Normal 158 3" xfId="16567"/>
    <cellStyle name="Normal 159" xfId="16568"/>
    <cellStyle name="Normal 159 2" xfId="16569"/>
    <cellStyle name="Normal 159 3" xfId="16570"/>
    <cellStyle name="Normal 16" xfId="16571"/>
    <cellStyle name="Normal 16 2" xfId="16572"/>
    <cellStyle name="Normal 16 2 2" xfId="16573"/>
    <cellStyle name="Normal 16 2 3" xfId="16574"/>
    <cellStyle name="Normal 16 2 4" xfId="16575"/>
    <cellStyle name="Normal 16 2 5" xfId="16576"/>
    <cellStyle name="Normal 16 2_15-FINANCEIRAS" xfId="16577"/>
    <cellStyle name="Normal 16 3" xfId="16578"/>
    <cellStyle name="Normal 16 3 2" xfId="16579"/>
    <cellStyle name="Normal 16 3_15-FINANCEIRAS" xfId="16580"/>
    <cellStyle name="Normal 16 4" xfId="16581"/>
    <cellStyle name="Normal 16 5" xfId="16582"/>
    <cellStyle name="Normal 16 6" xfId="16583"/>
    <cellStyle name="Normal 16 7" xfId="16584"/>
    <cellStyle name="Normal 16_13-Endividamento" xfId="16585"/>
    <cellStyle name="Normal 160" xfId="16586"/>
    <cellStyle name="Normal 160 2" xfId="16587"/>
    <cellStyle name="Normal 160 2 2" xfId="16588"/>
    <cellStyle name="Normal 160 2 2 2" xfId="16589"/>
    <cellStyle name="Normal 160 2 3" xfId="16590"/>
    <cellStyle name="Normal 160 2 4" xfId="16591"/>
    <cellStyle name="Normal 160 3" xfId="16592"/>
    <cellStyle name="Normal 160 3 2" xfId="16593"/>
    <cellStyle name="Normal 160 3 2 2" xfId="16594"/>
    <cellStyle name="Normal 160 3 3" xfId="16595"/>
    <cellStyle name="Normal 160 4" xfId="16596"/>
    <cellStyle name="Normal 160 4 2" xfId="16597"/>
    <cellStyle name="Normal 160 5" xfId="16598"/>
    <cellStyle name="Normal 160 6" xfId="16599"/>
    <cellStyle name="Normal 161" xfId="16600"/>
    <cellStyle name="Normal 161 2" xfId="16601"/>
    <cellStyle name="Normal 161 2 2" xfId="16602"/>
    <cellStyle name="Normal 161 2 2 2" xfId="16603"/>
    <cellStyle name="Normal 161 2 3" xfId="16604"/>
    <cellStyle name="Normal 161 2 4" xfId="16605"/>
    <cellStyle name="Normal 161 3" xfId="16606"/>
    <cellStyle name="Normal 161 3 2" xfId="16607"/>
    <cellStyle name="Normal 161 4" xfId="16608"/>
    <cellStyle name="Normal 161 5" xfId="16609"/>
    <cellStyle name="Normal 162" xfId="16610"/>
    <cellStyle name="Normal 162 2" xfId="16611"/>
    <cellStyle name="Normal 162 2 2" xfId="16612"/>
    <cellStyle name="Normal 162 2 2 2" xfId="16613"/>
    <cellStyle name="Normal 162 2 3" xfId="16614"/>
    <cellStyle name="Normal 162 2 4" xfId="16615"/>
    <cellStyle name="Normal 162 3" xfId="16616"/>
    <cellStyle name="Normal 162 3 2" xfId="16617"/>
    <cellStyle name="Normal 162 4" xfId="16618"/>
    <cellStyle name="Normal 162 5" xfId="16619"/>
    <cellStyle name="Normal 163" xfId="16620"/>
    <cellStyle name="Normal 163 2" xfId="16621"/>
    <cellStyle name="Normal 163 2 2" xfId="16622"/>
    <cellStyle name="Normal 163 2 2 2" xfId="16623"/>
    <cellStyle name="Normal 163 2 3" xfId="16624"/>
    <cellStyle name="Normal 163 3" xfId="16625"/>
    <cellStyle name="Normal 164" xfId="16626"/>
    <cellStyle name="Normal 164 2" xfId="16627"/>
    <cellStyle name="Normal 164 3" xfId="16628"/>
    <cellStyle name="Normal 165" xfId="16629"/>
    <cellStyle name="Normal 165 2" xfId="16630"/>
    <cellStyle name="Normal 165 2 2" xfId="16631"/>
    <cellStyle name="Normal 165 3" xfId="16632"/>
    <cellStyle name="Normal 165 4" xfId="16633"/>
    <cellStyle name="Normal 166" xfId="16634"/>
    <cellStyle name="Normal 166 2" xfId="16635"/>
    <cellStyle name="Normal 166 2 2" xfId="16636"/>
    <cellStyle name="Normal 166 3" xfId="16637"/>
    <cellStyle name="Normal 166 4" xfId="16638"/>
    <cellStyle name="Normal 167" xfId="16639"/>
    <cellStyle name="Normal 167 2" xfId="16640"/>
    <cellStyle name="Normal 167 2 2" xfId="16641"/>
    <cellStyle name="Normal 167 3" xfId="16642"/>
    <cellStyle name="Normal 167 4" xfId="16643"/>
    <cellStyle name="Normal 168" xfId="16644"/>
    <cellStyle name="Normal 168 2" xfId="16645"/>
    <cellStyle name="Normal 169" xfId="16646"/>
    <cellStyle name="Normal 169 2" xfId="16647"/>
    <cellStyle name="Normal 169 2 2" xfId="16648"/>
    <cellStyle name="Normal 169 3" xfId="16649"/>
    <cellStyle name="Normal 169 4" xfId="16650"/>
    <cellStyle name="Normal 17" xfId="16651"/>
    <cellStyle name="Normal 17 2" xfId="16652"/>
    <cellStyle name="Normal 17 2 2" xfId="16653"/>
    <cellStyle name="Normal 17 2 3" xfId="16654"/>
    <cellStyle name="Normal 17 2 4" xfId="16655"/>
    <cellStyle name="Normal 17 2 5" xfId="16656"/>
    <cellStyle name="Normal 17 2_15-FINANCEIRAS" xfId="16657"/>
    <cellStyle name="Normal 17 3" xfId="16658"/>
    <cellStyle name="Normal 17 3 2" xfId="16659"/>
    <cellStyle name="Normal 17 3_15-FINANCEIRAS" xfId="16660"/>
    <cellStyle name="Normal 17 4" xfId="16661"/>
    <cellStyle name="Normal 17 4 2" xfId="16662"/>
    <cellStyle name="Normal 17 4_15-FINANCEIRAS" xfId="16663"/>
    <cellStyle name="Normal 17 5" xfId="16664"/>
    <cellStyle name="Normal 17 6" xfId="16665"/>
    <cellStyle name="Normal 17 7" xfId="16666"/>
    <cellStyle name="Normal 17 8" xfId="16667"/>
    <cellStyle name="Normal 17_13-Endividamento" xfId="16668"/>
    <cellStyle name="Normal 170" xfId="16669"/>
    <cellStyle name="Normal 170 2" xfId="16670"/>
    <cellStyle name="Normal 171" xfId="16671"/>
    <cellStyle name="Normal 171 2" xfId="16672"/>
    <cellStyle name="Normal 171 2 2" xfId="16673"/>
    <cellStyle name="Normal 171 3" xfId="16674"/>
    <cellStyle name="Normal 171 4" xfId="16675"/>
    <cellStyle name="Normal 172" xfId="16676"/>
    <cellStyle name="Normal 172 2" xfId="16677"/>
    <cellStyle name="Normal 173" xfId="16678"/>
    <cellStyle name="Normal 173 2" xfId="16679"/>
    <cellStyle name="Normal 173 3" xfId="16680"/>
    <cellStyle name="Normal 174" xfId="16681"/>
    <cellStyle name="Normal 174 2" xfId="16682"/>
    <cellStyle name="Normal 175" xfId="16683"/>
    <cellStyle name="Normal 175 2" xfId="16684"/>
    <cellStyle name="Normal 175 3" xfId="16685"/>
    <cellStyle name="Normal 175 4" xfId="16686"/>
    <cellStyle name="Normal 176" xfId="16687"/>
    <cellStyle name="Normal 176 2" xfId="16688"/>
    <cellStyle name="Normal 176 3" xfId="16689"/>
    <cellStyle name="Normal 177" xfId="16690"/>
    <cellStyle name="Normal 177 2" xfId="16691"/>
    <cellStyle name="Normal 178" xfId="16692"/>
    <cellStyle name="Normal 178 2" xfId="16693"/>
    <cellStyle name="Normal 179" xfId="16694"/>
    <cellStyle name="Normal 179 2" xfId="16695"/>
    <cellStyle name="Normal 18" xfId="16696"/>
    <cellStyle name="Normal 18 2" xfId="16697"/>
    <cellStyle name="Normal 18 2 2" xfId="16698"/>
    <cellStyle name="Normal 18 2 3" xfId="16699"/>
    <cellStyle name="Normal 18 2 4" xfId="16700"/>
    <cellStyle name="Normal 18 2 5" xfId="16701"/>
    <cellStyle name="Normal 18 2_15-FINANCEIRAS" xfId="16702"/>
    <cellStyle name="Normal 18 3" xfId="16703"/>
    <cellStyle name="Normal 18 3 2" xfId="16704"/>
    <cellStyle name="Normal 18 3_15-FINANCEIRAS" xfId="16705"/>
    <cellStyle name="Normal 18 4" xfId="16706"/>
    <cellStyle name="Normal 18 5" xfId="16707"/>
    <cellStyle name="Normal 18 6" xfId="16708"/>
    <cellStyle name="Normal 18 7" xfId="16709"/>
    <cellStyle name="Normal 18_13-Endividamento" xfId="16710"/>
    <cellStyle name="Normal 180" xfId="16711"/>
    <cellStyle name="Normal 180 2" xfId="16712"/>
    <cellStyle name="Normal 181" xfId="16713"/>
    <cellStyle name="Normal 181 2" xfId="16714"/>
    <cellStyle name="Normal 182" xfId="16715"/>
    <cellStyle name="Normal 182 2" xfId="16716"/>
    <cellStyle name="Normal 183" xfId="16717"/>
    <cellStyle name="Normal 183 2" xfId="16718"/>
    <cellStyle name="Normal 184" xfId="16719"/>
    <cellStyle name="Normal 184 2" xfId="16720"/>
    <cellStyle name="Normal 185" xfId="16721"/>
    <cellStyle name="Normal 186" xfId="16722"/>
    <cellStyle name="Normal 187" xfId="16723"/>
    <cellStyle name="Normal 188" xfId="16724"/>
    <cellStyle name="Normal 189" xfId="16725"/>
    <cellStyle name="Normal 19" xfId="16726"/>
    <cellStyle name="Normal 19 2" xfId="16727"/>
    <cellStyle name="Normal 19 2 2" xfId="16728"/>
    <cellStyle name="Normal 19 2_15-FINANCEIRAS" xfId="16729"/>
    <cellStyle name="Normal 19 3" xfId="16730"/>
    <cellStyle name="Normal 19 4" xfId="16731"/>
    <cellStyle name="Normal 19 5" xfId="16732"/>
    <cellStyle name="Normal 19_13-Endividamento" xfId="16733"/>
    <cellStyle name="Normal 190" xfId="16734"/>
    <cellStyle name="Normal 191" xfId="16735"/>
    <cellStyle name="Normal 192" xfId="16736"/>
    <cellStyle name="Normal 193" xfId="16737"/>
    <cellStyle name="Normal 194" xfId="16738"/>
    <cellStyle name="Normal 195" xfId="16739"/>
    <cellStyle name="Normal 2" xfId="8"/>
    <cellStyle name="Normal 2 10" xfId="13"/>
    <cellStyle name="Normal 2 10 2" xfId="16740"/>
    <cellStyle name="Normal 2 10 2 2" xfId="16741"/>
    <cellStyle name="Normal 2 10 2_15-FINANCEIRAS" xfId="16742"/>
    <cellStyle name="Normal 2 10 3" xfId="16743"/>
    <cellStyle name="Normal 2 10 4" xfId="16744"/>
    <cellStyle name="Normal 2 10_13-Endividamento" xfId="16745"/>
    <cellStyle name="Normal 2 11" xfId="16746"/>
    <cellStyle name="Normal 2 11 2" xfId="16747"/>
    <cellStyle name="Normal 2 11 2 2" xfId="16748"/>
    <cellStyle name="Normal 2 11 2_15-FINANCEIRAS" xfId="16749"/>
    <cellStyle name="Normal 2 11 3" xfId="16750"/>
    <cellStyle name="Normal 2 11_13-Endividamento" xfId="16751"/>
    <cellStyle name="Normal 2 12" xfId="16752"/>
    <cellStyle name="Normal 2 12 2" xfId="16753"/>
    <cellStyle name="Normal 2 12_15-FINANCEIRAS" xfId="16754"/>
    <cellStyle name="Normal 2 13" xfId="16755"/>
    <cellStyle name="Normal 2 14" xfId="16756"/>
    <cellStyle name="Normal 2 15" xfId="16757"/>
    <cellStyle name="Normal 2 16" xfId="9"/>
    <cellStyle name="Normal 2 16 2" xfId="14"/>
    <cellStyle name="Normal 2 17" xfId="16758"/>
    <cellStyle name="Normal 2 18" xfId="16759"/>
    <cellStyle name="Normal 2 19" xfId="16760"/>
    <cellStyle name="Normal 2 2" xfId="16761"/>
    <cellStyle name="Normal 2 2 10" xfId="16762"/>
    <cellStyle name="Normal 2 2 11" xfId="16763"/>
    <cellStyle name="Normal 2 2 12" xfId="16764"/>
    <cellStyle name="Normal 2 2 2" xfId="16765"/>
    <cellStyle name="Normal 2 2 2 10" xfId="16766"/>
    <cellStyle name="Normal 2 2 2 2" xfId="16767"/>
    <cellStyle name="Normal 2 2 2 2 2" xfId="16768"/>
    <cellStyle name="Normal 2 2 2 2 3" xfId="16769"/>
    <cellStyle name="Normal 2 2 2 2 4" xfId="16770"/>
    <cellStyle name="Normal 2 2 2 2 5" xfId="16771"/>
    <cellStyle name="Normal 2 2 2 2_15-FINANCEIRAS" xfId="16772"/>
    <cellStyle name="Normal 2 2 2 3" xfId="16773"/>
    <cellStyle name="Normal 2 2 2 3 2" xfId="16774"/>
    <cellStyle name="Normal 2 2 2 3_15-FINANCEIRAS" xfId="16775"/>
    <cellStyle name="Normal 2 2 2 4" xfId="16776"/>
    <cellStyle name="Normal 2 2 2 4 2" xfId="16777"/>
    <cellStyle name="Normal 2 2 2 4_15-FINANCEIRAS" xfId="16778"/>
    <cellStyle name="Normal 2 2 2 5" xfId="16779"/>
    <cellStyle name="Normal 2 2 2 6" xfId="16780"/>
    <cellStyle name="Normal 2 2 2 7" xfId="16781"/>
    <cellStyle name="Normal 2 2 2 8" xfId="16782"/>
    <cellStyle name="Normal 2 2 2 9" xfId="16783"/>
    <cellStyle name="Normal 2 2 2_13-Endividamento" xfId="16784"/>
    <cellStyle name="Normal 2 2 3" xfId="16785"/>
    <cellStyle name="Normal 2 2 3 2" xfId="16786"/>
    <cellStyle name="Normal 2 2 3 3" xfId="16787"/>
    <cellStyle name="Normal 2 2 3 4" xfId="16788"/>
    <cellStyle name="Normal 2 2 3 5" xfId="16789"/>
    <cellStyle name="Normal 2 2 3_15-FINANCEIRAS" xfId="16790"/>
    <cellStyle name="Normal 2 2 4" xfId="16791"/>
    <cellStyle name="Normal 2 2 4 2" xfId="16792"/>
    <cellStyle name="Normal 2 2 4_15-FINANCEIRAS" xfId="16793"/>
    <cellStyle name="Normal 2 2 5" xfId="16794"/>
    <cellStyle name="Normal 2 2 5 2" xfId="16795"/>
    <cellStyle name="Normal 2 2 5_15-FINANCEIRAS" xfId="16796"/>
    <cellStyle name="Normal 2 2 6" xfId="16797"/>
    <cellStyle name="Normal 2 2 6 2" xfId="16798"/>
    <cellStyle name="Normal 2 2 7" xfId="16799"/>
    <cellStyle name="Normal 2 2 8" xfId="16800"/>
    <cellStyle name="Normal 2 2 9" xfId="16801"/>
    <cellStyle name="Normal 2 2_13-Endividamento" xfId="16802"/>
    <cellStyle name="Normal 2 20" xfId="16803"/>
    <cellStyle name="Normal 2 21" xfId="16804"/>
    <cellStyle name="Normal 2 22" xfId="16805"/>
    <cellStyle name="Normal 2 23" xfId="16806"/>
    <cellStyle name="Normal 2 24" xfId="16807"/>
    <cellStyle name="Normal 2 25" xfId="16808"/>
    <cellStyle name="Normal 2 26" xfId="16809"/>
    <cellStyle name="Normal 2 27" xfId="16810"/>
    <cellStyle name="Normal 2 28" xfId="16811"/>
    <cellStyle name="Normal 2 29" xfId="16812"/>
    <cellStyle name="Normal 2 3" xfId="16813"/>
    <cellStyle name="Normal 2 3 10" xfId="16814"/>
    <cellStyle name="Normal 2 3 11" xfId="16815"/>
    <cellStyle name="Normal 2 3 12" xfId="16816"/>
    <cellStyle name="Normal 2 3 2" xfId="16817"/>
    <cellStyle name="Normal 2 3 2 2" xfId="16818"/>
    <cellStyle name="Normal 2 3 2 2 2" xfId="16819"/>
    <cellStyle name="Normal 2 3 2 2 3" xfId="16820"/>
    <cellStyle name="Normal 2 3 2 2 4" xfId="16821"/>
    <cellStyle name="Normal 2 3 2 2 5" xfId="16822"/>
    <cellStyle name="Normal 2 3 2 2_15-FINANCEIRAS" xfId="16823"/>
    <cellStyle name="Normal 2 3 2 3" xfId="16824"/>
    <cellStyle name="Normal 2 3 2 3 2" xfId="16825"/>
    <cellStyle name="Normal 2 3 2 3_15-FINANCEIRAS" xfId="16826"/>
    <cellStyle name="Normal 2 3 2 4" xfId="16827"/>
    <cellStyle name="Normal 2 3 2 4 2" xfId="16828"/>
    <cellStyle name="Normal 2 3 2 4_15-FINANCEIRAS" xfId="16829"/>
    <cellStyle name="Normal 2 3 2 5" xfId="16830"/>
    <cellStyle name="Normal 2 3 2 6" xfId="16831"/>
    <cellStyle name="Normal 2 3 2 7" xfId="16832"/>
    <cellStyle name="Normal 2 3 2_13-Endividamento" xfId="16833"/>
    <cellStyle name="Normal 2 3 3" xfId="16834"/>
    <cellStyle name="Normal 2 3 3 2" xfId="16835"/>
    <cellStyle name="Normal 2 3 3 3" xfId="16836"/>
    <cellStyle name="Normal 2 3 3 4" xfId="16837"/>
    <cellStyle name="Normal 2 3 3 5" xfId="16838"/>
    <cellStyle name="Normal 2 3 3_15-FINANCEIRAS" xfId="16839"/>
    <cellStyle name="Normal 2 3 4" xfId="16840"/>
    <cellStyle name="Normal 2 3 4 2" xfId="16841"/>
    <cellStyle name="Normal 2 3 4_15-FINANCEIRAS" xfId="16842"/>
    <cellStyle name="Normal 2 3 5" xfId="16843"/>
    <cellStyle name="Normal 2 3 5 2" xfId="16844"/>
    <cellStyle name="Normal 2 3 5_15-FINANCEIRAS" xfId="16845"/>
    <cellStyle name="Normal 2 3 6" xfId="16846"/>
    <cellStyle name="Normal 2 3 7" xfId="16847"/>
    <cellStyle name="Normal 2 3 8" xfId="16848"/>
    <cellStyle name="Normal 2 3 9" xfId="16849"/>
    <cellStyle name="Normal 2 3_13-Endividamento" xfId="16850"/>
    <cellStyle name="Normal 2 30" xfId="16851"/>
    <cellStyle name="Normal 2 31" xfId="16852"/>
    <cellStyle name="Normal 2 32" xfId="16853"/>
    <cellStyle name="Normal 2 33" xfId="16854"/>
    <cellStyle name="Normal 2 34" xfId="16855"/>
    <cellStyle name="Normal 2 35" xfId="16856"/>
    <cellStyle name="Normal 2 36" xfId="16857"/>
    <cellStyle name="Normal 2 4" xfId="16858"/>
    <cellStyle name="Normal 2 4 10" xfId="16859"/>
    <cellStyle name="Normal 2 4 2" xfId="16860"/>
    <cellStyle name="Normal 2 4 2 2" xfId="16861"/>
    <cellStyle name="Normal 2 4 2 2 2" xfId="16862"/>
    <cellStyle name="Normal 2 4 2 2 3" xfId="16863"/>
    <cellStyle name="Normal 2 4 2 2 4" xfId="16864"/>
    <cellStyle name="Normal 2 4 2 2 5" xfId="16865"/>
    <cellStyle name="Normal 2 4 2 2_15-FINANCEIRAS" xfId="16866"/>
    <cellStyle name="Normal 2 4 2 3" xfId="16867"/>
    <cellStyle name="Normal 2 4 2 3 2" xfId="16868"/>
    <cellStyle name="Normal 2 4 2 3_15-FINANCEIRAS" xfId="16869"/>
    <cellStyle name="Normal 2 4 2 4" xfId="16870"/>
    <cellStyle name="Normal 2 4 2 4 2" xfId="16871"/>
    <cellStyle name="Normal 2 4 2 4_15-FINANCEIRAS" xfId="16872"/>
    <cellStyle name="Normal 2 4 2 5" xfId="16873"/>
    <cellStyle name="Normal 2 4 2 6" xfId="16874"/>
    <cellStyle name="Normal 2 4 2 7" xfId="16875"/>
    <cellStyle name="Normal 2 4 2_13-Endividamento" xfId="16876"/>
    <cellStyle name="Normal 2 4 3" xfId="16877"/>
    <cellStyle name="Normal 2 4 3 2" xfId="16878"/>
    <cellStyle name="Normal 2 4 3 3" xfId="16879"/>
    <cellStyle name="Normal 2 4 3 4" xfId="16880"/>
    <cellStyle name="Normal 2 4 3 5" xfId="16881"/>
    <cellStyle name="Normal 2 4 3_15-FINANCEIRAS" xfId="16882"/>
    <cellStyle name="Normal 2 4 4" xfId="16883"/>
    <cellStyle name="Normal 2 4 4 2" xfId="16884"/>
    <cellStyle name="Normal 2 4 4_15-FINANCEIRAS" xfId="16885"/>
    <cellStyle name="Normal 2 4 5" xfId="16886"/>
    <cellStyle name="Normal 2 4 5 2" xfId="16887"/>
    <cellStyle name="Normal 2 4 5_15-FINANCEIRAS" xfId="16888"/>
    <cellStyle name="Normal 2 4 6" xfId="16889"/>
    <cellStyle name="Normal 2 4 7" xfId="16890"/>
    <cellStyle name="Normal 2 4 8" xfId="16891"/>
    <cellStyle name="Normal 2 4 9" xfId="16892"/>
    <cellStyle name="Normal 2 4_13-Endividamento" xfId="16893"/>
    <cellStyle name="Normal 2 5" xfId="16894"/>
    <cellStyle name="Normal 2 5 2" xfId="16895"/>
    <cellStyle name="Normal 2 5 2 2" xfId="16896"/>
    <cellStyle name="Normal 2 5 2 2 2" xfId="16897"/>
    <cellStyle name="Normal 2 5 2 2 3" xfId="16898"/>
    <cellStyle name="Normal 2 5 2 2 4" xfId="16899"/>
    <cellStyle name="Normal 2 5 2 2 5" xfId="16900"/>
    <cellStyle name="Normal 2 5 2 2_15-FINANCEIRAS" xfId="16901"/>
    <cellStyle name="Normal 2 5 2 3" xfId="16902"/>
    <cellStyle name="Normal 2 5 2 3 2" xfId="16903"/>
    <cellStyle name="Normal 2 5 2 3_15-FINANCEIRAS" xfId="16904"/>
    <cellStyle name="Normal 2 5 2 4" xfId="16905"/>
    <cellStyle name="Normal 2 5 2 4 2" xfId="16906"/>
    <cellStyle name="Normal 2 5 2 4_15-FINANCEIRAS" xfId="16907"/>
    <cellStyle name="Normal 2 5 2 5" xfId="16908"/>
    <cellStyle name="Normal 2 5 2 6" xfId="16909"/>
    <cellStyle name="Normal 2 5 2 7" xfId="16910"/>
    <cellStyle name="Normal 2 5 2_13-Endividamento" xfId="16911"/>
    <cellStyle name="Normal 2 5 3" xfId="16912"/>
    <cellStyle name="Normal 2 5 3 2" xfId="16913"/>
    <cellStyle name="Normal 2 5 3 3" xfId="16914"/>
    <cellStyle name="Normal 2 5 3 4" xfId="16915"/>
    <cellStyle name="Normal 2 5 3 5" xfId="16916"/>
    <cellStyle name="Normal 2 5 3_15-FINANCEIRAS" xfId="16917"/>
    <cellStyle name="Normal 2 5 4" xfId="16918"/>
    <cellStyle name="Normal 2 5 4 2" xfId="16919"/>
    <cellStyle name="Normal 2 5 4_15-FINANCEIRAS" xfId="16920"/>
    <cellStyle name="Normal 2 5 5" xfId="16921"/>
    <cellStyle name="Normal 2 5 5 2" xfId="16922"/>
    <cellStyle name="Normal 2 5 5_15-FINANCEIRAS" xfId="16923"/>
    <cellStyle name="Normal 2 5 6" xfId="16924"/>
    <cellStyle name="Normal 2 5 7" xfId="16925"/>
    <cellStyle name="Normal 2 5 8" xfId="16926"/>
    <cellStyle name="Normal 2 5_13-Endividamento" xfId="16927"/>
    <cellStyle name="Normal 2 6" xfId="16928"/>
    <cellStyle name="Normal 2 6 2" xfId="16929"/>
    <cellStyle name="Normal 2 6 2 2" xfId="16930"/>
    <cellStyle name="Normal 2 6 2 2 2" xfId="16931"/>
    <cellStyle name="Normal 2 6 2 2 3" xfId="16932"/>
    <cellStyle name="Normal 2 6 2 2 4" xfId="16933"/>
    <cellStyle name="Normal 2 6 2 2 5" xfId="16934"/>
    <cellStyle name="Normal 2 6 2 2_15-FINANCEIRAS" xfId="16935"/>
    <cellStyle name="Normal 2 6 2 3" xfId="16936"/>
    <cellStyle name="Normal 2 6 2 3 2" xfId="16937"/>
    <cellStyle name="Normal 2 6 2 3_15-FINANCEIRAS" xfId="16938"/>
    <cellStyle name="Normal 2 6 2 4" xfId="16939"/>
    <cellStyle name="Normal 2 6 2 4 2" xfId="16940"/>
    <cellStyle name="Normal 2 6 2 4_15-FINANCEIRAS" xfId="16941"/>
    <cellStyle name="Normal 2 6 2 5" xfId="16942"/>
    <cellStyle name="Normal 2 6 2 6" xfId="16943"/>
    <cellStyle name="Normal 2 6 2 7" xfId="16944"/>
    <cellStyle name="Normal 2 6 2_13-Endividamento" xfId="16945"/>
    <cellStyle name="Normal 2 6 3" xfId="16946"/>
    <cellStyle name="Normal 2 6 3 2" xfId="16947"/>
    <cellStyle name="Normal 2 6 3 3" xfId="16948"/>
    <cellStyle name="Normal 2 6 3 4" xfId="16949"/>
    <cellStyle name="Normal 2 6 3 5" xfId="16950"/>
    <cellStyle name="Normal 2 6 3_15-FINANCEIRAS" xfId="16951"/>
    <cellStyle name="Normal 2 6 4" xfId="16952"/>
    <cellStyle name="Normal 2 6 4 2" xfId="16953"/>
    <cellStyle name="Normal 2 6 4_15-FINANCEIRAS" xfId="16954"/>
    <cellStyle name="Normal 2 6 5" xfId="16955"/>
    <cellStyle name="Normal 2 6 5 2" xfId="16956"/>
    <cellStyle name="Normal 2 6 5_15-FINANCEIRAS" xfId="16957"/>
    <cellStyle name="Normal 2 6 6" xfId="16958"/>
    <cellStyle name="Normal 2 6 7" xfId="16959"/>
    <cellStyle name="Normal 2 6 8" xfId="16960"/>
    <cellStyle name="Normal 2 6_13-Endividamento" xfId="16961"/>
    <cellStyle name="Normal 2 7" xfId="16962"/>
    <cellStyle name="Normal 2 7 2" xfId="16963"/>
    <cellStyle name="Normal 2 7 2 2" xfId="16964"/>
    <cellStyle name="Normal 2 7 2 3" xfId="16965"/>
    <cellStyle name="Normal 2 7 2 4" xfId="16966"/>
    <cellStyle name="Normal 2 7 2 5" xfId="16967"/>
    <cellStyle name="Normal 2 7 2_15-FINANCEIRAS" xfId="16968"/>
    <cellStyle name="Normal 2 7 3" xfId="16969"/>
    <cellStyle name="Normal 2 7 3 2" xfId="16970"/>
    <cellStyle name="Normal 2 7 3_15-FINANCEIRAS" xfId="16971"/>
    <cellStyle name="Normal 2 7 4" xfId="16972"/>
    <cellStyle name="Normal 2 7 4 2" xfId="16973"/>
    <cellStyle name="Normal 2 7 4_15-FINANCEIRAS" xfId="16974"/>
    <cellStyle name="Normal 2 7 5" xfId="16975"/>
    <cellStyle name="Normal 2 7 6" xfId="16976"/>
    <cellStyle name="Normal 2 7 7" xfId="16977"/>
    <cellStyle name="Normal 2 7_13-Endividamento" xfId="16978"/>
    <cellStyle name="Normal 2 8" xfId="16979"/>
    <cellStyle name="Normal 2 8 2" xfId="16980"/>
    <cellStyle name="Normal 2 8 2 2" xfId="16981"/>
    <cellStyle name="Normal 2 8 2 2 2" xfId="16982"/>
    <cellStyle name="Normal 2 8 2 2 2 2" xfId="16983"/>
    <cellStyle name="Normal 2 8 2 2 3" xfId="16984"/>
    <cellStyle name="Normal 2 8 2 2 4" xfId="16985"/>
    <cellStyle name="Normal 2 8 2 3" xfId="16986"/>
    <cellStyle name="Normal 2 8 2 3 2" xfId="16987"/>
    <cellStyle name="Normal 2 8 2 3 3" xfId="16988"/>
    <cellStyle name="Normal 2 8 2 4" xfId="16989"/>
    <cellStyle name="Normal 2 8 2 5" xfId="16990"/>
    <cellStyle name="Normal 2 8 2 6" xfId="16991"/>
    <cellStyle name="Normal 2 8 2_15-FINANCEIRAS" xfId="16992"/>
    <cellStyle name="Normal 2 8 3" xfId="16993"/>
    <cellStyle name="Normal 2 8 3 2" xfId="16994"/>
    <cellStyle name="Normal 2 8 3 2 2" xfId="16995"/>
    <cellStyle name="Normal 2 8 3 2 2 2" xfId="16996"/>
    <cellStyle name="Normal 2 8 3 2 3" xfId="16997"/>
    <cellStyle name="Normal 2 8 3 2 4" xfId="16998"/>
    <cellStyle name="Normal 2 8 3 3" xfId="16999"/>
    <cellStyle name="Normal 2 8 3 3 2" xfId="17000"/>
    <cellStyle name="Normal 2 8 3 4" xfId="17001"/>
    <cellStyle name="Normal 2 8 3 5" xfId="17002"/>
    <cellStyle name="Normal 2 8 4" xfId="17003"/>
    <cellStyle name="Normal 2 8 4 2" xfId="17004"/>
    <cellStyle name="Normal 2 8 4 2 2" xfId="17005"/>
    <cellStyle name="Normal 2 8 4 3" xfId="17006"/>
    <cellStyle name="Normal 2 8 4 4" xfId="17007"/>
    <cellStyle name="Normal 2 8 5" xfId="17008"/>
    <cellStyle name="Normal 2 8 5 2" xfId="17009"/>
    <cellStyle name="Normal 2 8 5 3" xfId="17010"/>
    <cellStyle name="Normal 2 8 6" xfId="17011"/>
    <cellStyle name="Normal 2 8 6 2" xfId="17012"/>
    <cellStyle name="Normal 2 8 7" xfId="17013"/>
    <cellStyle name="Normal 2 8 7 2" xfId="17014"/>
    <cellStyle name="Normal 2 8 8" xfId="17015"/>
    <cellStyle name="Normal 2 8_13-Endividamento" xfId="17016"/>
    <cellStyle name="Normal 2 9" xfId="17017"/>
    <cellStyle name="Normal 2 9 2" xfId="17018"/>
    <cellStyle name="Normal 2 9 2 2" xfId="17019"/>
    <cellStyle name="Normal 2 9 2 3" xfId="17020"/>
    <cellStyle name="Normal 2 9 2 4" xfId="17021"/>
    <cellStyle name="Normal 2 9 2 5" xfId="17022"/>
    <cellStyle name="Normal 2 9 2_15-FINANCEIRAS" xfId="17023"/>
    <cellStyle name="Normal 2 9 3" xfId="17024"/>
    <cellStyle name="Normal 2 9 4" xfId="17025"/>
    <cellStyle name="Normal 2 9_13-Endividamento" xfId="17026"/>
    <cellStyle name="Normal 2_11_Combinação de neg. Zanin" xfId="17027"/>
    <cellStyle name="Normal 20" xfId="17028"/>
    <cellStyle name="Normal 20 2" xfId="17029"/>
    <cellStyle name="Normal 20 2 2" xfId="17030"/>
    <cellStyle name="Normal 20 3" xfId="17031"/>
    <cellStyle name="Normal 20 4" xfId="17032"/>
    <cellStyle name="Normal 20_15-FINANCEIRAS" xfId="17033"/>
    <cellStyle name="Normal 21" xfId="17034"/>
    <cellStyle name="Normal 21 2" xfId="17035"/>
    <cellStyle name="Normal 21 2 2" xfId="17036"/>
    <cellStyle name="Normal 21 3" xfId="17037"/>
    <cellStyle name="Normal 21 4" xfId="17038"/>
    <cellStyle name="Normal 21 5" xfId="17039"/>
    <cellStyle name="Normal 21_15-FINANCEIRAS" xfId="17040"/>
    <cellStyle name="Normal 22" xfId="17041"/>
    <cellStyle name="Normal 22 2" xfId="17042"/>
    <cellStyle name="Normal 22 2 2" xfId="17043"/>
    <cellStyle name="Normal 22 3" xfId="17044"/>
    <cellStyle name="Normal 22 4" xfId="17045"/>
    <cellStyle name="Normal 22 5" xfId="17046"/>
    <cellStyle name="Normal 22_15-FINANCEIRAS" xfId="17047"/>
    <cellStyle name="Normal 23" xfId="17048"/>
    <cellStyle name="Normal 23 2" xfId="17049"/>
    <cellStyle name="Normal 23 2 2" xfId="17050"/>
    <cellStyle name="Normal 23 3" xfId="17051"/>
    <cellStyle name="Normal 23 4" xfId="17052"/>
    <cellStyle name="Normal 23 5" xfId="17053"/>
    <cellStyle name="Normal 23_15-FINANCEIRAS" xfId="17054"/>
    <cellStyle name="Normal 24" xfId="17055"/>
    <cellStyle name="Normal 24 2" xfId="17056"/>
    <cellStyle name="Normal 24 2 2" xfId="17057"/>
    <cellStyle name="Normal 24 3" xfId="17058"/>
    <cellStyle name="Normal 24 4" xfId="17059"/>
    <cellStyle name="Normal 24 5" xfId="17060"/>
    <cellStyle name="Normal 24_15-FINANCEIRAS" xfId="17061"/>
    <cellStyle name="Normal 25" xfId="17062"/>
    <cellStyle name="Normal 25 2" xfId="17063"/>
    <cellStyle name="Normal 25 2 2" xfId="17064"/>
    <cellStyle name="Normal 25 2_15-FINANCEIRAS" xfId="17065"/>
    <cellStyle name="Normal 25 3" xfId="17066"/>
    <cellStyle name="Normal 25 4" xfId="17067"/>
    <cellStyle name="Normal 25 5" xfId="17068"/>
    <cellStyle name="Normal 25_13-Endividamento" xfId="17069"/>
    <cellStyle name="Normal 26" xfId="17070"/>
    <cellStyle name="Normal 26 2" xfId="17071"/>
    <cellStyle name="Normal 26 2 2" xfId="17072"/>
    <cellStyle name="Normal 26 3" xfId="17073"/>
    <cellStyle name="Normal 26 4" xfId="17074"/>
    <cellStyle name="Normal 26_15-FINANCEIRAS" xfId="17075"/>
    <cellStyle name="Normal 27" xfId="17076"/>
    <cellStyle name="Normal 27 2" xfId="17077"/>
    <cellStyle name="Normal 27 2 2" xfId="17078"/>
    <cellStyle name="Normal 27 3" xfId="17079"/>
    <cellStyle name="Normal 27 4" xfId="17080"/>
    <cellStyle name="Normal 27_15-FINANCEIRAS" xfId="17081"/>
    <cellStyle name="Normal 28" xfId="17082"/>
    <cellStyle name="Normal 28 2" xfId="17083"/>
    <cellStyle name="Normal 28 2 2" xfId="17084"/>
    <cellStyle name="Normal 28 3" xfId="17085"/>
    <cellStyle name="Normal 28 4" xfId="17086"/>
    <cellStyle name="Normal 28_15-FINANCEIRAS" xfId="17087"/>
    <cellStyle name="Normal 29" xfId="17088"/>
    <cellStyle name="Normal 29 2" xfId="17089"/>
    <cellStyle name="Normal 29 2 2" xfId="17090"/>
    <cellStyle name="Normal 29 2_15-FINANCEIRAS" xfId="17091"/>
    <cellStyle name="Normal 29 3" xfId="17092"/>
    <cellStyle name="Normal 29 3 2" xfId="17093"/>
    <cellStyle name="Normal 29 3_15-FINANCEIRAS" xfId="17094"/>
    <cellStyle name="Normal 29 4" xfId="17095"/>
    <cellStyle name="Normal 29 5" xfId="17096"/>
    <cellStyle name="Normal 29 6" xfId="17097"/>
    <cellStyle name="Normal 29_13-Endividamento" xfId="17098"/>
    <cellStyle name="Normal 3" xfId="17099"/>
    <cellStyle name="Normal 3 10" xfId="17100"/>
    <cellStyle name="Normal 3 10 2" xfId="17101"/>
    <cellStyle name="Normal 3 10_15-FINANCEIRAS" xfId="17102"/>
    <cellStyle name="Normal 3 11" xfId="17103"/>
    <cellStyle name="Normal 3 11 2" xfId="17104"/>
    <cellStyle name="Normal 3 11_15-FINANCEIRAS" xfId="17105"/>
    <cellStyle name="Normal 3 12" xfId="17106"/>
    <cellStyle name="Normal 3 13" xfId="17107"/>
    <cellStyle name="Normal 3 14" xfId="17108"/>
    <cellStyle name="Normal 3 15" xfId="17109"/>
    <cellStyle name="Normal 3 2" xfId="17110"/>
    <cellStyle name="Normal 3 2 10" xfId="17111"/>
    <cellStyle name="Normal 3 2 11" xfId="17112"/>
    <cellStyle name="Normal 3 2 12" xfId="17113"/>
    <cellStyle name="Normal 3 2 13" xfId="17114"/>
    <cellStyle name="Normal 3 2 2" xfId="17115"/>
    <cellStyle name="Normal 3 2 2 2" xfId="17116"/>
    <cellStyle name="Normal 3 2 2 2 2" xfId="17117"/>
    <cellStyle name="Normal 3 2 2 2 2 2" xfId="17118"/>
    <cellStyle name="Normal 3 2 2 2 2 2 2" xfId="17119"/>
    <cellStyle name="Normal 3 2 2 2 2 3" xfId="17120"/>
    <cellStyle name="Normal 3 2 2 2 3" xfId="17121"/>
    <cellStyle name="Normal 3 2 2 2 3 2" xfId="17122"/>
    <cellStyle name="Normal 3 2 2 2 4" xfId="17123"/>
    <cellStyle name="Normal 3 2 2 3" xfId="17124"/>
    <cellStyle name="Normal 3 2 2 3 2" xfId="17125"/>
    <cellStyle name="Normal 3 2 2 4" xfId="17126"/>
    <cellStyle name="Normal 3 2 2 4 2" xfId="17127"/>
    <cellStyle name="Normal 3 2 2 5" xfId="17128"/>
    <cellStyle name="Normal 3 2 2_15-FINANCEIRAS" xfId="17129"/>
    <cellStyle name="Normal 3 2 3" xfId="17130"/>
    <cellStyle name="Normal 3 2 3 2" xfId="17131"/>
    <cellStyle name="Normal 3 2 3 2 2" xfId="17132"/>
    <cellStyle name="Normal 3 2 3 2 2 2" xfId="17133"/>
    <cellStyle name="Normal 3 2 3 2 3" xfId="17134"/>
    <cellStyle name="Normal 3 2 3 3" xfId="17135"/>
    <cellStyle name="Normal 3 2 3 3 2" xfId="17136"/>
    <cellStyle name="Normal 3 2 3 4" xfId="17137"/>
    <cellStyle name="Normal 3 2 3 4 2" xfId="17138"/>
    <cellStyle name="Normal 3 2 3_15-FINANCEIRAS" xfId="17139"/>
    <cellStyle name="Normal 3 2 4" xfId="17140"/>
    <cellStyle name="Normal 3 2 4 2" xfId="17141"/>
    <cellStyle name="Normal 3 2 4 2 2" xfId="17142"/>
    <cellStyle name="Normal 3 2 4 3" xfId="17143"/>
    <cellStyle name="Normal 3 2 4_15-FINANCEIRAS" xfId="17144"/>
    <cellStyle name="Normal 3 2 5" xfId="17145"/>
    <cellStyle name="Normal 3 2 5 2" xfId="17146"/>
    <cellStyle name="Normal 3 2 5 2 2" xfId="17147"/>
    <cellStyle name="Normal 3 2 5 3" xfId="17148"/>
    <cellStyle name="Normal 3 2 6" xfId="17149"/>
    <cellStyle name="Normal 3 2 6 2" xfId="17150"/>
    <cellStyle name="Normal 3 2 7" xfId="17151"/>
    <cellStyle name="Normal 3 2 8" xfId="17152"/>
    <cellStyle name="Normal 3 2 9" xfId="17153"/>
    <cellStyle name="Normal 3 2_13-Endividamento" xfId="17154"/>
    <cellStyle name="Normal 3 3" xfId="17155"/>
    <cellStyle name="Normal 3 3 10" xfId="17156"/>
    <cellStyle name="Normal 3 3 2" xfId="17157"/>
    <cellStyle name="Normal 3 3 2 2" xfId="17158"/>
    <cellStyle name="Normal 3 3 2 3" xfId="17159"/>
    <cellStyle name="Normal 3 3 2_15-FINANCEIRAS" xfId="17160"/>
    <cellStyle name="Normal 3 3 3" xfId="17161"/>
    <cellStyle name="Normal 3 3 3 2" xfId="17162"/>
    <cellStyle name="Normal 3 3 3 2 2" xfId="17163"/>
    <cellStyle name="Normal 3 3 3_BP - Raízen Combustíveis" xfId="17164"/>
    <cellStyle name="Normal 3 3 4" xfId="17165"/>
    <cellStyle name="Normal 3 3 4 2" xfId="17166"/>
    <cellStyle name="Normal 3 3 5" xfId="17167"/>
    <cellStyle name="Normal 3 3 6" xfId="17168"/>
    <cellStyle name="Normal 3 3 7" xfId="17169"/>
    <cellStyle name="Normal 3 3 8" xfId="17170"/>
    <cellStyle name="Normal 3 3 9" xfId="17171"/>
    <cellStyle name="Normal 3 3_1.1 - Apuração IRPJ_CSLL - 2200 - 2012_MAI_V1" xfId="17172"/>
    <cellStyle name="Normal 3 4" xfId="17173"/>
    <cellStyle name="Normal 3 4 2" xfId="17174"/>
    <cellStyle name="Normal 3 4 2 2" xfId="17175"/>
    <cellStyle name="Normal 3 4 2 3" xfId="17176"/>
    <cellStyle name="Normal 3 4 2 4" xfId="17177"/>
    <cellStyle name="Normal 3 4 3" xfId="17178"/>
    <cellStyle name="Normal 3 4_15-FINANCEIRAS" xfId="17179"/>
    <cellStyle name="Normal 3 5" xfId="17180"/>
    <cellStyle name="Normal 3 5 2" xfId="17181"/>
    <cellStyle name="Normal 3 5 3" xfId="17182"/>
    <cellStyle name="Normal 3 5 4" xfId="17183"/>
    <cellStyle name="Normal 3 5_15-FINANCEIRAS" xfId="17184"/>
    <cellStyle name="Normal 3 6" xfId="17185"/>
    <cellStyle name="Normal 3 6 2" xfId="17186"/>
    <cellStyle name="Normal 3 6 3" xfId="17187"/>
    <cellStyle name="Normal 3 6_15-FINANCEIRAS" xfId="17188"/>
    <cellStyle name="Normal 3 7" xfId="17189"/>
    <cellStyle name="Normal 3 7 2" xfId="17190"/>
    <cellStyle name="Normal 3 7_15-FINANCEIRAS" xfId="17191"/>
    <cellStyle name="Normal 3 8" xfId="17192"/>
    <cellStyle name="Normal 3 8 2" xfId="17193"/>
    <cellStyle name="Normal 3 8 2 2" xfId="17194"/>
    <cellStyle name="Normal 3 8 3" xfId="17195"/>
    <cellStyle name="Normal 3 8_15-FINANCEIRAS" xfId="17196"/>
    <cellStyle name="Normal 3 9" xfId="17197"/>
    <cellStyle name="Normal 3 9 2" xfId="17198"/>
    <cellStyle name="Normal 3 9_15-FINANCEIRAS" xfId="17199"/>
    <cellStyle name="Normal 3_13-Endividamento" xfId="17200"/>
    <cellStyle name="Normal 30" xfId="17201"/>
    <cellStyle name="Normal 30 2" xfId="17202"/>
    <cellStyle name="Normal 30 2 2" xfId="17203"/>
    <cellStyle name="Normal 30 3" xfId="17204"/>
    <cellStyle name="Normal 30 4" xfId="17205"/>
    <cellStyle name="Normal 30 5" xfId="17206"/>
    <cellStyle name="Normal 30 6" xfId="17207"/>
    <cellStyle name="Normal 30_15-FINANCEIRAS" xfId="17208"/>
    <cellStyle name="Normal 31" xfId="17209"/>
    <cellStyle name="Normal 31 10" xfId="17210"/>
    <cellStyle name="Normal 31 10 2" xfId="17211"/>
    <cellStyle name="Normal 31 11" xfId="17212"/>
    <cellStyle name="Normal 31 11 2" xfId="17213"/>
    <cellStyle name="Normal 31 2" xfId="17214"/>
    <cellStyle name="Normal 31 2 2" xfId="17215"/>
    <cellStyle name="Normal 31 2 2 2" xfId="17216"/>
    <cellStyle name="Normal 31 2 2 2 2" xfId="17217"/>
    <cellStyle name="Normal 31 2 2 2 2 2" xfId="17218"/>
    <cellStyle name="Normal 31 2 2 2 2 2 2" xfId="17219"/>
    <cellStyle name="Normal 31 2 2 2 2 3" xfId="17220"/>
    <cellStyle name="Normal 31 2 2 2 2 4" xfId="17221"/>
    <cellStyle name="Normal 31 2 2 2 3" xfId="17222"/>
    <cellStyle name="Normal 31 2 2 2 3 2" xfId="17223"/>
    <cellStyle name="Normal 31 2 2 2 4" xfId="17224"/>
    <cellStyle name="Normal 31 2 2 2 5" xfId="17225"/>
    <cellStyle name="Normal 31 2 2 3" xfId="17226"/>
    <cellStyle name="Normal 31 2 2 3 2" xfId="17227"/>
    <cellStyle name="Normal 31 2 2 3 2 2" xfId="17228"/>
    <cellStyle name="Normal 31 2 2 3 2 2 2" xfId="17229"/>
    <cellStyle name="Normal 31 2 2 3 2 3" xfId="17230"/>
    <cellStyle name="Normal 31 2 2 3 2 4" xfId="17231"/>
    <cellStyle name="Normal 31 2 2 3 3" xfId="17232"/>
    <cellStyle name="Normal 31 2 2 3 3 2" xfId="17233"/>
    <cellStyle name="Normal 31 2 2 3 4" xfId="17234"/>
    <cellStyle name="Normal 31 2 2 3 5" xfId="17235"/>
    <cellStyle name="Normal 31 2 2 4" xfId="17236"/>
    <cellStyle name="Normal 31 2 2 4 2" xfId="17237"/>
    <cellStyle name="Normal 31 2 2 4 2 2" xfId="17238"/>
    <cellStyle name="Normal 31 2 2 4 3" xfId="17239"/>
    <cellStyle name="Normal 31 2 2 4 4" xfId="17240"/>
    <cellStyle name="Normal 31 2 2 5" xfId="17241"/>
    <cellStyle name="Normal 31 2 2 5 2" xfId="17242"/>
    <cellStyle name="Normal 31 2 2 6" xfId="17243"/>
    <cellStyle name="Normal 31 2 2 7" xfId="17244"/>
    <cellStyle name="Normal 31 2 3" xfId="17245"/>
    <cellStyle name="Normal 31 2_15-FINANCEIRAS" xfId="17246"/>
    <cellStyle name="Normal 31 3" xfId="17247"/>
    <cellStyle name="Normal 31 3 2" xfId="17248"/>
    <cellStyle name="Normal 31 3 2 2" xfId="17249"/>
    <cellStyle name="Normal 31 3 2 2 2" xfId="17250"/>
    <cellStyle name="Normal 31 3 2 2 2 2" xfId="17251"/>
    <cellStyle name="Normal 31 3 2 2 2 2 2" xfId="17252"/>
    <cellStyle name="Normal 31 3 2 2 2 3" xfId="17253"/>
    <cellStyle name="Normal 31 3 2 2 2 4" xfId="17254"/>
    <cellStyle name="Normal 31 3 2 2 3" xfId="17255"/>
    <cellStyle name="Normal 31 3 2 2 3 2" xfId="17256"/>
    <cellStyle name="Normal 31 3 2 2 4" xfId="17257"/>
    <cellStyle name="Normal 31 3 2 2 5" xfId="17258"/>
    <cellStyle name="Normal 31 3 2 3" xfId="17259"/>
    <cellStyle name="Normal 31 3 2 3 2" xfId="17260"/>
    <cellStyle name="Normal 31 3 2 3 2 2" xfId="17261"/>
    <cellStyle name="Normal 31 3 2 3 2 2 2" xfId="17262"/>
    <cellStyle name="Normal 31 3 2 3 2 3" xfId="17263"/>
    <cellStyle name="Normal 31 3 2 3 2 4" xfId="17264"/>
    <cellStyle name="Normal 31 3 2 3 3" xfId="17265"/>
    <cellStyle name="Normal 31 3 2 3 3 2" xfId="17266"/>
    <cellStyle name="Normal 31 3 2 3 4" xfId="17267"/>
    <cellStyle name="Normal 31 3 2 3 5" xfId="17268"/>
    <cellStyle name="Normal 31 3 2 4" xfId="17269"/>
    <cellStyle name="Normal 31 3 2 4 2" xfId="17270"/>
    <cellStyle name="Normal 31 3 2 4 2 2" xfId="17271"/>
    <cellStyle name="Normal 31 3 2 4 3" xfId="17272"/>
    <cellStyle name="Normal 31 3 2 4 4" xfId="17273"/>
    <cellStyle name="Normal 31 3 2 5" xfId="17274"/>
    <cellStyle name="Normal 31 3 2 5 2" xfId="17275"/>
    <cellStyle name="Normal 31 3 2 5 3" xfId="17276"/>
    <cellStyle name="Normal 31 3 2 6" xfId="17277"/>
    <cellStyle name="Normal 31 3 2 7" xfId="17278"/>
    <cellStyle name="Normal 31 3 2 8" xfId="17279"/>
    <cellStyle name="Normal 31 3 3" xfId="17280"/>
    <cellStyle name="Normal 31 3 3 2" xfId="17281"/>
    <cellStyle name="Normal 31 3 3 2 2" xfId="17282"/>
    <cellStyle name="Normal 31 3 3 2 2 2" xfId="17283"/>
    <cellStyle name="Normal 31 3 3 2 3" xfId="17284"/>
    <cellStyle name="Normal 31 3 3 2 4" xfId="17285"/>
    <cellStyle name="Normal 31 3 3 3" xfId="17286"/>
    <cellStyle name="Normal 31 3 3 3 2" xfId="17287"/>
    <cellStyle name="Normal 31 3 3 4" xfId="17288"/>
    <cellStyle name="Normal 31 3 3 5" xfId="17289"/>
    <cellStyle name="Normal 31 3 4" xfId="17290"/>
    <cellStyle name="Normal 31 3 4 2" xfId="17291"/>
    <cellStyle name="Normal 31 3 4 2 2" xfId="17292"/>
    <cellStyle name="Normal 31 3 4 2 2 2" xfId="17293"/>
    <cellStyle name="Normal 31 3 4 2 3" xfId="17294"/>
    <cellStyle name="Normal 31 3 4 2 4" xfId="17295"/>
    <cellStyle name="Normal 31 3 4 3" xfId="17296"/>
    <cellStyle name="Normal 31 3 4 3 2" xfId="17297"/>
    <cellStyle name="Normal 31 3 4 4" xfId="17298"/>
    <cellStyle name="Normal 31 3 4 5" xfId="17299"/>
    <cellStyle name="Normal 31 3 5" xfId="17300"/>
    <cellStyle name="Normal 31 3 5 2" xfId="17301"/>
    <cellStyle name="Normal 31 3 5 2 2" xfId="17302"/>
    <cellStyle name="Normal 31 3 5 3" xfId="17303"/>
    <cellStyle name="Normal 31 3 5 4" xfId="17304"/>
    <cellStyle name="Normal 31 3 6" xfId="17305"/>
    <cellStyle name="Normal 31 3 6 2" xfId="17306"/>
    <cellStyle name="Normal 31 3 6 3" xfId="17307"/>
    <cellStyle name="Normal 31 3 7" xfId="17308"/>
    <cellStyle name="Normal 31 3 7 2" xfId="17309"/>
    <cellStyle name="Normal 31 3 8" xfId="17310"/>
    <cellStyle name="Normal 31 3 9" xfId="17311"/>
    <cellStyle name="Normal 31 4" xfId="17312"/>
    <cellStyle name="Normal 31 4 2" xfId="17313"/>
    <cellStyle name="Normal 31 4 2 2" xfId="17314"/>
    <cellStyle name="Normal 31 4 2 2 2" xfId="17315"/>
    <cellStyle name="Normal 31 4 2 2 2 2" xfId="17316"/>
    <cellStyle name="Normal 31 4 2 2 2 2 2" xfId="17317"/>
    <cellStyle name="Normal 31 4 2 2 2 3" xfId="17318"/>
    <cellStyle name="Normal 31 4 2 2 2 4" xfId="17319"/>
    <cellStyle name="Normal 31 4 2 2 3" xfId="17320"/>
    <cellStyle name="Normal 31 4 2 2 3 2" xfId="17321"/>
    <cellStyle name="Normal 31 4 2 2 4" xfId="17322"/>
    <cellStyle name="Normal 31 4 2 2 5" xfId="17323"/>
    <cellStyle name="Normal 31 4 2 3" xfId="17324"/>
    <cellStyle name="Normal 31 4 2 3 2" xfId="17325"/>
    <cellStyle name="Normal 31 4 2 3 2 2" xfId="17326"/>
    <cellStyle name="Normal 31 4 2 3 2 2 2" xfId="17327"/>
    <cellStyle name="Normal 31 4 2 3 2 3" xfId="17328"/>
    <cellStyle name="Normal 31 4 2 3 2 4" xfId="17329"/>
    <cellStyle name="Normal 31 4 2 3 3" xfId="17330"/>
    <cellStyle name="Normal 31 4 2 3 3 2" xfId="17331"/>
    <cellStyle name="Normal 31 4 2 3 4" xfId="17332"/>
    <cellStyle name="Normal 31 4 2 3 5" xfId="17333"/>
    <cellStyle name="Normal 31 4 2 4" xfId="17334"/>
    <cellStyle name="Normal 31 4 2 4 2" xfId="17335"/>
    <cellStyle name="Normal 31 4 2 4 2 2" xfId="17336"/>
    <cellStyle name="Normal 31 4 2 4 3" xfId="17337"/>
    <cellStyle name="Normal 31 4 2 4 4" xfId="17338"/>
    <cellStyle name="Normal 31 4 2 5" xfId="17339"/>
    <cellStyle name="Normal 31 4 2 5 2" xfId="17340"/>
    <cellStyle name="Normal 31 4 2 6" xfId="17341"/>
    <cellStyle name="Normal 31 4 2 7" xfId="17342"/>
    <cellStyle name="Normal 31 4 3" xfId="17343"/>
    <cellStyle name="Normal 31 4 3 2" xfId="17344"/>
    <cellStyle name="Normal 31 4 3 2 2" xfId="17345"/>
    <cellStyle name="Normal 31 4 3 2 2 2" xfId="17346"/>
    <cellStyle name="Normal 31 4 3 2 3" xfId="17347"/>
    <cellStyle name="Normal 31 4 3 2 4" xfId="17348"/>
    <cellStyle name="Normal 31 4 3 3" xfId="17349"/>
    <cellStyle name="Normal 31 4 3 3 2" xfId="17350"/>
    <cellStyle name="Normal 31 4 3 4" xfId="17351"/>
    <cellStyle name="Normal 31 4 3 5" xfId="17352"/>
    <cellStyle name="Normal 31 4 4" xfId="17353"/>
    <cellStyle name="Normal 31 4 4 2" xfId="17354"/>
    <cellStyle name="Normal 31 4 4 2 2" xfId="17355"/>
    <cellStyle name="Normal 31 4 4 2 2 2" xfId="17356"/>
    <cellStyle name="Normal 31 4 4 2 3" xfId="17357"/>
    <cellStyle name="Normal 31 4 4 2 4" xfId="17358"/>
    <cellStyle name="Normal 31 4 4 3" xfId="17359"/>
    <cellStyle name="Normal 31 4 4 3 2" xfId="17360"/>
    <cellStyle name="Normal 31 4 4 4" xfId="17361"/>
    <cellStyle name="Normal 31 4 4 5" xfId="17362"/>
    <cellStyle name="Normal 31 4 5" xfId="17363"/>
    <cellStyle name="Normal 31 4 5 2" xfId="17364"/>
    <cellStyle name="Normal 31 4 5 2 2" xfId="17365"/>
    <cellStyle name="Normal 31 4 5 3" xfId="17366"/>
    <cellStyle name="Normal 31 4 5 4" xfId="17367"/>
    <cellStyle name="Normal 31 4 6" xfId="17368"/>
    <cellStyle name="Normal 31 4 6 2" xfId="17369"/>
    <cellStyle name="Normal 31 4 6 3" xfId="17370"/>
    <cellStyle name="Normal 31 4 7" xfId="17371"/>
    <cellStyle name="Normal 31 4 8" xfId="17372"/>
    <cellStyle name="Normal 31 4 9" xfId="17373"/>
    <cellStyle name="Normal 31 5" xfId="17374"/>
    <cellStyle name="Normal 31 5 2" xfId="17375"/>
    <cellStyle name="Normal 31 5 2 2" xfId="17376"/>
    <cellStyle name="Normal 31 5 2 2 2" xfId="17377"/>
    <cellStyle name="Normal 31 5 2 2 2 2" xfId="17378"/>
    <cellStyle name="Normal 31 5 2 2 2 2 2" xfId="17379"/>
    <cellStyle name="Normal 31 5 2 2 2 3" xfId="17380"/>
    <cellStyle name="Normal 31 5 2 2 2 4" xfId="17381"/>
    <cellStyle name="Normal 31 5 2 2 3" xfId="17382"/>
    <cellStyle name="Normal 31 5 2 2 3 2" xfId="17383"/>
    <cellStyle name="Normal 31 5 2 2 4" xfId="17384"/>
    <cellStyle name="Normal 31 5 2 2 5" xfId="17385"/>
    <cellStyle name="Normal 31 5 2 3" xfId="17386"/>
    <cellStyle name="Normal 31 5 2 3 2" xfId="17387"/>
    <cellStyle name="Normal 31 5 2 3 2 2" xfId="17388"/>
    <cellStyle name="Normal 31 5 2 3 2 2 2" xfId="17389"/>
    <cellStyle name="Normal 31 5 2 3 2 3" xfId="17390"/>
    <cellStyle name="Normal 31 5 2 3 2 4" xfId="17391"/>
    <cellStyle name="Normal 31 5 2 3 3" xfId="17392"/>
    <cellStyle name="Normal 31 5 2 3 3 2" xfId="17393"/>
    <cellStyle name="Normal 31 5 2 3 4" xfId="17394"/>
    <cellStyle name="Normal 31 5 2 3 5" xfId="17395"/>
    <cellStyle name="Normal 31 5 2 4" xfId="17396"/>
    <cellStyle name="Normal 31 5 2 4 2" xfId="17397"/>
    <cellStyle name="Normal 31 5 2 4 2 2" xfId="17398"/>
    <cellStyle name="Normal 31 5 2 4 3" xfId="17399"/>
    <cellStyle name="Normal 31 5 2 4 4" xfId="17400"/>
    <cellStyle name="Normal 31 5 2 5" xfId="17401"/>
    <cellStyle name="Normal 31 5 2 5 2" xfId="17402"/>
    <cellStyle name="Normal 31 5 2 6" xfId="17403"/>
    <cellStyle name="Normal 31 5 2 7" xfId="17404"/>
    <cellStyle name="Normal 31 5 3" xfId="17405"/>
    <cellStyle name="Normal 31 5 3 2" xfId="17406"/>
    <cellStyle name="Normal 31 5 3 2 2" xfId="17407"/>
    <cellStyle name="Normal 31 5 3 2 2 2" xfId="17408"/>
    <cellStyle name="Normal 31 5 3 2 3" xfId="17409"/>
    <cellStyle name="Normal 31 5 3 2 4" xfId="17410"/>
    <cellStyle name="Normal 31 5 3 3" xfId="17411"/>
    <cellStyle name="Normal 31 5 3 3 2" xfId="17412"/>
    <cellStyle name="Normal 31 5 3 4" xfId="17413"/>
    <cellStyle name="Normal 31 5 3 5" xfId="17414"/>
    <cellStyle name="Normal 31 5 4" xfId="17415"/>
    <cellStyle name="Normal 31 5 4 2" xfId="17416"/>
    <cellStyle name="Normal 31 5 4 2 2" xfId="17417"/>
    <cellStyle name="Normal 31 5 4 2 2 2" xfId="17418"/>
    <cellStyle name="Normal 31 5 4 2 3" xfId="17419"/>
    <cellStyle name="Normal 31 5 4 2 4" xfId="17420"/>
    <cellStyle name="Normal 31 5 4 3" xfId="17421"/>
    <cellStyle name="Normal 31 5 4 3 2" xfId="17422"/>
    <cellStyle name="Normal 31 5 4 4" xfId="17423"/>
    <cellStyle name="Normal 31 5 4 5" xfId="17424"/>
    <cellStyle name="Normal 31 5 5" xfId="17425"/>
    <cellStyle name="Normal 31 5 5 2" xfId="17426"/>
    <cellStyle name="Normal 31 5 5 2 2" xfId="17427"/>
    <cellStyle name="Normal 31 5 5 3" xfId="17428"/>
    <cellStyle name="Normal 31 5 5 4" xfId="17429"/>
    <cellStyle name="Normal 31 5 6" xfId="17430"/>
    <cellStyle name="Normal 31 5 6 2" xfId="17431"/>
    <cellStyle name="Normal 31 5 7" xfId="17432"/>
    <cellStyle name="Normal 31 5 8" xfId="17433"/>
    <cellStyle name="Normal 31 5 9" xfId="17434"/>
    <cellStyle name="Normal 31 6" xfId="17435"/>
    <cellStyle name="Normal 31 6 2" xfId="17436"/>
    <cellStyle name="Normal 31 6 2 2" xfId="17437"/>
    <cellStyle name="Normal 31 6 2 2 2" xfId="17438"/>
    <cellStyle name="Normal 31 6 2 2 2 2" xfId="17439"/>
    <cellStyle name="Normal 31 6 2 2 3" xfId="17440"/>
    <cellStyle name="Normal 31 6 2 2 4" xfId="17441"/>
    <cellStyle name="Normal 31 6 2 3" xfId="17442"/>
    <cellStyle name="Normal 31 6 2 3 2" xfId="17443"/>
    <cellStyle name="Normal 31 6 2 4" xfId="17444"/>
    <cellStyle name="Normal 31 6 2 5" xfId="17445"/>
    <cellStyle name="Normal 31 6 3" xfId="17446"/>
    <cellStyle name="Normal 31 6 3 2" xfId="17447"/>
    <cellStyle name="Normal 31 6 3 2 2" xfId="17448"/>
    <cellStyle name="Normal 31 6 3 2 2 2" xfId="17449"/>
    <cellStyle name="Normal 31 6 3 2 3" xfId="17450"/>
    <cellStyle name="Normal 31 6 3 2 4" xfId="17451"/>
    <cellStyle name="Normal 31 6 3 3" xfId="17452"/>
    <cellStyle name="Normal 31 6 3 3 2" xfId="17453"/>
    <cellStyle name="Normal 31 6 3 4" xfId="17454"/>
    <cellStyle name="Normal 31 6 3 5" xfId="17455"/>
    <cellStyle name="Normal 31 6 4" xfId="17456"/>
    <cellStyle name="Normal 31 6 4 2" xfId="17457"/>
    <cellStyle name="Normal 31 6 4 2 2" xfId="17458"/>
    <cellStyle name="Normal 31 6 4 3" xfId="17459"/>
    <cellStyle name="Normal 31 6 4 4" xfId="17460"/>
    <cellStyle name="Normal 31 6 5" xfId="17461"/>
    <cellStyle name="Normal 31 6 5 2" xfId="17462"/>
    <cellStyle name="Normal 31 6 6" xfId="17463"/>
    <cellStyle name="Normal 31 6 7" xfId="17464"/>
    <cellStyle name="Normal 31 7" xfId="17465"/>
    <cellStyle name="Normal 31 7 2" xfId="17466"/>
    <cellStyle name="Normal 31 7 2 2" xfId="17467"/>
    <cellStyle name="Normal 31 7 2 2 2" xfId="17468"/>
    <cellStyle name="Normal 31 7 2 3" xfId="17469"/>
    <cellStyle name="Normal 31 7 2 4" xfId="17470"/>
    <cellStyle name="Normal 31 7 3" xfId="17471"/>
    <cellStyle name="Normal 31 7 3 2" xfId="17472"/>
    <cellStyle name="Normal 31 7 4" xfId="17473"/>
    <cellStyle name="Normal 31 7 5" xfId="17474"/>
    <cellStyle name="Normal 31 8" xfId="17475"/>
    <cellStyle name="Normal 31 8 2" xfId="17476"/>
    <cellStyle name="Normal 31 8 2 2" xfId="17477"/>
    <cellStyle name="Normal 31 8 3" xfId="17478"/>
    <cellStyle name="Normal 31 8 4" xfId="17479"/>
    <cellStyle name="Normal 31 9" xfId="17480"/>
    <cellStyle name="Normal 31 9 2" xfId="17481"/>
    <cellStyle name="Normal 31 9 3" xfId="17482"/>
    <cellStyle name="Normal 31_1.1 - Apuração IRPJ_CSLL - 2100 - 2012_MAI_V1" xfId="17483"/>
    <cellStyle name="Normal 32" xfId="17484"/>
    <cellStyle name="Normal 32 2" xfId="17485"/>
    <cellStyle name="Normal 32 2 2" xfId="17486"/>
    <cellStyle name="Normal 32 2 2 2" xfId="17487"/>
    <cellStyle name="Normal 32 2 2 2 2" xfId="17488"/>
    <cellStyle name="Normal 32 2 2 2 2 2" xfId="17489"/>
    <cellStyle name="Normal 32 2 2 2 2 2 2" xfId="17490"/>
    <cellStyle name="Normal 32 2 2 2 2 3" xfId="17491"/>
    <cellStyle name="Normal 32 2 2 2 2 4" xfId="17492"/>
    <cellStyle name="Normal 32 2 2 2 3" xfId="17493"/>
    <cellStyle name="Normal 32 2 2 2 3 2" xfId="17494"/>
    <cellStyle name="Normal 32 2 2 2 4" xfId="17495"/>
    <cellStyle name="Normal 32 2 2 2 5" xfId="17496"/>
    <cellStyle name="Normal 32 2 2 3" xfId="17497"/>
    <cellStyle name="Normal 32 2 2 3 2" xfId="17498"/>
    <cellStyle name="Normal 32 2 2 3 2 2" xfId="17499"/>
    <cellStyle name="Normal 32 2 2 3 2 2 2" xfId="17500"/>
    <cellStyle name="Normal 32 2 2 3 2 3" xfId="17501"/>
    <cellStyle name="Normal 32 2 2 3 2 4" xfId="17502"/>
    <cellStyle name="Normal 32 2 2 3 3" xfId="17503"/>
    <cellStyle name="Normal 32 2 2 3 3 2" xfId="17504"/>
    <cellStyle name="Normal 32 2 2 3 4" xfId="17505"/>
    <cellStyle name="Normal 32 2 2 3 5" xfId="17506"/>
    <cellStyle name="Normal 32 2 2 4" xfId="17507"/>
    <cellStyle name="Normal 32 2 2 4 2" xfId="17508"/>
    <cellStyle name="Normal 32 2 2 4 2 2" xfId="17509"/>
    <cellStyle name="Normal 32 2 2 4 3" xfId="17510"/>
    <cellStyle name="Normal 32 2 2 4 4" xfId="17511"/>
    <cellStyle name="Normal 32 2 2 5" xfId="17512"/>
    <cellStyle name="Normal 32 2 2 5 2" xfId="17513"/>
    <cellStyle name="Normal 32 2 2 6" xfId="17514"/>
    <cellStyle name="Normal 32 2 2 7" xfId="17515"/>
    <cellStyle name="Normal 32 2 3" xfId="17516"/>
    <cellStyle name="Normal 32 2 3 2" xfId="17517"/>
    <cellStyle name="Normal 32 2 3 2 2" xfId="17518"/>
    <cellStyle name="Normal 32 2 3 2 2 2" xfId="17519"/>
    <cellStyle name="Normal 32 2 3 2 3" xfId="17520"/>
    <cellStyle name="Normal 32 2 3 2 4" xfId="17521"/>
    <cellStyle name="Normal 32 2 3 3" xfId="17522"/>
    <cellStyle name="Normal 32 2 3 3 2" xfId="17523"/>
    <cellStyle name="Normal 32 2 3 4" xfId="17524"/>
    <cellStyle name="Normal 32 2 3 5" xfId="17525"/>
    <cellStyle name="Normal 32 2 4" xfId="17526"/>
    <cellStyle name="Normal 32 2 4 2" xfId="17527"/>
    <cellStyle name="Normal 32 2 4 2 2" xfId="17528"/>
    <cellStyle name="Normal 32 2 4 2 2 2" xfId="17529"/>
    <cellStyle name="Normal 32 2 4 2 3" xfId="17530"/>
    <cellStyle name="Normal 32 2 4 2 4" xfId="17531"/>
    <cellStyle name="Normal 32 2 4 3" xfId="17532"/>
    <cellStyle name="Normal 32 2 4 3 2" xfId="17533"/>
    <cellStyle name="Normal 32 2 4 4" xfId="17534"/>
    <cellStyle name="Normal 32 2 4 5" xfId="17535"/>
    <cellStyle name="Normal 32 2 5" xfId="17536"/>
    <cellStyle name="Normal 32 2 5 2" xfId="17537"/>
    <cellStyle name="Normal 32 2 5 2 2" xfId="17538"/>
    <cellStyle name="Normal 32 2 5 3" xfId="17539"/>
    <cellStyle name="Normal 32 2 5 4" xfId="17540"/>
    <cellStyle name="Normal 32 2 6" xfId="17541"/>
    <cellStyle name="Normal 32 2 6 2" xfId="17542"/>
    <cellStyle name="Normal 32 2 7" xfId="17543"/>
    <cellStyle name="Normal 32 2 8" xfId="17544"/>
    <cellStyle name="Normal 32 2 9" xfId="17545"/>
    <cellStyle name="Normal 32 3" xfId="17546"/>
    <cellStyle name="Normal 32 3 2" xfId="17547"/>
    <cellStyle name="Normal 32 3 2 2" xfId="17548"/>
    <cellStyle name="Normal 32 3 2 2 2" xfId="17549"/>
    <cellStyle name="Normal 32 3 2 2 2 2" xfId="17550"/>
    <cellStyle name="Normal 32 3 2 2 3" xfId="17551"/>
    <cellStyle name="Normal 32 3 2 2 4" xfId="17552"/>
    <cellStyle name="Normal 32 3 2 3" xfId="17553"/>
    <cellStyle name="Normal 32 3 2 3 2" xfId="17554"/>
    <cellStyle name="Normal 32 3 2 4" xfId="17555"/>
    <cellStyle name="Normal 32 3 2 5" xfId="17556"/>
    <cellStyle name="Normal 32 3 3" xfId="17557"/>
    <cellStyle name="Normal 32 3 3 2" xfId="17558"/>
    <cellStyle name="Normal 32 3 3 2 2" xfId="17559"/>
    <cellStyle name="Normal 32 3 3 2 2 2" xfId="17560"/>
    <cellStyle name="Normal 32 3 3 2 3" xfId="17561"/>
    <cellStyle name="Normal 32 3 3 2 4" xfId="17562"/>
    <cellStyle name="Normal 32 3 3 3" xfId="17563"/>
    <cellStyle name="Normal 32 3 3 3 2" xfId="17564"/>
    <cellStyle name="Normal 32 3 3 4" xfId="17565"/>
    <cellStyle name="Normal 32 3 3 5" xfId="17566"/>
    <cellStyle name="Normal 32 3 4" xfId="17567"/>
    <cellStyle name="Normal 32 3 4 2" xfId="17568"/>
    <cellStyle name="Normal 32 3 4 2 2" xfId="17569"/>
    <cellStyle name="Normal 32 3 4 3" xfId="17570"/>
    <cellStyle name="Normal 32 3 4 4" xfId="17571"/>
    <cellStyle name="Normal 32 3 5" xfId="17572"/>
    <cellStyle name="Normal 32 3 5 2" xfId="17573"/>
    <cellStyle name="Normal 32 3 6" xfId="17574"/>
    <cellStyle name="Normal 32 3 7" xfId="17575"/>
    <cellStyle name="Normal 32 3 8" xfId="17576"/>
    <cellStyle name="Normal 32 4" xfId="17577"/>
    <cellStyle name="Normal 32 5" xfId="17578"/>
    <cellStyle name="Normal 32 6" xfId="17579"/>
    <cellStyle name="Normal 32_15-FINANCEIRAS" xfId="17580"/>
    <cellStyle name="Normal 33" xfId="17581"/>
    <cellStyle name="Normal 33 2" xfId="17582"/>
    <cellStyle name="Normal 33 2 2" xfId="17583"/>
    <cellStyle name="Normal 33 2 2 2" xfId="17584"/>
    <cellStyle name="Normal 33 2 2 2 2" xfId="17585"/>
    <cellStyle name="Normal 33 2 2 2 2 2" xfId="17586"/>
    <cellStyle name="Normal 33 2 2 2 3" xfId="17587"/>
    <cellStyle name="Normal 33 2 2 2 4" xfId="17588"/>
    <cellStyle name="Normal 33 2 2 3" xfId="17589"/>
    <cellStyle name="Normal 33 2 2 3 2" xfId="17590"/>
    <cellStyle name="Normal 33 2 2 4" xfId="17591"/>
    <cellStyle name="Normal 33 2 2 5" xfId="17592"/>
    <cellStyle name="Normal 33 2 3" xfId="17593"/>
    <cellStyle name="Normal 33 2 3 2" xfId="17594"/>
    <cellStyle name="Normal 33 2 3 2 2" xfId="17595"/>
    <cellStyle name="Normal 33 2 3 2 2 2" xfId="17596"/>
    <cellStyle name="Normal 33 2 3 2 3" xfId="17597"/>
    <cellStyle name="Normal 33 2 3 2 4" xfId="17598"/>
    <cellStyle name="Normal 33 2 3 3" xfId="17599"/>
    <cellStyle name="Normal 33 2 3 3 2" xfId="17600"/>
    <cellStyle name="Normal 33 2 3 4" xfId="17601"/>
    <cellStyle name="Normal 33 2 3 5" xfId="17602"/>
    <cellStyle name="Normal 33 2 4" xfId="17603"/>
    <cellStyle name="Normal 33 2 4 2" xfId="17604"/>
    <cellStyle name="Normal 33 2 4 2 2" xfId="17605"/>
    <cellStyle name="Normal 33 2 4 3" xfId="17606"/>
    <cellStyle name="Normal 33 2 4 4" xfId="17607"/>
    <cellStyle name="Normal 33 2 5" xfId="17608"/>
    <cellStyle name="Normal 33 2 5 2" xfId="17609"/>
    <cellStyle name="Normal 33 2 6" xfId="17610"/>
    <cellStyle name="Normal 33 2 7" xfId="17611"/>
    <cellStyle name="Normal 33 2 8" xfId="17612"/>
    <cellStyle name="Normal 33 3" xfId="17613"/>
    <cellStyle name="Normal 33 4" xfId="17614"/>
    <cellStyle name="Normal 33 5" xfId="17615"/>
    <cellStyle name="Normal 33 6" xfId="17616"/>
    <cellStyle name="Normal 33_15-FINANCEIRAS" xfId="17617"/>
    <cellStyle name="Normal 34" xfId="17618"/>
    <cellStyle name="Normal 34 2" xfId="17619"/>
    <cellStyle name="Normal 34 2 2" xfId="17620"/>
    <cellStyle name="Normal 34 2 2 2" xfId="17621"/>
    <cellStyle name="Normal 34 2 2 2 2" xfId="17622"/>
    <cellStyle name="Normal 34 2 2 2 2 2" xfId="17623"/>
    <cellStyle name="Normal 34 2 2 2 3" xfId="17624"/>
    <cellStyle name="Normal 34 2 2 2 4" xfId="17625"/>
    <cellStyle name="Normal 34 2 2 3" xfId="17626"/>
    <cellStyle name="Normal 34 2 2 3 2" xfId="17627"/>
    <cellStyle name="Normal 34 2 2 4" xfId="17628"/>
    <cellStyle name="Normal 34 2 2 5" xfId="17629"/>
    <cellStyle name="Normal 34 2 3" xfId="17630"/>
    <cellStyle name="Normal 34 2 3 2" xfId="17631"/>
    <cellStyle name="Normal 34 2 3 2 2" xfId="17632"/>
    <cellStyle name="Normal 34 2 3 2 2 2" xfId="17633"/>
    <cellStyle name="Normal 34 2 3 2 3" xfId="17634"/>
    <cellStyle name="Normal 34 2 3 2 4" xfId="17635"/>
    <cellStyle name="Normal 34 2 3 3" xfId="17636"/>
    <cellStyle name="Normal 34 2 3 3 2" xfId="17637"/>
    <cellStyle name="Normal 34 2 3 4" xfId="17638"/>
    <cellStyle name="Normal 34 2 3 5" xfId="17639"/>
    <cellStyle name="Normal 34 2 4" xfId="17640"/>
    <cellStyle name="Normal 34 2 4 2" xfId="17641"/>
    <cellStyle name="Normal 34 2 4 2 2" xfId="17642"/>
    <cellStyle name="Normal 34 2 4 3" xfId="17643"/>
    <cellStyle name="Normal 34 2 4 4" xfId="17644"/>
    <cellStyle name="Normal 34 2 5" xfId="17645"/>
    <cellStyle name="Normal 34 2 5 2" xfId="17646"/>
    <cellStyle name="Normal 34 2 6" xfId="17647"/>
    <cellStyle name="Normal 34 2 7" xfId="17648"/>
    <cellStyle name="Normal 34 2 8" xfId="17649"/>
    <cellStyle name="Normal 34 3" xfId="17650"/>
    <cellStyle name="Normal 34 4" xfId="17651"/>
    <cellStyle name="Normal 34 5" xfId="17652"/>
    <cellStyle name="Normal 34 6" xfId="17653"/>
    <cellStyle name="Normal 34_15-FINANCEIRAS" xfId="17654"/>
    <cellStyle name="Normal 35" xfId="17655"/>
    <cellStyle name="Normal 35 2" xfId="17656"/>
    <cellStyle name="Normal 35 2 2" xfId="17657"/>
    <cellStyle name="Normal 35 2 2 2" xfId="17658"/>
    <cellStyle name="Normal 35 2 2 2 2" xfId="17659"/>
    <cellStyle name="Normal 35 2 2 2 2 2" xfId="17660"/>
    <cellStyle name="Normal 35 2 2 2 2 2 2" xfId="17661"/>
    <cellStyle name="Normal 35 2 2 2 2 3" xfId="17662"/>
    <cellStyle name="Normal 35 2 2 2 2 4" xfId="17663"/>
    <cellStyle name="Normal 35 2 2 2 3" xfId="17664"/>
    <cellStyle name="Normal 35 2 2 2 3 2" xfId="17665"/>
    <cellStyle name="Normal 35 2 2 2 4" xfId="17666"/>
    <cellStyle name="Normal 35 2 2 2 5" xfId="17667"/>
    <cellStyle name="Normal 35 2 2 3" xfId="17668"/>
    <cellStyle name="Normal 35 2 2 3 2" xfId="17669"/>
    <cellStyle name="Normal 35 2 2 3 2 2" xfId="17670"/>
    <cellStyle name="Normal 35 2 2 3 2 2 2" xfId="17671"/>
    <cellStyle name="Normal 35 2 2 3 2 3" xfId="17672"/>
    <cellStyle name="Normal 35 2 2 3 2 4" xfId="17673"/>
    <cellStyle name="Normal 35 2 2 3 3" xfId="17674"/>
    <cellStyle name="Normal 35 2 2 3 3 2" xfId="17675"/>
    <cellStyle name="Normal 35 2 2 3 4" xfId="17676"/>
    <cellStyle name="Normal 35 2 2 3 5" xfId="17677"/>
    <cellStyle name="Normal 35 2 2 4" xfId="17678"/>
    <cellStyle name="Normal 35 2 2 4 2" xfId="17679"/>
    <cellStyle name="Normal 35 2 2 4 2 2" xfId="17680"/>
    <cellStyle name="Normal 35 2 2 4 3" xfId="17681"/>
    <cellStyle name="Normal 35 2 2 4 4" xfId="17682"/>
    <cellStyle name="Normal 35 2 2 5" xfId="17683"/>
    <cellStyle name="Normal 35 2 2 5 2" xfId="17684"/>
    <cellStyle name="Normal 35 2 2 5 3" xfId="17685"/>
    <cellStyle name="Normal 35 2 2 6" xfId="17686"/>
    <cellStyle name="Normal 35 2 2 7" xfId="17687"/>
    <cellStyle name="Normal 35 2 2 8" xfId="17688"/>
    <cellStyle name="Normal 35 2 3" xfId="17689"/>
    <cellStyle name="Normal 35 2 3 2" xfId="17690"/>
    <cellStyle name="Normal 35 2 3 2 2" xfId="17691"/>
    <cellStyle name="Normal 35 2 3 2 2 2" xfId="17692"/>
    <cellStyle name="Normal 35 2 3 2 3" xfId="17693"/>
    <cellStyle name="Normal 35 2 3 2 4" xfId="17694"/>
    <cellStyle name="Normal 35 2 3 3" xfId="17695"/>
    <cellStyle name="Normal 35 2 3 3 2" xfId="17696"/>
    <cellStyle name="Normal 35 2 3 4" xfId="17697"/>
    <cellStyle name="Normal 35 2 3 5" xfId="17698"/>
    <cellStyle name="Normal 35 2 4" xfId="17699"/>
    <cellStyle name="Normal 35 2 4 2" xfId="17700"/>
    <cellStyle name="Normal 35 2 4 2 2" xfId="17701"/>
    <cellStyle name="Normal 35 2 4 2 2 2" xfId="17702"/>
    <cellStyle name="Normal 35 2 4 2 3" xfId="17703"/>
    <cellStyle name="Normal 35 2 4 2 4" xfId="17704"/>
    <cellStyle name="Normal 35 2 4 3" xfId="17705"/>
    <cellStyle name="Normal 35 2 4 3 2" xfId="17706"/>
    <cellStyle name="Normal 35 2 4 4" xfId="17707"/>
    <cellStyle name="Normal 35 2 4 5" xfId="17708"/>
    <cellStyle name="Normal 35 2 5" xfId="17709"/>
    <cellStyle name="Normal 35 2 5 2" xfId="17710"/>
    <cellStyle name="Normal 35 2 5 2 2" xfId="17711"/>
    <cellStyle name="Normal 35 2 5 3" xfId="17712"/>
    <cellStyle name="Normal 35 2 5 4" xfId="17713"/>
    <cellStyle name="Normal 35 2 6" xfId="17714"/>
    <cellStyle name="Normal 35 2 6 2" xfId="17715"/>
    <cellStyle name="Normal 35 2 6 3" xfId="17716"/>
    <cellStyle name="Normal 35 2 7" xfId="17717"/>
    <cellStyle name="Normal 35 2 7 2" xfId="17718"/>
    <cellStyle name="Normal 35 2 8" xfId="17719"/>
    <cellStyle name="Normal 35 2 9" xfId="17720"/>
    <cellStyle name="Normal 35 3" xfId="17721"/>
    <cellStyle name="Normal 35 3 2" xfId="17722"/>
    <cellStyle name="Normal 35 3 2 2" xfId="17723"/>
    <cellStyle name="Normal 35 3 2 2 2" xfId="17724"/>
    <cellStyle name="Normal 35 3 2 2 2 2" xfId="17725"/>
    <cellStyle name="Normal 35 3 2 2 3" xfId="17726"/>
    <cellStyle name="Normal 35 3 2 2 4" xfId="17727"/>
    <cellStyle name="Normal 35 3 2 3" xfId="17728"/>
    <cellStyle name="Normal 35 3 2 3 2" xfId="17729"/>
    <cellStyle name="Normal 35 3 2 4" xfId="17730"/>
    <cellStyle name="Normal 35 3 2 5" xfId="17731"/>
    <cellStyle name="Normal 35 3 3" xfId="17732"/>
    <cellStyle name="Normal 35 3 3 2" xfId="17733"/>
    <cellStyle name="Normal 35 3 3 2 2" xfId="17734"/>
    <cellStyle name="Normal 35 3 3 2 2 2" xfId="17735"/>
    <cellStyle name="Normal 35 3 3 2 3" xfId="17736"/>
    <cellStyle name="Normal 35 3 3 2 4" xfId="17737"/>
    <cellStyle name="Normal 35 3 3 3" xfId="17738"/>
    <cellStyle name="Normal 35 3 3 3 2" xfId="17739"/>
    <cellStyle name="Normal 35 3 3 4" xfId="17740"/>
    <cellStyle name="Normal 35 3 3 5" xfId="17741"/>
    <cellStyle name="Normal 35 3 4" xfId="17742"/>
    <cellStyle name="Normal 35 3 4 2" xfId="17743"/>
    <cellStyle name="Normal 35 3 4 2 2" xfId="17744"/>
    <cellStyle name="Normal 35 3 4 3" xfId="17745"/>
    <cellStyle name="Normal 35 3 4 4" xfId="17746"/>
    <cellStyle name="Normal 35 3 5" xfId="17747"/>
    <cellStyle name="Normal 35 3 5 2" xfId="17748"/>
    <cellStyle name="Normal 35 3 5 3" xfId="17749"/>
    <cellStyle name="Normal 35 3 6" xfId="17750"/>
    <cellStyle name="Normal 35 3 7" xfId="17751"/>
    <cellStyle name="Normal 35 3 8" xfId="17752"/>
    <cellStyle name="Normal 35 4" xfId="17753"/>
    <cellStyle name="Normal 35 4 2" xfId="17754"/>
    <cellStyle name="Normal 35 4 2 2" xfId="17755"/>
    <cellStyle name="Normal 35 4 2 2 2" xfId="17756"/>
    <cellStyle name="Normal 35 4 2 3" xfId="17757"/>
    <cellStyle name="Normal 35 4 2 4" xfId="17758"/>
    <cellStyle name="Normal 35 4 3" xfId="17759"/>
    <cellStyle name="Normal 35 4 3 2" xfId="17760"/>
    <cellStyle name="Normal 35 4 4" xfId="17761"/>
    <cellStyle name="Normal 35 4 5" xfId="17762"/>
    <cellStyle name="Normal 35 5" xfId="17763"/>
    <cellStyle name="Normal 35 5 2" xfId="17764"/>
    <cellStyle name="Normal 35 5 2 2" xfId="17765"/>
    <cellStyle name="Normal 35 5 3" xfId="17766"/>
    <cellStyle name="Normal 35 5 4" xfId="17767"/>
    <cellStyle name="Normal 35 6" xfId="17768"/>
    <cellStyle name="Normal 35 6 2" xfId="17769"/>
    <cellStyle name="Normal 35 6 3" xfId="17770"/>
    <cellStyle name="Normal 35 7" xfId="17771"/>
    <cellStyle name="Normal 35 7 2" xfId="17772"/>
    <cellStyle name="Normal 35 8" xfId="17773"/>
    <cellStyle name="Normal 35 8 2" xfId="17774"/>
    <cellStyle name="Normal 35_15-FINANCEIRAS" xfId="17775"/>
    <cellStyle name="Normal 36" xfId="17776"/>
    <cellStyle name="Normal 36 2" xfId="17777"/>
    <cellStyle name="Normal 36 2 2" xfId="17778"/>
    <cellStyle name="Normal 36 2 2 2" xfId="17779"/>
    <cellStyle name="Normal 36 2 2 2 2" xfId="17780"/>
    <cellStyle name="Normal 36 2 2 2 2 2" xfId="17781"/>
    <cellStyle name="Normal 36 2 2 2 3" xfId="17782"/>
    <cellStyle name="Normal 36 2 2 2 4" xfId="17783"/>
    <cellStyle name="Normal 36 2 2 3" xfId="17784"/>
    <cellStyle name="Normal 36 2 2 3 2" xfId="17785"/>
    <cellStyle name="Normal 36 2 2 3 3" xfId="17786"/>
    <cellStyle name="Normal 36 2 2 4" xfId="17787"/>
    <cellStyle name="Normal 36 2 2 5" xfId="17788"/>
    <cellStyle name="Normal 36 2 2 6" xfId="17789"/>
    <cellStyle name="Normal 36 2 3" xfId="17790"/>
    <cellStyle name="Normal 36 2 3 2" xfId="17791"/>
    <cellStyle name="Normal 36 2 3 2 2" xfId="17792"/>
    <cellStyle name="Normal 36 2 3 2 2 2" xfId="17793"/>
    <cellStyle name="Normal 36 2 3 2 3" xfId="17794"/>
    <cellStyle name="Normal 36 2 3 2 4" xfId="17795"/>
    <cellStyle name="Normal 36 2 3 3" xfId="17796"/>
    <cellStyle name="Normal 36 2 3 3 2" xfId="17797"/>
    <cellStyle name="Normal 36 2 3 4" xfId="17798"/>
    <cellStyle name="Normal 36 2 3 5" xfId="17799"/>
    <cellStyle name="Normal 36 2 4" xfId="17800"/>
    <cellStyle name="Normal 36 2 4 2" xfId="17801"/>
    <cellStyle name="Normal 36 2 4 2 2" xfId="17802"/>
    <cellStyle name="Normal 36 2 4 3" xfId="17803"/>
    <cellStyle name="Normal 36 2 4 4" xfId="17804"/>
    <cellStyle name="Normal 36 2 5" xfId="17805"/>
    <cellStyle name="Normal 36 2 5 2" xfId="17806"/>
    <cellStyle name="Normal 36 2 5 3" xfId="17807"/>
    <cellStyle name="Normal 36 2 6" xfId="17808"/>
    <cellStyle name="Normal 36 2 6 2" xfId="17809"/>
    <cellStyle name="Normal 36 2 7" xfId="17810"/>
    <cellStyle name="Normal 36 2 8" xfId="17811"/>
    <cellStyle name="Normal 36 3" xfId="17812"/>
    <cellStyle name="Normal 36 3 2" xfId="17813"/>
    <cellStyle name="Normal 36 3 2 2" xfId="17814"/>
    <cellStyle name="Normal 36 3 2 2 2" xfId="17815"/>
    <cellStyle name="Normal 36 3 2 3" xfId="17816"/>
    <cellStyle name="Normal 36 3 2 4" xfId="17817"/>
    <cellStyle name="Normal 36 3 3" xfId="17818"/>
    <cellStyle name="Normal 36 3 3 2" xfId="17819"/>
    <cellStyle name="Normal 36 3 3 3" xfId="17820"/>
    <cellStyle name="Normal 36 3 4" xfId="17821"/>
    <cellStyle name="Normal 36 3 5" xfId="17822"/>
    <cellStyle name="Normal 36 3 6" xfId="17823"/>
    <cellStyle name="Normal 36 4" xfId="17824"/>
    <cellStyle name="Normal 36 4 2" xfId="17825"/>
    <cellStyle name="Normal 36 4 2 2" xfId="17826"/>
    <cellStyle name="Normal 36 4 2 2 2" xfId="17827"/>
    <cellStyle name="Normal 36 4 2 3" xfId="17828"/>
    <cellStyle name="Normal 36 4 2 4" xfId="17829"/>
    <cellStyle name="Normal 36 4 3" xfId="17830"/>
    <cellStyle name="Normal 36 4 3 2" xfId="17831"/>
    <cellStyle name="Normal 36 4 4" xfId="17832"/>
    <cellStyle name="Normal 36 4 5" xfId="17833"/>
    <cellStyle name="Normal 36 5" xfId="17834"/>
    <cellStyle name="Normal 36 5 2" xfId="17835"/>
    <cellStyle name="Normal 36 5 2 2" xfId="17836"/>
    <cellStyle name="Normal 36 5 3" xfId="17837"/>
    <cellStyle name="Normal 36 5 4" xfId="17838"/>
    <cellStyle name="Normal 36 6" xfId="17839"/>
    <cellStyle name="Normal 36 6 2" xfId="17840"/>
    <cellStyle name="Normal 36 6 3" xfId="17841"/>
    <cellStyle name="Normal 36 7" xfId="17842"/>
    <cellStyle name="Normal 36 7 2" xfId="17843"/>
    <cellStyle name="Normal 36 8" xfId="17844"/>
    <cellStyle name="Normal 36 8 2" xfId="17845"/>
    <cellStyle name="Normal 36_15-FINANCEIRAS" xfId="17846"/>
    <cellStyle name="Normal 37" xfId="17847"/>
    <cellStyle name="Normal 37 10" xfId="17848"/>
    <cellStyle name="Normal 37 2" xfId="17849"/>
    <cellStyle name="Normal 37 2 2" xfId="17850"/>
    <cellStyle name="Normal 37 2 2 2" xfId="17851"/>
    <cellStyle name="Normal 37 2 2 2 2" xfId="17852"/>
    <cellStyle name="Normal 37 2 2 2 2 2" xfId="17853"/>
    <cellStyle name="Normal 37 2 2 2 2 2 2" xfId="17854"/>
    <cellStyle name="Normal 37 2 2 2 2 2 2 2" xfId="17855"/>
    <cellStyle name="Normal 37 2 2 2 2 2 3" xfId="17856"/>
    <cellStyle name="Normal 37 2 2 2 2 2 4" xfId="17857"/>
    <cellStyle name="Normal 37 2 2 2 2 3" xfId="17858"/>
    <cellStyle name="Normal 37 2 2 2 2 3 2" xfId="17859"/>
    <cellStyle name="Normal 37 2 2 2 2 4" xfId="17860"/>
    <cellStyle name="Normal 37 2 2 2 2 5" xfId="17861"/>
    <cellStyle name="Normal 37 2 2 2 3" xfId="17862"/>
    <cellStyle name="Normal 37 2 2 2 3 2" xfId="17863"/>
    <cellStyle name="Normal 37 2 2 2 3 2 2" xfId="17864"/>
    <cellStyle name="Normal 37 2 2 2 3 2 2 2" xfId="17865"/>
    <cellStyle name="Normal 37 2 2 2 3 2 3" xfId="17866"/>
    <cellStyle name="Normal 37 2 2 2 3 2 4" xfId="17867"/>
    <cellStyle name="Normal 37 2 2 2 3 3" xfId="17868"/>
    <cellStyle name="Normal 37 2 2 2 3 3 2" xfId="17869"/>
    <cellStyle name="Normal 37 2 2 2 3 4" xfId="17870"/>
    <cellStyle name="Normal 37 2 2 2 3 5" xfId="17871"/>
    <cellStyle name="Normal 37 2 2 2 4" xfId="17872"/>
    <cellStyle name="Normal 37 2 2 2 4 2" xfId="17873"/>
    <cellStyle name="Normal 37 2 2 2 4 2 2" xfId="17874"/>
    <cellStyle name="Normal 37 2 2 2 4 3" xfId="17875"/>
    <cellStyle name="Normal 37 2 2 2 4 4" xfId="17876"/>
    <cellStyle name="Normal 37 2 2 2 5" xfId="17877"/>
    <cellStyle name="Normal 37 2 2 2 5 2" xfId="17878"/>
    <cellStyle name="Normal 37 2 2 2 5 3" xfId="17879"/>
    <cellStyle name="Normal 37 2 2 2 6" xfId="17880"/>
    <cellStyle name="Normal 37 2 2 2 7" xfId="17881"/>
    <cellStyle name="Normal 37 2 2 2 8" xfId="17882"/>
    <cellStyle name="Normal 37 2 2 3" xfId="17883"/>
    <cellStyle name="Normal 37 2 2 3 2" xfId="17884"/>
    <cellStyle name="Normal 37 2 2 3 2 2" xfId="17885"/>
    <cellStyle name="Normal 37 2 2 3 2 2 2" xfId="17886"/>
    <cellStyle name="Normal 37 2 2 3 2 3" xfId="17887"/>
    <cellStyle name="Normal 37 2 2 3 2 4" xfId="17888"/>
    <cellStyle name="Normal 37 2 2 3 3" xfId="17889"/>
    <cellStyle name="Normal 37 2 2 3 3 2" xfId="17890"/>
    <cellStyle name="Normal 37 2 2 3 4" xfId="17891"/>
    <cellStyle name="Normal 37 2 2 3 5" xfId="17892"/>
    <cellStyle name="Normal 37 2 2 4" xfId="17893"/>
    <cellStyle name="Normal 37 2 2 4 2" xfId="17894"/>
    <cellStyle name="Normal 37 2 2 4 2 2" xfId="17895"/>
    <cellStyle name="Normal 37 2 2 4 2 2 2" xfId="17896"/>
    <cellStyle name="Normal 37 2 2 4 2 3" xfId="17897"/>
    <cellStyle name="Normal 37 2 2 4 2 4" xfId="17898"/>
    <cellStyle name="Normal 37 2 2 4 3" xfId="17899"/>
    <cellStyle name="Normal 37 2 2 4 3 2" xfId="17900"/>
    <cellStyle name="Normal 37 2 2 4 4" xfId="17901"/>
    <cellStyle name="Normal 37 2 2 4 5" xfId="17902"/>
    <cellStyle name="Normal 37 2 2 5" xfId="17903"/>
    <cellStyle name="Normal 37 2 2 5 2" xfId="17904"/>
    <cellStyle name="Normal 37 2 2 5 2 2" xfId="17905"/>
    <cellStyle name="Normal 37 2 2 5 3" xfId="17906"/>
    <cellStyle name="Normal 37 2 2 5 4" xfId="17907"/>
    <cellStyle name="Normal 37 2 2 6" xfId="17908"/>
    <cellStyle name="Normal 37 2 2 6 2" xfId="17909"/>
    <cellStyle name="Normal 37 2 2 6 3" xfId="17910"/>
    <cellStyle name="Normal 37 2 2 7" xfId="17911"/>
    <cellStyle name="Normal 37 2 2 7 2" xfId="17912"/>
    <cellStyle name="Normal 37 2 2 8" xfId="17913"/>
    <cellStyle name="Normal 37 2 2 9" xfId="17914"/>
    <cellStyle name="Normal 37 2 3" xfId="17915"/>
    <cellStyle name="Normal 37 2 3 2" xfId="17916"/>
    <cellStyle name="Normal 37 2 3 2 2" xfId="17917"/>
    <cellStyle name="Normal 37 2 3 2 2 2" xfId="17918"/>
    <cellStyle name="Normal 37 2 3 2 2 2 2" xfId="17919"/>
    <cellStyle name="Normal 37 2 3 2 2 3" xfId="17920"/>
    <cellStyle name="Normal 37 2 3 2 2 4" xfId="17921"/>
    <cellStyle name="Normal 37 2 3 2 3" xfId="17922"/>
    <cellStyle name="Normal 37 2 3 2 3 2" xfId="17923"/>
    <cellStyle name="Normal 37 2 3 2 4" xfId="17924"/>
    <cellStyle name="Normal 37 2 3 2 5" xfId="17925"/>
    <cellStyle name="Normal 37 2 3 3" xfId="17926"/>
    <cellStyle name="Normal 37 2 3 3 2" xfId="17927"/>
    <cellStyle name="Normal 37 2 3 3 2 2" xfId="17928"/>
    <cellStyle name="Normal 37 2 3 3 2 2 2" xfId="17929"/>
    <cellStyle name="Normal 37 2 3 3 2 3" xfId="17930"/>
    <cellStyle name="Normal 37 2 3 3 2 4" xfId="17931"/>
    <cellStyle name="Normal 37 2 3 3 3" xfId="17932"/>
    <cellStyle name="Normal 37 2 3 3 3 2" xfId="17933"/>
    <cellStyle name="Normal 37 2 3 3 4" xfId="17934"/>
    <cellStyle name="Normal 37 2 3 3 5" xfId="17935"/>
    <cellStyle name="Normal 37 2 3 4" xfId="17936"/>
    <cellStyle name="Normal 37 2 3 4 2" xfId="17937"/>
    <cellStyle name="Normal 37 2 3 4 2 2" xfId="17938"/>
    <cellStyle name="Normal 37 2 3 4 3" xfId="17939"/>
    <cellStyle name="Normal 37 2 3 4 4" xfId="17940"/>
    <cellStyle name="Normal 37 2 3 5" xfId="17941"/>
    <cellStyle name="Normal 37 2 3 5 2" xfId="17942"/>
    <cellStyle name="Normal 37 2 3 5 3" xfId="17943"/>
    <cellStyle name="Normal 37 2 3 6" xfId="17944"/>
    <cellStyle name="Normal 37 2 3 7" xfId="17945"/>
    <cellStyle name="Normal 37 2 3 8" xfId="17946"/>
    <cellStyle name="Normal 37 2 4" xfId="17947"/>
    <cellStyle name="Normal 37 2 4 2" xfId="17948"/>
    <cellStyle name="Normal 37 2 4 2 2" xfId="17949"/>
    <cellStyle name="Normal 37 2 4 2 2 2" xfId="17950"/>
    <cellStyle name="Normal 37 2 4 2 3" xfId="17951"/>
    <cellStyle name="Normal 37 2 4 2 4" xfId="17952"/>
    <cellStyle name="Normal 37 2 4 3" xfId="17953"/>
    <cellStyle name="Normal 37 2 4 3 2" xfId="17954"/>
    <cellStyle name="Normal 37 2 4 4" xfId="17955"/>
    <cellStyle name="Normal 37 2 4 5" xfId="17956"/>
    <cellStyle name="Normal 37 2 5" xfId="17957"/>
    <cellStyle name="Normal 37 2 5 2" xfId="17958"/>
    <cellStyle name="Normal 37 2 5 2 2" xfId="17959"/>
    <cellStyle name="Normal 37 2 5 3" xfId="17960"/>
    <cellStyle name="Normal 37 2 5 4" xfId="17961"/>
    <cellStyle name="Normal 37 2 6" xfId="17962"/>
    <cellStyle name="Normal 37 2 6 2" xfId="17963"/>
    <cellStyle name="Normal 37 2 6 3" xfId="17964"/>
    <cellStyle name="Normal 37 2 7" xfId="17965"/>
    <cellStyle name="Normal 37 2 7 2" xfId="17966"/>
    <cellStyle name="Normal 37 2 8" xfId="17967"/>
    <cellStyle name="Normal 37 2 8 2" xfId="17968"/>
    <cellStyle name="Normal 37 2 9" xfId="17969"/>
    <cellStyle name="Normal 37 3" xfId="17970"/>
    <cellStyle name="Normal 37 3 2" xfId="17971"/>
    <cellStyle name="Normal 37 3 2 2" xfId="17972"/>
    <cellStyle name="Normal 37 3 2 2 2" xfId="17973"/>
    <cellStyle name="Normal 37 3 2 2 2 2" xfId="17974"/>
    <cellStyle name="Normal 37 3 2 2 3" xfId="17975"/>
    <cellStyle name="Normal 37 3 2 2 4" xfId="17976"/>
    <cellStyle name="Normal 37 3 2 3" xfId="17977"/>
    <cellStyle name="Normal 37 3 2 3 2" xfId="17978"/>
    <cellStyle name="Normal 37 3 2 3 3" xfId="17979"/>
    <cellStyle name="Normal 37 3 2 4" xfId="17980"/>
    <cellStyle name="Normal 37 3 2 5" xfId="17981"/>
    <cellStyle name="Normal 37 3 2 6" xfId="17982"/>
    <cellStyle name="Normal 37 3 3" xfId="17983"/>
    <cellStyle name="Normal 37 3 3 2" xfId="17984"/>
    <cellStyle name="Normal 37 3 3 2 2" xfId="17985"/>
    <cellStyle name="Normal 37 3 3 2 2 2" xfId="17986"/>
    <cellStyle name="Normal 37 3 3 2 3" xfId="17987"/>
    <cellStyle name="Normal 37 3 3 2 4" xfId="17988"/>
    <cellStyle name="Normal 37 3 3 3" xfId="17989"/>
    <cellStyle name="Normal 37 3 3 3 2" xfId="17990"/>
    <cellStyle name="Normal 37 3 3 4" xfId="17991"/>
    <cellStyle name="Normal 37 3 3 5" xfId="17992"/>
    <cellStyle name="Normal 37 3 4" xfId="17993"/>
    <cellStyle name="Normal 37 3 4 2" xfId="17994"/>
    <cellStyle name="Normal 37 3 4 2 2" xfId="17995"/>
    <cellStyle name="Normal 37 3 4 3" xfId="17996"/>
    <cellStyle name="Normal 37 3 4 4" xfId="17997"/>
    <cellStyle name="Normal 37 3 5" xfId="17998"/>
    <cellStyle name="Normal 37 3 5 2" xfId="17999"/>
    <cellStyle name="Normal 37 3 5 3" xfId="18000"/>
    <cellStyle name="Normal 37 3 6" xfId="18001"/>
    <cellStyle name="Normal 37 3 6 2" xfId="18002"/>
    <cellStyle name="Normal 37 3 7" xfId="18003"/>
    <cellStyle name="Normal 37 3 8" xfId="18004"/>
    <cellStyle name="Normal 37 4" xfId="18005"/>
    <cellStyle name="Normal 37 4 2" xfId="18006"/>
    <cellStyle name="Normal 37 4 2 2" xfId="18007"/>
    <cellStyle name="Normal 37 4 2 2 2" xfId="18008"/>
    <cellStyle name="Normal 37 4 2 3" xfId="18009"/>
    <cellStyle name="Normal 37 4 2 4" xfId="18010"/>
    <cellStyle name="Normal 37 4 3" xfId="18011"/>
    <cellStyle name="Normal 37 4 3 2" xfId="18012"/>
    <cellStyle name="Normal 37 4 3 3" xfId="18013"/>
    <cellStyle name="Normal 37 4 4" xfId="18014"/>
    <cellStyle name="Normal 37 4 5" xfId="18015"/>
    <cellStyle name="Normal 37 4 6" xfId="18016"/>
    <cellStyle name="Normal 37 5" xfId="18017"/>
    <cellStyle name="Normal 37 5 2" xfId="18018"/>
    <cellStyle name="Normal 37 5 2 2" xfId="18019"/>
    <cellStyle name="Normal 37 5 2 2 2" xfId="18020"/>
    <cellStyle name="Normal 37 5 2 3" xfId="18021"/>
    <cellStyle name="Normal 37 5 2 4" xfId="18022"/>
    <cellStyle name="Normal 37 5 3" xfId="18023"/>
    <cellStyle name="Normal 37 5 3 2" xfId="18024"/>
    <cellStyle name="Normal 37 5 4" xfId="18025"/>
    <cellStyle name="Normal 37 5 5" xfId="18026"/>
    <cellStyle name="Normal 37 6" xfId="18027"/>
    <cellStyle name="Normal 37 6 2" xfId="18028"/>
    <cellStyle name="Normal 37 6 2 2" xfId="18029"/>
    <cellStyle name="Normal 37 6 3" xfId="18030"/>
    <cellStyle name="Normal 37 6 4" xfId="18031"/>
    <cellStyle name="Normal 37 7" xfId="18032"/>
    <cellStyle name="Normal 37 7 2" xfId="18033"/>
    <cellStyle name="Normal 37 7 3" xfId="18034"/>
    <cellStyle name="Normal 37 8" xfId="18035"/>
    <cellStyle name="Normal 37 8 2" xfId="18036"/>
    <cellStyle name="Normal 37 9" xfId="18037"/>
    <cellStyle name="Normal 37 9 2" xfId="18038"/>
    <cellStyle name="Normal 37_1.1 - Apuração IRPJ_CSLL - 2100 - 2012_MAI_V1" xfId="18039"/>
    <cellStyle name="Normal 38" xfId="18040"/>
    <cellStyle name="Normal 38 2" xfId="18041"/>
    <cellStyle name="Normal 38 2 2" xfId="18042"/>
    <cellStyle name="Normal 38 2 2 2" xfId="18043"/>
    <cellStyle name="Normal 38 2 2 2 2" xfId="18044"/>
    <cellStyle name="Normal 38 2 2 2 2 2" xfId="18045"/>
    <cellStyle name="Normal 38 2 2 2 3" xfId="18046"/>
    <cellStyle name="Normal 38 2 2 2 4" xfId="18047"/>
    <cellStyle name="Normal 38 2 2 3" xfId="18048"/>
    <cellStyle name="Normal 38 2 2 3 2" xfId="18049"/>
    <cellStyle name="Normal 38 2 2 3 3" xfId="18050"/>
    <cellStyle name="Normal 38 2 2 4" xfId="18051"/>
    <cellStyle name="Normal 38 2 2 5" xfId="18052"/>
    <cellStyle name="Normal 38 2 2 6" xfId="18053"/>
    <cellStyle name="Normal 38 2 3" xfId="18054"/>
    <cellStyle name="Normal 38 2 3 2" xfId="18055"/>
    <cellStyle name="Normal 38 2 3 2 2" xfId="18056"/>
    <cellStyle name="Normal 38 2 3 2 2 2" xfId="18057"/>
    <cellStyle name="Normal 38 2 3 2 3" xfId="18058"/>
    <cellStyle name="Normal 38 2 3 2 4" xfId="18059"/>
    <cellStyle name="Normal 38 2 3 3" xfId="18060"/>
    <cellStyle name="Normal 38 2 3 3 2" xfId="18061"/>
    <cellStyle name="Normal 38 2 3 4" xfId="18062"/>
    <cellStyle name="Normal 38 2 3 5" xfId="18063"/>
    <cellStyle name="Normal 38 2 4" xfId="18064"/>
    <cellStyle name="Normal 38 2 4 2" xfId="18065"/>
    <cellStyle name="Normal 38 2 4 2 2" xfId="18066"/>
    <cellStyle name="Normal 38 2 4 3" xfId="18067"/>
    <cellStyle name="Normal 38 2 4 4" xfId="18068"/>
    <cellStyle name="Normal 38 2 5" xfId="18069"/>
    <cellStyle name="Normal 38 2 5 2" xfId="18070"/>
    <cellStyle name="Normal 38 2 5 3" xfId="18071"/>
    <cellStyle name="Normal 38 2 6" xfId="18072"/>
    <cellStyle name="Normal 38 2 6 2" xfId="18073"/>
    <cellStyle name="Normal 38 2 7" xfId="18074"/>
    <cellStyle name="Normal 38 2 8" xfId="18075"/>
    <cellStyle name="Normal 38 3" xfId="18076"/>
    <cellStyle name="Normal 38 3 2" xfId="18077"/>
    <cellStyle name="Normal 38 3 2 2" xfId="18078"/>
    <cellStyle name="Normal 38 3 2 2 2" xfId="18079"/>
    <cellStyle name="Normal 38 3 2 3" xfId="18080"/>
    <cellStyle name="Normal 38 3 2 4" xfId="18081"/>
    <cellStyle name="Normal 38 3 3" xfId="18082"/>
    <cellStyle name="Normal 38 3 3 2" xfId="18083"/>
    <cellStyle name="Normal 38 3 3 3" xfId="18084"/>
    <cellStyle name="Normal 38 3 4" xfId="18085"/>
    <cellStyle name="Normal 38 3 5" xfId="18086"/>
    <cellStyle name="Normal 38 3 6" xfId="18087"/>
    <cellStyle name="Normal 38 4" xfId="18088"/>
    <cellStyle name="Normal 38 4 2" xfId="18089"/>
    <cellStyle name="Normal 38 4 2 2" xfId="18090"/>
    <cellStyle name="Normal 38 4 2 2 2" xfId="18091"/>
    <cellStyle name="Normal 38 4 2 3" xfId="18092"/>
    <cellStyle name="Normal 38 4 2 4" xfId="18093"/>
    <cellStyle name="Normal 38 4 3" xfId="18094"/>
    <cellStyle name="Normal 38 4 3 2" xfId="18095"/>
    <cellStyle name="Normal 38 4 4" xfId="18096"/>
    <cellStyle name="Normal 38 4 5" xfId="18097"/>
    <cellStyle name="Normal 38 5" xfId="18098"/>
    <cellStyle name="Normal 38 5 2" xfId="18099"/>
    <cellStyle name="Normal 38 5 2 2" xfId="18100"/>
    <cellStyle name="Normal 38 5 3" xfId="18101"/>
    <cellStyle name="Normal 38 5 4" xfId="18102"/>
    <cellStyle name="Normal 38 6" xfId="18103"/>
    <cellStyle name="Normal 38 6 2" xfId="18104"/>
    <cellStyle name="Normal 38 6 3" xfId="18105"/>
    <cellStyle name="Normal 38 7" xfId="18106"/>
    <cellStyle name="Normal 38 7 2" xfId="18107"/>
    <cellStyle name="Normal 38 8" xfId="18108"/>
    <cellStyle name="Normal 38 8 2" xfId="18109"/>
    <cellStyle name="Normal 38_15-FINANCEIRAS" xfId="18110"/>
    <cellStyle name="Normal 39" xfId="18111"/>
    <cellStyle name="Normal 39 10" xfId="18112"/>
    <cellStyle name="Normal 39 2" xfId="18113"/>
    <cellStyle name="Normal 39 2 2" xfId="18114"/>
    <cellStyle name="Normal 39 2 2 2" xfId="18115"/>
    <cellStyle name="Normal 39 2 2 2 2" xfId="18116"/>
    <cellStyle name="Normal 39 2 2 2 2 2" xfId="18117"/>
    <cellStyle name="Normal 39 2 2 2 2 2 2" xfId="18118"/>
    <cellStyle name="Normal 39 2 2 2 2 3" xfId="18119"/>
    <cellStyle name="Normal 39 2 2 2 2 4" xfId="18120"/>
    <cellStyle name="Normal 39 2 2 2 3" xfId="18121"/>
    <cellStyle name="Normal 39 2 2 2 3 2" xfId="18122"/>
    <cellStyle name="Normal 39 2 2 2 3 3" xfId="18123"/>
    <cellStyle name="Normal 39 2 2 2 4" xfId="18124"/>
    <cellStyle name="Normal 39 2 2 2 5" xfId="18125"/>
    <cellStyle name="Normal 39 2 2 2 6" xfId="18126"/>
    <cellStyle name="Normal 39 2 2 3" xfId="18127"/>
    <cellStyle name="Normal 39 2 2 3 2" xfId="18128"/>
    <cellStyle name="Normal 39 2 2 3 2 2" xfId="18129"/>
    <cellStyle name="Normal 39 2 2 3 2 2 2" xfId="18130"/>
    <cellStyle name="Normal 39 2 2 3 2 3" xfId="18131"/>
    <cellStyle name="Normal 39 2 2 3 2 4" xfId="18132"/>
    <cellStyle name="Normal 39 2 2 3 3" xfId="18133"/>
    <cellStyle name="Normal 39 2 2 3 3 2" xfId="18134"/>
    <cellStyle name="Normal 39 2 2 3 4" xfId="18135"/>
    <cellStyle name="Normal 39 2 2 3 5" xfId="18136"/>
    <cellStyle name="Normal 39 2 2 4" xfId="18137"/>
    <cellStyle name="Normal 39 2 2 4 2" xfId="18138"/>
    <cellStyle name="Normal 39 2 2 4 2 2" xfId="18139"/>
    <cellStyle name="Normal 39 2 2 4 3" xfId="18140"/>
    <cellStyle name="Normal 39 2 2 4 4" xfId="18141"/>
    <cellStyle name="Normal 39 2 2 5" xfId="18142"/>
    <cellStyle name="Normal 39 2 2 5 2" xfId="18143"/>
    <cellStyle name="Normal 39 2 2 5 3" xfId="18144"/>
    <cellStyle name="Normal 39 2 2 6" xfId="18145"/>
    <cellStyle name="Normal 39 2 2 6 2" xfId="18146"/>
    <cellStyle name="Normal 39 2 2 7" xfId="18147"/>
    <cellStyle name="Normal 39 2 2 8" xfId="18148"/>
    <cellStyle name="Normal 39 2 3" xfId="18149"/>
    <cellStyle name="Normal 39 2 3 2" xfId="18150"/>
    <cellStyle name="Normal 39 2 3 2 2" xfId="18151"/>
    <cellStyle name="Normal 39 2 3 2 2 2" xfId="18152"/>
    <cellStyle name="Normal 39 2 3 2 3" xfId="18153"/>
    <cellStyle name="Normal 39 2 3 2 4" xfId="18154"/>
    <cellStyle name="Normal 39 2 3 3" xfId="18155"/>
    <cellStyle name="Normal 39 2 3 3 2" xfId="18156"/>
    <cellStyle name="Normal 39 2 3 3 3" xfId="18157"/>
    <cellStyle name="Normal 39 2 3 4" xfId="18158"/>
    <cellStyle name="Normal 39 2 3 5" xfId="18159"/>
    <cellStyle name="Normal 39 2 3 6" xfId="18160"/>
    <cellStyle name="Normal 39 2 4" xfId="18161"/>
    <cellStyle name="Normal 39 2 4 2" xfId="18162"/>
    <cellStyle name="Normal 39 2 4 2 2" xfId="18163"/>
    <cellStyle name="Normal 39 2 4 2 2 2" xfId="18164"/>
    <cellStyle name="Normal 39 2 4 2 3" xfId="18165"/>
    <cellStyle name="Normal 39 2 4 2 4" xfId="18166"/>
    <cellStyle name="Normal 39 2 4 3" xfId="18167"/>
    <cellStyle name="Normal 39 2 4 3 2" xfId="18168"/>
    <cellStyle name="Normal 39 2 4 4" xfId="18169"/>
    <cellStyle name="Normal 39 2 4 5" xfId="18170"/>
    <cellStyle name="Normal 39 2 5" xfId="18171"/>
    <cellStyle name="Normal 39 2 5 2" xfId="18172"/>
    <cellStyle name="Normal 39 2 5 2 2" xfId="18173"/>
    <cellStyle name="Normal 39 2 5 3" xfId="18174"/>
    <cellStyle name="Normal 39 2 5 4" xfId="18175"/>
    <cellStyle name="Normal 39 2 6" xfId="18176"/>
    <cellStyle name="Normal 39 2 6 2" xfId="18177"/>
    <cellStyle name="Normal 39 2 6 3" xfId="18178"/>
    <cellStyle name="Normal 39 2 7" xfId="18179"/>
    <cellStyle name="Normal 39 2 7 2" xfId="18180"/>
    <cellStyle name="Normal 39 2 8" xfId="18181"/>
    <cellStyle name="Normal 39 2 8 2" xfId="18182"/>
    <cellStyle name="Normal 39 2 9" xfId="18183"/>
    <cellStyle name="Normal 39 3" xfId="18184"/>
    <cellStyle name="Normal 39 3 10" xfId="18185"/>
    <cellStyle name="Normal 39 3 2" xfId="18186"/>
    <cellStyle name="Normal 39 3 2 10" xfId="18187"/>
    <cellStyle name="Normal 39 3 2 2" xfId="18188"/>
    <cellStyle name="Normal 39 3 2 2 2" xfId="18189"/>
    <cellStyle name="Normal 39 3 2 2 2 2" xfId="18190"/>
    <cellStyle name="Normal 39 3 2 2 2 2 2" xfId="18191"/>
    <cellStyle name="Normal 39 3 2 2 2 2 2 2" xfId="18192"/>
    <cellStyle name="Normal 39 3 2 2 2 2 2 2 2" xfId="18193"/>
    <cellStyle name="Normal 39 3 2 2 2 2 2 3" xfId="18194"/>
    <cellStyle name="Normal 39 3 2 2 2 2 2 4" xfId="18195"/>
    <cellStyle name="Normal 39 3 2 2 2 2 3" xfId="18196"/>
    <cellStyle name="Normal 39 3 2 2 2 2 3 2" xfId="18197"/>
    <cellStyle name="Normal 39 3 2 2 2 2 4" xfId="18198"/>
    <cellStyle name="Normal 39 3 2 2 2 2 5" xfId="18199"/>
    <cellStyle name="Normal 39 3 2 2 2 3" xfId="18200"/>
    <cellStyle name="Normal 39 3 2 2 2 3 2" xfId="18201"/>
    <cellStyle name="Normal 39 3 2 2 2 3 2 2" xfId="18202"/>
    <cellStyle name="Normal 39 3 2 2 2 3 2 2 2" xfId="18203"/>
    <cellStyle name="Normal 39 3 2 2 2 3 2 3" xfId="18204"/>
    <cellStyle name="Normal 39 3 2 2 2 3 2 4" xfId="18205"/>
    <cellStyle name="Normal 39 3 2 2 2 3 3" xfId="18206"/>
    <cellStyle name="Normal 39 3 2 2 2 3 3 2" xfId="18207"/>
    <cellStyle name="Normal 39 3 2 2 2 3 4" xfId="18208"/>
    <cellStyle name="Normal 39 3 2 2 2 3 5" xfId="18209"/>
    <cellStyle name="Normal 39 3 2 2 2 4" xfId="18210"/>
    <cellStyle name="Normal 39 3 2 2 2 4 2" xfId="18211"/>
    <cellStyle name="Normal 39 3 2 2 2 4 2 2" xfId="18212"/>
    <cellStyle name="Normal 39 3 2 2 2 4 3" xfId="18213"/>
    <cellStyle name="Normal 39 3 2 2 2 4 4" xfId="18214"/>
    <cellStyle name="Normal 39 3 2 2 2 5" xfId="18215"/>
    <cellStyle name="Normal 39 3 2 2 2 5 2" xfId="18216"/>
    <cellStyle name="Normal 39 3 2 2 2 6" xfId="18217"/>
    <cellStyle name="Normal 39 3 2 2 2 7" xfId="18218"/>
    <cellStyle name="Normal 39 3 2 2 3" xfId="18219"/>
    <cellStyle name="Normal 39 3 2 2 3 2" xfId="18220"/>
    <cellStyle name="Normal 39 3 2 2 3 2 2" xfId="18221"/>
    <cellStyle name="Normal 39 3 2 2 3 2 2 2" xfId="18222"/>
    <cellStyle name="Normal 39 3 2 2 3 2 3" xfId="18223"/>
    <cellStyle name="Normal 39 3 2 2 3 2 4" xfId="18224"/>
    <cellStyle name="Normal 39 3 2 2 3 3" xfId="18225"/>
    <cellStyle name="Normal 39 3 2 2 3 3 2" xfId="18226"/>
    <cellStyle name="Normal 39 3 2 2 3 4" xfId="18227"/>
    <cellStyle name="Normal 39 3 2 2 3 5" xfId="18228"/>
    <cellStyle name="Normal 39 3 2 2 4" xfId="18229"/>
    <cellStyle name="Normal 39 3 2 2 4 2" xfId="18230"/>
    <cellStyle name="Normal 39 3 2 2 4 2 2" xfId="18231"/>
    <cellStyle name="Normal 39 3 2 2 4 2 2 2" xfId="18232"/>
    <cellStyle name="Normal 39 3 2 2 4 2 3" xfId="18233"/>
    <cellStyle name="Normal 39 3 2 2 4 2 4" xfId="18234"/>
    <cellStyle name="Normal 39 3 2 2 4 3" xfId="18235"/>
    <cellStyle name="Normal 39 3 2 2 4 3 2" xfId="18236"/>
    <cellStyle name="Normal 39 3 2 2 4 4" xfId="18237"/>
    <cellStyle name="Normal 39 3 2 2 4 5" xfId="18238"/>
    <cellStyle name="Normal 39 3 2 2 5" xfId="18239"/>
    <cellStyle name="Normal 39 3 2 2 5 2" xfId="18240"/>
    <cellStyle name="Normal 39 3 2 2 5 2 2" xfId="18241"/>
    <cellStyle name="Normal 39 3 2 2 5 3" xfId="18242"/>
    <cellStyle name="Normal 39 3 2 2 5 4" xfId="18243"/>
    <cellStyle name="Normal 39 3 2 2 6" xfId="18244"/>
    <cellStyle name="Normal 39 3 2 2 6 2" xfId="18245"/>
    <cellStyle name="Normal 39 3 2 2 7" xfId="18246"/>
    <cellStyle name="Normal 39 3 2 2 8" xfId="18247"/>
    <cellStyle name="Normal 39 3 2 3" xfId="18248"/>
    <cellStyle name="Normal 39 3 2 3 2" xfId="18249"/>
    <cellStyle name="Normal 39 3 2 3 2 2" xfId="18250"/>
    <cellStyle name="Normal 39 3 2 3 2 2 2" xfId="18251"/>
    <cellStyle name="Normal 39 3 2 3 2 2 2 2" xfId="18252"/>
    <cellStyle name="Normal 39 3 2 3 2 2 3" xfId="18253"/>
    <cellStyle name="Normal 39 3 2 3 2 2 4" xfId="18254"/>
    <cellStyle name="Normal 39 3 2 3 2 3" xfId="18255"/>
    <cellStyle name="Normal 39 3 2 3 2 3 2" xfId="18256"/>
    <cellStyle name="Normal 39 3 2 3 2 4" xfId="18257"/>
    <cellStyle name="Normal 39 3 2 3 2 5" xfId="18258"/>
    <cellStyle name="Normal 39 3 2 3 3" xfId="18259"/>
    <cellStyle name="Normal 39 3 2 3 3 2" xfId="18260"/>
    <cellStyle name="Normal 39 3 2 3 3 2 2" xfId="18261"/>
    <cellStyle name="Normal 39 3 2 3 3 2 2 2" xfId="18262"/>
    <cellStyle name="Normal 39 3 2 3 3 2 3" xfId="18263"/>
    <cellStyle name="Normal 39 3 2 3 3 2 4" xfId="18264"/>
    <cellStyle name="Normal 39 3 2 3 3 3" xfId="18265"/>
    <cellStyle name="Normal 39 3 2 3 3 3 2" xfId="18266"/>
    <cellStyle name="Normal 39 3 2 3 3 4" xfId="18267"/>
    <cellStyle name="Normal 39 3 2 3 3 5" xfId="18268"/>
    <cellStyle name="Normal 39 3 2 3 4" xfId="18269"/>
    <cellStyle name="Normal 39 3 2 3 4 2" xfId="18270"/>
    <cellStyle name="Normal 39 3 2 3 4 2 2" xfId="18271"/>
    <cellStyle name="Normal 39 3 2 3 4 3" xfId="18272"/>
    <cellStyle name="Normal 39 3 2 3 4 4" xfId="18273"/>
    <cellStyle name="Normal 39 3 2 3 5" xfId="18274"/>
    <cellStyle name="Normal 39 3 2 3 5 2" xfId="18275"/>
    <cellStyle name="Normal 39 3 2 3 6" xfId="18276"/>
    <cellStyle name="Normal 39 3 2 3 7" xfId="18277"/>
    <cellStyle name="Normal 39 3 2 4" xfId="18278"/>
    <cellStyle name="Normal 39 3 2 4 2" xfId="18279"/>
    <cellStyle name="Normal 39 3 2 4 2 2" xfId="18280"/>
    <cellStyle name="Normal 39 3 2 4 2 2 2" xfId="18281"/>
    <cellStyle name="Normal 39 3 2 4 2 3" xfId="18282"/>
    <cellStyle name="Normal 39 3 2 4 2 4" xfId="18283"/>
    <cellStyle name="Normal 39 3 2 4 3" xfId="18284"/>
    <cellStyle name="Normal 39 3 2 4 3 2" xfId="18285"/>
    <cellStyle name="Normal 39 3 2 4 4" xfId="18286"/>
    <cellStyle name="Normal 39 3 2 4 5" xfId="18287"/>
    <cellStyle name="Normal 39 3 2 5" xfId="18288"/>
    <cellStyle name="Normal 39 3 2 5 2" xfId="18289"/>
    <cellStyle name="Normal 39 3 2 5 2 2" xfId="18290"/>
    <cellStyle name="Normal 39 3 2 5 2 2 2" xfId="18291"/>
    <cellStyle name="Normal 39 3 2 5 2 3" xfId="18292"/>
    <cellStyle name="Normal 39 3 2 5 2 4" xfId="18293"/>
    <cellStyle name="Normal 39 3 2 5 3" xfId="18294"/>
    <cellStyle name="Normal 39 3 2 5 3 2" xfId="18295"/>
    <cellStyle name="Normal 39 3 2 5 4" xfId="18296"/>
    <cellStyle name="Normal 39 3 2 5 5" xfId="18297"/>
    <cellStyle name="Normal 39 3 2 6" xfId="18298"/>
    <cellStyle name="Normal 39 3 2 6 2" xfId="18299"/>
    <cellStyle name="Normal 39 3 2 6 2 2" xfId="18300"/>
    <cellStyle name="Normal 39 3 2 6 3" xfId="18301"/>
    <cellStyle name="Normal 39 3 2 6 4" xfId="18302"/>
    <cellStyle name="Normal 39 3 2 7" xfId="18303"/>
    <cellStyle name="Normal 39 3 2 7 2" xfId="18304"/>
    <cellStyle name="Normal 39 3 2 7 3" xfId="18305"/>
    <cellStyle name="Normal 39 3 2 8" xfId="18306"/>
    <cellStyle name="Normal 39 3 2 9" xfId="18307"/>
    <cellStyle name="Normal 39 3 3" xfId="18308"/>
    <cellStyle name="Normal 39 3 3 2" xfId="18309"/>
    <cellStyle name="Normal 39 3 3 2 2" xfId="18310"/>
    <cellStyle name="Normal 39 3 3 2 2 2" xfId="18311"/>
    <cellStyle name="Normal 39 3 3 2 2 2 2" xfId="18312"/>
    <cellStyle name="Normal 39 3 3 2 2 3" xfId="18313"/>
    <cellStyle name="Normal 39 3 3 2 2 4" xfId="18314"/>
    <cellStyle name="Normal 39 3 3 2 3" xfId="18315"/>
    <cellStyle name="Normal 39 3 3 2 3 2" xfId="18316"/>
    <cellStyle name="Normal 39 3 3 2 4" xfId="18317"/>
    <cellStyle name="Normal 39 3 3 2 5" xfId="18318"/>
    <cellStyle name="Normal 39 3 3 3" xfId="18319"/>
    <cellStyle name="Normal 39 3 3 3 2" xfId="18320"/>
    <cellStyle name="Normal 39 3 3 3 2 2" xfId="18321"/>
    <cellStyle name="Normal 39 3 3 3 2 2 2" xfId="18322"/>
    <cellStyle name="Normal 39 3 3 3 2 3" xfId="18323"/>
    <cellStyle name="Normal 39 3 3 3 2 4" xfId="18324"/>
    <cellStyle name="Normal 39 3 3 3 3" xfId="18325"/>
    <cellStyle name="Normal 39 3 3 3 3 2" xfId="18326"/>
    <cellStyle name="Normal 39 3 3 3 4" xfId="18327"/>
    <cellStyle name="Normal 39 3 3 3 5" xfId="18328"/>
    <cellStyle name="Normal 39 3 3 4" xfId="18329"/>
    <cellStyle name="Normal 39 3 3 4 2" xfId="18330"/>
    <cellStyle name="Normal 39 3 3 4 2 2" xfId="18331"/>
    <cellStyle name="Normal 39 3 3 4 3" xfId="18332"/>
    <cellStyle name="Normal 39 3 3 4 4" xfId="18333"/>
    <cellStyle name="Normal 39 3 3 5" xfId="18334"/>
    <cellStyle name="Normal 39 3 3 5 2" xfId="18335"/>
    <cellStyle name="Normal 39 3 3 6" xfId="18336"/>
    <cellStyle name="Normal 39 3 3 7" xfId="18337"/>
    <cellStyle name="Normal 39 3 4" xfId="18338"/>
    <cellStyle name="Normal 39 3 4 2" xfId="18339"/>
    <cellStyle name="Normal 39 3 4 2 2" xfId="18340"/>
    <cellStyle name="Normal 39 3 4 2 2 2" xfId="18341"/>
    <cellStyle name="Normal 39 3 4 2 3" xfId="18342"/>
    <cellStyle name="Normal 39 3 4 2 4" xfId="18343"/>
    <cellStyle name="Normal 39 3 4 3" xfId="18344"/>
    <cellStyle name="Normal 39 3 4 3 2" xfId="18345"/>
    <cellStyle name="Normal 39 3 4 4" xfId="18346"/>
    <cellStyle name="Normal 39 3 4 5" xfId="18347"/>
    <cellStyle name="Normal 39 3 5" xfId="18348"/>
    <cellStyle name="Normal 39 3 5 2" xfId="18349"/>
    <cellStyle name="Normal 39 3 5 2 2" xfId="18350"/>
    <cellStyle name="Normal 39 3 5 2 2 2" xfId="18351"/>
    <cellStyle name="Normal 39 3 5 2 3" xfId="18352"/>
    <cellStyle name="Normal 39 3 5 2 4" xfId="18353"/>
    <cellStyle name="Normal 39 3 5 3" xfId="18354"/>
    <cellStyle name="Normal 39 3 5 3 2" xfId="18355"/>
    <cellStyle name="Normal 39 3 5 4" xfId="18356"/>
    <cellStyle name="Normal 39 3 5 5" xfId="18357"/>
    <cellStyle name="Normal 39 3 6" xfId="18358"/>
    <cellStyle name="Normal 39 3 6 2" xfId="18359"/>
    <cellStyle name="Normal 39 3 6 2 2" xfId="18360"/>
    <cellStyle name="Normal 39 3 6 3" xfId="18361"/>
    <cellStyle name="Normal 39 3 6 4" xfId="18362"/>
    <cellStyle name="Normal 39 3 7" xfId="18363"/>
    <cellStyle name="Normal 39 3 7 2" xfId="18364"/>
    <cellStyle name="Normal 39 3 7 3" xfId="18365"/>
    <cellStyle name="Normal 39 3 8" xfId="18366"/>
    <cellStyle name="Normal 39 3 8 2" xfId="18367"/>
    <cellStyle name="Normal 39 3 9" xfId="18368"/>
    <cellStyle name="Normal 39 4" xfId="18369"/>
    <cellStyle name="Normal 39 4 2" xfId="18370"/>
    <cellStyle name="Normal 39 4 2 2" xfId="18371"/>
    <cellStyle name="Normal 39 4 2 2 2" xfId="18372"/>
    <cellStyle name="Normal 39 4 2 3" xfId="18373"/>
    <cellStyle name="Normal 39 4 2 4" xfId="18374"/>
    <cellStyle name="Normal 39 4 3" xfId="18375"/>
    <cellStyle name="Normal 39 4 3 2" xfId="18376"/>
    <cellStyle name="Normal 39 4 3 3" xfId="18377"/>
    <cellStyle name="Normal 39 4 4" xfId="18378"/>
    <cellStyle name="Normal 39 4 5" xfId="18379"/>
    <cellStyle name="Normal 39 4 6" xfId="18380"/>
    <cellStyle name="Normal 39 5" xfId="18381"/>
    <cellStyle name="Normal 39 5 2" xfId="18382"/>
    <cellStyle name="Normal 39 5 2 2" xfId="18383"/>
    <cellStyle name="Normal 39 5 2 2 2" xfId="18384"/>
    <cellStyle name="Normal 39 5 2 3" xfId="18385"/>
    <cellStyle name="Normal 39 5 2 4" xfId="18386"/>
    <cellStyle name="Normal 39 5 3" xfId="18387"/>
    <cellStyle name="Normal 39 5 3 2" xfId="18388"/>
    <cellStyle name="Normal 39 5 4" xfId="18389"/>
    <cellStyle name="Normal 39 5 5" xfId="18390"/>
    <cellStyle name="Normal 39 6" xfId="18391"/>
    <cellStyle name="Normal 39 6 2" xfId="18392"/>
    <cellStyle name="Normal 39 6 2 2" xfId="18393"/>
    <cellStyle name="Normal 39 6 3" xfId="18394"/>
    <cellStyle name="Normal 39 6 4" xfId="18395"/>
    <cellStyle name="Normal 39 7" xfId="18396"/>
    <cellStyle name="Normal 39 7 2" xfId="18397"/>
    <cellStyle name="Normal 39 7 3" xfId="18398"/>
    <cellStyle name="Normal 39 8" xfId="18399"/>
    <cellStyle name="Normal 39 8 2" xfId="18400"/>
    <cellStyle name="Normal 39 9" xfId="18401"/>
    <cellStyle name="Normal 39 9 2" xfId="18402"/>
    <cellStyle name="Normal 39_1.1 - Apuração IRPJ_CSLL - 2100 - 2012_MAI_V1" xfId="18403"/>
    <cellStyle name="Normal 4" xfId="18404"/>
    <cellStyle name="Normal 4 10" xfId="18405"/>
    <cellStyle name="Normal 4 10 2" xfId="18406"/>
    <cellStyle name="Normal 4 10_15-FINANCEIRAS" xfId="18407"/>
    <cellStyle name="Normal 4 11" xfId="18408"/>
    <cellStyle name="Normal 4 12" xfId="18409"/>
    <cellStyle name="Normal 4 13" xfId="18410"/>
    <cellStyle name="Normal 4 2" xfId="18411"/>
    <cellStyle name="Normal 4 2 10" xfId="18412"/>
    <cellStyle name="Normal 4 2 2" xfId="18413"/>
    <cellStyle name="Normal 4 2 2 2" xfId="18414"/>
    <cellStyle name="Normal 4 2 2 3" xfId="18415"/>
    <cellStyle name="Normal 4 2 2 4" xfId="18416"/>
    <cellStyle name="Normal 4 2 2 5" xfId="18417"/>
    <cellStyle name="Normal 4 2 2_15-FINANCEIRAS" xfId="18418"/>
    <cellStyle name="Normal 4 2 3" xfId="18419"/>
    <cellStyle name="Normal 4 2 3 2" xfId="18420"/>
    <cellStyle name="Normal 4 2 3_15-FINANCEIRAS" xfId="18421"/>
    <cellStyle name="Normal 4 2 4" xfId="18422"/>
    <cellStyle name="Normal 4 2 4 2" xfId="18423"/>
    <cellStyle name="Normal 4 2 4_15-FINANCEIRAS" xfId="18424"/>
    <cellStyle name="Normal 4 2 5" xfId="18425"/>
    <cellStyle name="Normal 4 2 6" xfId="18426"/>
    <cellStyle name="Normal 4 2 7" xfId="18427"/>
    <cellStyle name="Normal 4 2 8" xfId="18428"/>
    <cellStyle name="Normal 4 2 9" xfId="18429"/>
    <cellStyle name="Normal 4 2_13-Endividamento" xfId="18430"/>
    <cellStyle name="Normal 4 3" xfId="18431"/>
    <cellStyle name="Normal 4 3 2" xfId="18432"/>
    <cellStyle name="Normal 4 3 3" xfId="18433"/>
    <cellStyle name="Normal 4 3 4" xfId="18434"/>
    <cellStyle name="Normal 4 3 5" xfId="18435"/>
    <cellStyle name="Normal 4 3_15-FINANCEIRAS" xfId="18436"/>
    <cellStyle name="Normal 4 4" xfId="18437"/>
    <cellStyle name="Normal 4 4 2" xfId="18438"/>
    <cellStyle name="Normal 4 4 3" xfId="18439"/>
    <cellStyle name="Normal 4 4_15-FINANCEIRAS" xfId="18440"/>
    <cellStyle name="Normal 4 5" xfId="18441"/>
    <cellStyle name="Normal 4 5 2" xfId="18442"/>
    <cellStyle name="Normal 4 5 2 2" xfId="18443"/>
    <cellStyle name="Normal 4 5 2 2 2" xfId="18444"/>
    <cellStyle name="Normal 4 5 2 3" xfId="18445"/>
    <cellStyle name="Normal 4 5 2 4" xfId="18446"/>
    <cellStyle name="Normal 4 5 3" xfId="18447"/>
    <cellStyle name="Normal 4 5 3 2" xfId="18448"/>
    <cellStyle name="Normal 4 5 4" xfId="18449"/>
    <cellStyle name="Normal 4 5 5" xfId="18450"/>
    <cellStyle name="Normal 4 5_15-FINANCEIRAS" xfId="18451"/>
    <cellStyle name="Normal 4 6" xfId="18452"/>
    <cellStyle name="Normal 4 6 2" xfId="18453"/>
    <cellStyle name="Normal 4 6_15-FINANCEIRAS" xfId="18454"/>
    <cellStyle name="Normal 4 7" xfId="18455"/>
    <cellStyle name="Normal 4 7 2" xfId="18456"/>
    <cellStyle name="Normal 4 7_15-FINANCEIRAS" xfId="18457"/>
    <cellStyle name="Normal 4 8" xfId="18458"/>
    <cellStyle name="Normal 4 8 2" xfId="18459"/>
    <cellStyle name="Normal 4 8_15-FINANCEIRAS" xfId="18460"/>
    <cellStyle name="Normal 4 9" xfId="18461"/>
    <cellStyle name="Normal 4 9 2" xfId="18462"/>
    <cellStyle name="Normal 4 9_15-FINANCEIRAS" xfId="18463"/>
    <cellStyle name="Normal 4_13-Endividamento" xfId="18464"/>
    <cellStyle name="Normal 40" xfId="18465"/>
    <cellStyle name="Normal 40 2" xfId="18466"/>
    <cellStyle name="Normal 40 2 2" xfId="18467"/>
    <cellStyle name="Normal 40 2 2 2" xfId="18468"/>
    <cellStyle name="Normal 40 2 2 2 2" xfId="18469"/>
    <cellStyle name="Normal 40 2 2 2 2 2" xfId="18470"/>
    <cellStyle name="Normal 40 2 2 2 3" xfId="18471"/>
    <cellStyle name="Normal 40 2 2 2 4" xfId="18472"/>
    <cellStyle name="Normal 40 2 2 3" xfId="18473"/>
    <cellStyle name="Normal 40 2 2 3 2" xfId="18474"/>
    <cellStyle name="Normal 40 2 2 3 3" xfId="18475"/>
    <cellStyle name="Normal 40 2 2 4" xfId="18476"/>
    <cellStyle name="Normal 40 2 2 5" xfId="18477"/>
    <cellStyle name="Normal 40 2 2 6" xfId="18478"/>
    <cellStyle name="Normal 40 2 3" xfId="18479"/>
    <cellStyle name="Normal 40 2 3 2" xfId="18480"/>
    <cellStyle name="Normal 40 2 3 2 2" xfId="18481"/>
    <cellStyle name="Normal 40 2 3 2 2 2" xfId="18482"/>
    <cellStyle name="Normal 40 2 3 2 3" xfId="18483"/>
    <cellStyle name="Normal 40 2 3 2 4" xfId="18484"/>
    <cellStyle name="Normal 40 2 3 3" xfId="18485"/>
    <cellStyle name="Normal 40 2 3 3 2" xfId="18486"/>
    <cellStyle name="Normal 40 2 3 4" xfId="18487"/>
    <cellStyle name="Normal 40 2 3 5" xfId="18488"/>
    <cellStyle name="Normal 40 2 4" xfId="18489"/>
    <cellStyle name="Normal 40 2 4 2" xfId="18490"/>
    <cellStyle name="Normal 40 2 4 2 2" xfId="18491"/>
    <cellStyle name="Normal 40 2 4 3" xfId="18492"/>
    <cellStyle name="Normal 40 2 4 4" xfId="18493"/>
    <cellStyle name="Normal 40 2 5" xfId="18494"/>
    <cellStyle name="Normal 40 2 5 2" xfId="18495"/>
    <cellStyle name="Normal 40 2 5 3" xfId="18496"/>
    <cellStyle name="Normal 40 2 6" xfId="18497"/>
    <cellStyle name="Normal 40 2 6 2" xfId="18498"/>
    <cellStyle name="Normal 40 2 7" xfId="18499"/>
    <cellStyle name="Normal 40 2 8" xfId="18500"/>
    <cellStyle name="Normal 40 3" xfId="18501"/>
    <cellStyle name="Normal 40 3 2" xfId="18502"/>
    <cellStyle name="Normal 40 3 2 2" xfId="18503"/>
    <cellStyle name="Normal 40 3 2 2 2" xfId="18504"/>
    <cellStyle name="Normal 40 3 2 3" xfId="18505"/>
    <cellStyle name="Normal 40 3 2 4" xfId="18506"/>
    <cellStyle name="Normal 40 3 3" xfId="18507"/>
    <cellStyle name="Normal 40 3 3 2" xfId="18508"/>
    <cellStyle name="Normal 40 3 3 3" xfId="18509"/>
    <cellStyle name="Normal 40 3 4" xfId="18510"/>
    <cellStyle name="Normal 40 3 5" xfId="18511"/>
    <cellStyle name="Normal 40 3 6" xfId="18512"/>
    <cellStyle name="Normal 40 4" xfId="18513"/>
    <cellStyle name="Normal 40 4 2" xfId="18514"/>
    <cellStyle name="Normal 40 4 2 2" xfId="18515"/>
    <cellStyle name="Normal 40 4 2 2 2" xfId="18516"/>
    <cellStyle name="Normal 40 4 2 3" xfId="18517"/>
    <cellStyle name="Normal 40 4 2 4" xfId="18518"/>
    <cellStyle name="Normal 40 4 3" xfId="18519"/>
    <cellStyle name="Normal 40 4 3 2" xfId="18520"/>
    <cellStyle name="Normal 40 4 4" xfId="18521"/>
    <cellStyle name="Normal 40 4 5" xfId="18522"/>
    <cellStyle name="Normal 40 5" xfId="18523"/>
    <cellStyle name="Normal 40 5 2" xfId="18524"/>
    <cellStyle name="Normal 40 5 2 2" xfId="18525"/>
    <cellStyle name="Normal 40 5 3" xfId="18526"/>
    <cellStyle name="Normal 40 5 4" xfId="18527"/>
    <cellStyle name="Normal 40 6" xfId="18528"/>
    <cellStyle name="Normal 40 6 2" xfId="18529"/>
    <cellStyle name="Normal 40 6 3" xfId="18530"/>
    <cellStyle name="Normal 40 7" xfId="18531"/>
    <cellStyle name="Normal 40 7 2" xfId="18532"/>
    <cellStyle name="Normal 40 8" xfId="18533"/>
    <cellStyle name="Normal 40 8 2" xfId="18534"/>
    <cellStyle name="Normal 40_15-FINANCEIRAS" xfId="18535"/>
    <cellStyle name="Normal 41" xfId="18536"/>
    <cellStyle name="Normal 41 2" xfId="18537"/>
    <cellStyle name="Normal 41 2 2" xfId="18538"/>
    <cellStyle name="Normal 41 2 2 2" xfId="18539"/>
    <cellStyle name="Normal 41 2 2 2 2" xfId="18540"/>
    <cellStyle name="Normal 41 2 2 2 2 2" xfId="18541"/>
    <cellStyle name="Normal 41 2 2 2 2 2 2" xfId="18542"/>
    <cellStyle name="Normal 41 2 2 2 2 3" xfId="18543"/>
    <cellStyle name="Normal 41 2 2 2 2 4" xfId="18544"/>
    <cellStyle name="Normal 41 2 2 2 3" xfId="18545"/>
    <cellStyle name="Normal 41 2 2 2 3 2" xfId="18546"/>
    <cellStyle name="Normal 41 2 2 2 4" xfId="18547"/>
    <cellStyle name="Normal 41 2 2 2 5" xfId="18548"/>
    <cellStyle name="Normal 41 2 2 3" xfId="18549"/>
    <cellStyle name="Normal 41 2 2 3 2" xfId="18550"/>
    <cellStyle name="Normal 41 2 2 3 2 2" xfId="18551"/>
    <cellStyle name="Normal 41 2 2 3 2 2 2" xfId="18552"/>
    <cellStyle name="Normal 41 2 2 3 2 3" xfId="18553"/>
    <cellStyle name="Normal 41 2 2 3 2 4" xfId="18554"/>
    <cellStyle name="Normal 41 2 2 3 3" xfId="18555"/>
    <cellStyle name="Normal 41 2 2 3 3 2" xfId="18556"/>
    <cellStyle name="Normal 41 2 2 3 4" xfId="18557"/>
    <cellStyle name="Normal 41 2 2 3 5" xfId="18558"/>
    <cellStyle name="Normal 41 2 2 4" xfId="18559"/>
    <cellStyle name="Normal 41 2 2 4 2" xfId="18560"/>
    <cellStyle name="Normal 41 2 2 4 2 2" xfId="18561"/>
    <cellStyle name="Normal 41 2 2 4 3" xfId="18562"/>
    <cellStyle name="Normal 41 2 2 4 4" xfId="18563"/>
    <cellStyle name="Normal 41 2 2 5" xfId="18564"/>
    <cellStyle name="Normal 41 2 2 5 2" xfId="18565"/>
    <cellStyle name="Normal 41 2 2 6" xfId="18566"/>
    <cellStyle name="Normal 41 2 2 7" xfId="18567"/>
    <cellStyle name="Normal 41 2 3" xfId="18568"/>
    <cellStyle name="Normal 41 2 3 2" xfId="18569"/>
    <cellStyle name="Normal 41 2 3 2 2" xfId="18570"/>
    <cellStyle name="Normal 41 2 3 2 2 2" xfId="18571"/>
    <cellStyle name="Normal 41 2 3 2 3" xfId="18572"/>
    <cellStyle name="Normal 41 2 3 2 4" xfId="18573"/>
    <cellStyle name="Normal 41 2 3 3" xfId="18574"/>
    <cellStyle name="Normal 41 2 3 3 2" xfId="18575"/>
    <cellStyle name="Normal 41 2 3 4" xfId="18576"/>
    <cellStyle name="Normal 41 2 3 5" xfId="18577"/>
    <cellStyle name="Normal 41 2 4" xfId="18578"/>
    <cellStyle name="Normal 41 2 4 2" xfId="18579"/>
    <cellStyle name="Normal 41 2 4 2 2" xfId="18580"/>
    <cellStyle name="Normal 41 2 4 2 2 2" xfId="18581"/>
    <cellStyle name="Normal 41 2 4 2 3" xfId="18582"/>
    <cellStyle name="Normal 41 2 4 2 4" xfId="18583"/>
    <cellStyle name="Normal 41 2 4 3" xfId="18584"/>
    <cellStyle name="Normal 41 2 4 3 2" xfId="18585"/>
    <cellStyle name="Normal 41 2 4 4" xfId="18586"/>
    <cellStyle name="Normal 41 2 4 5" xfId="18587"/>
    <cellStyle name="Normal 41 2 5" xfId="18588"/>
    <cellStyle name="Normal 41 2 5 2" xfId="18589"/>
    <cellStyle name="Normal 41 2 5 2 2" xfId="18590"/>
    <cellStyle name="Normal 41 2 5 3" xfId="18591"/>
    <cellStyle name="Normal 41 2 5 4" xfId="18592"/>
    <cellStyle name="Normal 41 2 6" xfId="18593"/>
    <cellStyle name="Normal 41 2 6 2" xfId="18594"/>
    <cellStyle name="Normal 41 2 7" xfId="18595"/>
    <cellStyle name="Normal 41 2 8" xfId="18596"/>
    <cellStyle name="Normal 41 2 9" xfId="18597"/>
    <cellStyle name="Normal 41 3" xfId="18598"/>
    <cellStyle name="Normal 41_15-FINANCEIRAS" xfId="18599"/>
    <cellStyle name="Normal 42" xfId="18600"/>
    <cellStyle name="Normal 42 2" xfId="18601"/>
    <cellStyle name="Normal 42 2 2" xfId="18602"/>
    <cellStyle name="Normal 42 2 2 2" xfId="18603"/>
    <cellStyle name="Normal 42 2 2 2 2" xfId="18604"/>
    <cellStyle name="Normal 42 2 2 2 2 2" xfId="18605"/>
    <cellStyle name="Normal 42 2 2 2 3" xfId="18606"/>
    <cellStyle name="Normal 42 2 2 2 4" xfId="18607"/>
    <cellStyle name="Normal 42 2 2 3" xfId="18608"/>
    <cellStyle name="Normal 42 2 2 3 2" xfId="18609"/>
    <cellStyle name="Normal 42 2 2 3 3" xfId="18610"/>
    <cellStyle name="Normal 42 2 2 4" xfId="18611"/>
    <cellStyle name="Normal 42 2 2 5" xfId="18612"/>
    <cellStyle name="Normal 42 2 2 6" xfId="18613"/>
    <cellStyle name="Normal 42 2 3" xfId="18614"/>
    <cellStyle name="Normal 42 2 3 2" xfId="18615"/>
    <cellStyle name="Normal 42 2 3 2 2" xfId="18616"/>
    <cellStyle name="Normal 42 2 3 2 2 2" xfId="18617"/>
    <cellStyle name="Normal 42 2 3 2 3" xfId="18618"/>
    <cellStyle name="Normal 42 2 3 2 4" xfId="18619"/>
    <cellStyle name="Normal 42 2 3 3" xfId="18620"/>
    <cellStyle name="Normal 42 2 3 3 2" xfId="18621"/>
    <cellStyle name="Normal 42 2 3 4" xfId="18622"/>
    <cellStyle name="Normal 42 2 3 5" xfId="18623"/>
    <cellStyle name="Normal 42 2 4" xfId="18624"/>
    <cellStyle name="Normal 42 2 4 2" xfId="18625"/>
    <cellStyle name="Normal 42 2 4 2 2" xfId="18626"/>
    <cellStyle name="Normal 42 2 4 3" xfId="18627"/>
    <cellStyle name="Normal 42 2 4 4" xfId="18628"/>
    <cellStyle name="Normal 42 2 5" xfId="18629"/>
    <cellStyle name="Normal 42 2 5 2" xfId="18630"/>
    <cellStyle name="Normal 42 2 5 3" xfId="18631"/>
    <cellStyle name="Normal 42 2 6" xfId="18632"/>
    <cellStyle name="Normal 42 2 6 2" xfId="18633"/>
    <cellStyle name="Normal 42 2 7" xfId="18634"/>
    <cellStyle name="Normal 42 2 8" xfId="18635"/>
    <cellStyle name="Normal 42 3" xfId="18636"/>
    <cellStyle name="Normal 42 3 2" xfId="18637"/>
    <cellStyle name="Normal 42 3 2 2" xfId="18638"/>
    <cellStyle name="Normal 42 3 2 2 2" xfId="18639"/>
    <cellStyle name="Normal 42 3 2 3" xfId="18640"/>
    <cellStyle name="Normal 42 3 2 4" xfId="18641"/>
    <cellStyle name="Normal 42 3 3" xfId="18642"/>
    <cellStyle name="Normal 42 3 3 2" xfId="18643"/>
    <cellStyle name="Normal 42 3 3 3" xfId="18644"/>
    <cellStyle name="Normal 42 3 4" xfId="18645"/>
    <cellStyle name="Normal 42 3 5" xfId="18646"/>
    <cellStyle name="Normal 42 3 6" xfId="18647"/>
    <cellStyle name="Normal 42 4" xfId="18648"/>
    <cellStyle name="Normal 42 4 2" xfId="18649"/>
    <cellStyle name="Normal 42 4 2 2" xfId="18650"/>
    <cellStyle name="Normal 42 4 2 2 2" xfId="18651"/>
    <cellStyle name="Normal 42 4 2 3" xfId="18652"/>
    <cellStyle name="Normal 42 4 2 4" xfId="18653"/>
    <cellStyle name="Normal 42 4 3" xfId="18654"/>
    <cellStyle name="Normal 42 4 3 2" xfId="18655"/>
    <cellStyle name="Normal 42 4 4" xfId="18656"/>
    <cellStyle name="Normal 42 4 5" xfId="18657"/>
    <cellStyle name="Normal 42 5" xfId="18658"/>
    <cellStyle name="Normal 42 5 2" xfId="18659"/>
    <cellStyle name="Normal 42 5 2 2" xfId="18660"/>
    <cellStyle name="Normal 42 5 3" xfId="18661"/>
    <cellStyle name="Normal 42 5 4" xfId="18662"/>
    <cellStyle name="Normal 42 6" xfId="18663"/>
    <cellStyle name="Normal 42 6 2" xfId="18664"/>
    <cellStyle name="Normal 42 6 3" xfId="18665"/>
    <cellStyle name="Normal 42 7" xfId="18666"/>
    <cellStyle name="Normal 42 7 2" xfId="18667"/>
    <cellStyle name="Normal 42 8" xfId="18668"/>
    <cellStyle name="Normal 42 8 2" xfId="18669"/>
    <cellStyle name="Normal 42_15-FINANCEIRAS" xfId="18670"/>
    <cellStyle name="Normal 43" xfId="18671"/>
    <cellStyle name="Normal 43 2" xfId="18672"/>
    <cellStyle name="Normal 43 2 2" xfId="18673"/>
    <cellStyle name="Normal 43 2 2 2" xfId="18674"/>
    <cellStyle name="Normal 43 2 3" xfId="18675"/>
    <cellStyle name="Normal 43 3" xfId="18676"/>
    <cellStyle name="Normal 43 3 2" xfId="18677"/>
    <cellStyle name="Normal 43 3 2 2" xfId="18678"/>
    <cellStyle name="Normal 43 3 2 2 2" xfId="18679"/>
    <cellStyle name="Normal 43 3 2 3" xfId="18680"/>
    <cellStyle name="Normal 43 3 2 4" xfId="18681"/>
    <cellStyle name="Normal 43 3 3" xfId="18682"/>
    <cellStyle name="Normal 43 3 3 2" xfId="18683"/>
    <cellStyle name="Normal 43 3 3 3" xfId="18684"/>
    <cellStyle name="Normal 43 3 4" xfId="18685"/>
    <cellStyle name="Normal 43 3 5" xfId="18686"/>
    <cellStyle name="Normal 43 3 6" xfId="18687"/>
    <cellStyle name="Normal 43 4" xfId="18688"/>
    <cellStyle name="Normal 43 4 2" xfId="18689"/>
    <cellStyle name="Normal 43 4 2 2" xfId="18690"/>
    <cellStyle name="Normal 43 4 2 2 2" xfId="18691"/>
    <cellStyle name="Normal 43 4 2 3" xfId="18692"/>
    <cellStyle name="Normal 43 4 2 4" xfId="18693"/>
    <cellStyle name="Normal 43 4 3" xfId="18694"/>
    <cellStyle name="Normal 43 4 3 2" xfId="18695"/>
    <cellStyle name="Normal 43 4 4" xfId="18696"/>
    <cellStyle name="Normal 43 4 5" xfId="18697"/>
    <cellStyle name="Normal 43 5" xfId="18698"/>
    <cellStyle name="Normal 43 5 2" xfId="18699"/>
    <cellStyle name="Normal 43 5 2 2" xfId="18700"/>
    <cellStyle name="Normal 43 5 3" xfId="18701"/>
    <cellStyle name="Normal 43 5 4" xfId="18702"/>
    <cellStyle name="Normal 43 6" xfId="18703"/>
    <cellStyle name="Normal 43 6 2" xfId="18704"/>
    <cellStyle name="Normal 43 6 3" xfId="18705"/>
    <cellStyle name="Normal 43 7" xfId="18706"/>
    <cellStyle name="Normal 43 7 2" xfId="18707"/>
    <cellStyle name="Normal 43 8" xfId="18708"/>
    <cellStyle name="Normal 43_15-FINANCEIRAS" xfId="18709"/>
    <cellStyle name="Normal 44" xfId="18710"/>
    <cellStyle name="Normal 44 2" xfId="18711"/>
    <cellStyle name="Normal 44 2 2" xfId="18712"/>
    <cellStyle name="Normal 44 2 2 2" xfId="18713"/>
    <cellStyle name="Normal 44 2 3" xfId="18714"/>
    <cellStyle name="Normal 44 3" xfId="18715"/>
    <cellStyle name="Normal 44 3 2" xfId="18716"/>
    <cellStyle name="Normal 44 3 2 2" xfId="18717"/>
    <cellStyle name="Normal 44 3 2 2 2" xfId="18718"/>
    <cellStyle name="Normal 44 3 2 3" xfId="18719"/>
    <cellStyle name="Normal 44 3 2 4" xfId="18720"/>
    <cellStyle name="Normal 44 3 3" xfId="18721"/>
    <cellStyle name="Normal 44 3 3 2" xfId="18722"/>
    <cellStyle name="Normal 44 3 3 3" xfId="18723"/>
    <cellStyle name="Normal 44 3 4" xfId="18724"/>
    <cellStyle name="Normal 44 3 5" xfId="18725"/>
    <cellStyle name="Normal 44 3 6" xfId="18726"/>
    <cellStyle name="Normal 44 4" xfId="18727"/>
    <cellStyle name="Normal 44 4 2" xfId="18728"/>
    <cellStyle name="Normal 44 4 2 2" xfId="18729"/>
    <cellStyle name="Normal 44 4 2 2 2" xfId="18730"/>
    <cellStyle name="Normal 44 4 2 3" xfId="18731"/>
    <cellStyle name="Normal 44 4 2 4" xfId="18732"/>
    <cellStyle name="Normal 44 4 3" xfId="18733"/>
    <cellStyle name="Normal 44 4 3 2" xfId="18734"/>
    <cellStyle name="Normal 44 4 4" xfId="18735"/>
    <cellStyle name="Normal 44 4 5" xfId="18736"/>
    <cellStyle name="Normal 44 5" xfId="18737"/>
    <cellStyle name="Normal 44 5 2" xfId="18738"/>
    <cellStyle name="Normal 44 5 2 2" xfId="18739"/>
    <cellStyle name="Normal 44 5 3" xfId="18740"/>
    <cellStyle name="Normal 44 5 4" xfId="18741"/>
    <cellStyle name="Normal 44 6" xfId="18742"/>
    <cellStyle name="Normal 44 6 2" xfId="18743"/>
    <cellStyle name="Normal 44 6 3" xfId="18744"/>
    <cellStyle name="Normal 44 7" xfId="18745"/>
    <cellStyle name="Normal 44 7 2" xfId="18746"/>
    <cellStyle name="Normal 44_15-FINANCEIRAS" xfId="18747"/>
    <cellStyle name="Normal 45" xfId="18748"/>
    <cellStyle name="Normal 45 2" xfId="18749"/>
    <cellStyle name="Normal 45 2 2" xfId="18750"/>
    <cellStyle name="Normal 45 2 2 2" xfId="18751"/>
    <cellStyle name="Normal 45 2 2 2 2" xfId="18752"/>
    <cellStyle name="Normal 45 2 2 2 2 2" xfId="18753"/>
    <cellStyle name="Normal 45 2 2 2 3" xfId="18754"/>
    <cellStyle name="Normal 45 2 2 2 4" xfId="18755"/>
    <cellStyle name="Normal 45 2 2 3" xfId="18756"/>
    <cellStyle name="Normal 45 2 2 3 2" xfId="18757"/>
    <cellStyle name="Normal 45 2 2 3 3" xfId="18758"/>
    <cellStyle name="Normal 45 2 2 4" xfId="18759"/>
    <cellStyle name="Normal 45 2 2 5" xfId="18760"/>
    <cellStyle name="Normal 45 2 2 6" xfId="18761"/>
    <cellStyle name="Normal 45 2 3" xfId="18762"/>
    <cellStyle name="Normal 45 2 3 2" xfId="18763"/>
    <cellStyle name="Normal 45 2 3 2 2" xfId="18764"/>
    <cellStyle name="Normal 45 2 3 2 2 2" xfId="18765"/>
    <cellStyle name="Normal 45 2 3 2 3" xfId="18766"/>
    <cellStyle name="Normal 45 2 3 2 4" xfId="18767"/>
    <cellStyle name="Normal 45 2 3 3" xfId="18768"/>
    <cellStyle name="Normal 45 2 3 3 2" xfId="18769"/>
    <cellStyle name="Normal 45 2 3 4" xfId="18770"/>
    <cellStyle name="Normal 45 2 3 5" xfId="18771"/>
    <cellStyle name="Normal 45 2 4" xfId="18772"/>
    <cellStyle name="Normal 45 2 4 2" xfId="18773"/>
    <cellStyle name="Normal 45 2 4 2 2" xfId="18774"/>
    <cellStyle name="Normal 45 2 4 3" xfId="18775"/>
    <cellStyle name="Normal 45 2 4 4" xfId="18776"/>
    <cellStyle name="Normal 45 2 5" xfId="18777"/>
    <cellStyle name="Normal 45 2 5 2" xfId="18778"/>
    <cellStyle name="Normal 45 2 5 3" xfId="18779"/>
    <cellStyle name="Normal 45 2 6" xfId="18780"/>
    <cellStyle name="Normal 45 2 6 2" xfId="18781"/>
    <cellStyle name="Normal 45 2 7" xfId="18782"/>
    <cellStyle name="Normal 45 2 8" xfId="18783"/>
    <cellStyle name="Normal 45 3" xfId="18784"/>
    <cellStyle name="Normal 45 3 2" xfId="18785"/>
    <cellStyle name="Normal 45 3 2 2" xfId="18786"/>
    <cellStyle name="Normal 45 3 2 2 2" xfId="18787"/>
    <cellStyle name="Normal 45 3 2 3" xfId="18788"/>
    <cellStyle name="Normal 45 3 2 4" xfId="18789"/>
    <cellStyle name="Normal 45 3 3" xfId="18790"/>
    <cellStyle name="Normal 45 3 3 2" xfId="18791"/>
    <cellStyle name="Normal 45 3 3 3" xfId="18792"/>
    <cellStyle name="Normal 45 3 4" xfId="18793"/>
    <cellStyle name="Normal 45 3 5" xfId="18794"/>
    <cellStyle name="Normal 45 3 6" xfId="18795"/>
    <cellStyle name="Normal 45 4" xfId="18796"/>
    <cellStyle name="Normal 45 4 2" xfId="18797"/>
    <cellStyle name="Normal 45 4 2 2" xfId="18798"/>
    <cellStyle name="Normal 45 4 2 2 2" xfId="18799"/>
    <cellStyle name="Normal 45 4 2 3" xfId="18800"/>
    <cellStyle name="Normal 45 4 2 4" xfId="18801"/>
    <cellStyle name="Normal 45 4 3" xfId="18802"/>
    <cellStyle name="Normal 45 4 3 2" xfId="18803"/>
    <cellStyle name="Normal 45 4 4" xfId="18804"/>
    <cellStyle name="Normal 45 4 5" xfId="18805"/>
    <cellStyle name="Normal 45 5" xfId="18806"/>
    <cellStyle name="Normal 45 5 2" xfId="18807"/>
    <cellStyle name="Normal 45 5 2 2" xfId="18808"/>
    <cellStyle name="Normal 45 5 3" xfId="18809"/>
    <cellStyle name="Normal 45 5 4" xfId="18810"/>
    <cellStyle name="Normal 45 6" xfId="18811"/>
    <cellStyle name="Normal 45 6 2" xfId="18812"/>
    <cellStyle name="Normal 45 6 3" xfId="18813"/>
    <cellStyle name="Normal 45 7" xfId="18814"/>
    <cellStyle name="Normal 45 7 2" xfId="18815"/>
    <cellStyle name="Normal 45 8" xfId="18816"/>
    <cellStyle name="Normal 45 9" xfId="18817"/>
    <cellStyle name="Normal 45_15-FINANCEIRAS" xfId="18818"/>
    <cellStyle name="Normal 46" xfId="18819"/>
    <cellStyle name="Normal 46 2" xfId="18820"/>
    <cellStyle name="Normal 46 2 2" xfId="18821"/>
    <cellStyle name="Normal 46 3" xfId="18822"/>
    <cellStyle name="Normal 46 3 2" xfId="18823"/>
    <cellStyle name="Normal 46 3 2 2" xfId="18824"/>
    <cellStyle name="Normal 46 3 2 2 2" xfId="18825"/>
    <cellStyle name="Normal 46 3 2 3" xfId="18826"/>
    <cellStyle name="Normal 46 3 2 4" xfId="18827"/>
    <cellStyle name="Normal 46 3 3" xfId="18828"/>
    <cellStyle name="Normal 46 3 3 2" xfId="18829"/>
    <cellStyle name="Normal 46 3 3 3" xfId="18830"/>
    <cellStyle name="Normal 46 3 4" xfId="18831"/>
    <cellStyle name="Normal 46 3 5" xfId="18832"/>
    <cellStyle name="Normal 46 3 6" xfId="18833"/>
    <cellStyle name="Normal 46 4" xfId="18834"/>
    <cellStyle name="Normal 46 4 2" xfId="18835"/>
    <cellStyle name="Normal 46 4 2 2" xfId="18836"/>
    <cellStyle name="Normal 46 4 2 2 2" xfId="18837"/>
    <cellStyle name="Normal 46 4 2 3" xfId="18838"/>
    <cellStyle name="Normal 46 4 2 4" xfId="18839"/>
    <cellStyle name="Normal 46 4 3" xfId="18840"/>
    <cellStyle name="Normal 46 4 3 2" xfId="18841"/>
    <cellStyle name="Normal 46 4 4" xfId="18842"/>
    <cellStyle name="Normal 46 4 5" xfId="18843"/>
    <cellStyle name="Normal 46 5" xfId="18844"/>
    <cellStyle name="Normal 46 5 2" xfId="18845"/>
    <cellStyle name="Normal 46 5 2 2" xfId="18846"/>
    <cellStyle name="Normal 46 5 3" xfId="18847"/>
    <cellStyle name="Normal 46 5 4" xfId="18848"/>
    <cellStyle name="Normal 46 6" xfId="18849"/>
    <cellStyle name="Normal 46 6 2" xfId="18850"/>
    <cellStyle name="Normal 46 6 3" xfId="18851"/>
    <cellStyle name="Normal 46 7" xfId="18852"/>
    <cellStyle name="Normal 46 7 2" xfId="18853"/>
    <cellStyle name="Normal 46 8" xfId="18854"/>
    <cellStyle name="Normal 46 9" xfId="18855"/>
    <cellStyle name="Normal 46_15-FINANCEIRAS" xfId="18856"/>
    <cellStyle name="Normal 47" xfId="18857"/>
    <cellStyle name="Normal 47 2" xfId="18858"/>
    <cellStyle name="Normal 47 2 2" xfId="18859"/>
    <cellStyle name="Normal 47 2 2 2" xfId="18860"/>
    <cellStyle name="Normal 47 2 2 2 2" xfId="18861"/>
    <cellStyle name="Normal 47 2 2 2 2 2" xfId="18862"/>
    <cellStyle name="Normal 47 2 2 2 3" xfId="18863"/>
    <cellStyle name="Normal 47 2 2 2 4" xfId="18864"/>
    <cellStyle name="Normal 47 2 2 3" xfId="18865"/>
    <cellStyle name="Normal 47 2 2 3 2" xfId="18866"/>
    <cellStyle name="Normal 47 2 2 3 3" xfId="18867"/>
    <cellStyle name="Normal 47 2 2 4" xfId="18868"/>
    <cellStyle name="Normal 47 2 2 5" xfId="18869"/>
    <cellStyle name="Normal 47 2 2 6" xfId="18870"/>
    <cellStyle name="Normal 47 2 3" xfId="18871"/>
    <cellStyle name="Normal 47 2 3 2" xfId="18872"/>
    <cellStyle name="Normal 47 2 3 2 2" xfId="18873"/>
    <cellStyle name="Normal 47 2 3 2 2 2" xfId="18874"/>
    <cellStyle name="Normal 47 2 3 2 3" xfId="18875"/>
    <cellStyle name="Normal 47 2 3 2 4" xfId="18876"/>
    <cellStyle name="Normal 47 2 3 3" xfId="18877"/>
    <cellStyle name="Normal 47 2 3 3 2" xfId="18878"/>
    <cellStyle name="Normal 47 2 3 4" xfId="18879"/>
    <cellStyle name="Normal 47 2 3 5" xfId="18880"/>
    <cellStyle name="Normal 47 2 4" xfId="18881"/>
    <cellStyle name="Normal 47 2 4 2" xfId="18882"/>
    <cellStyle name="Normal 47 2 4 2 2" xfId="18883"/>
    <cellStyle name="Normal 47 2 4 3" xfId="18884"/>
    <cellStyle name="Normal 47 2 4 4" xfId="18885"/>
    <cellStyle name="Normal 47 2 5" xfId="18886"/>
    <cellStyle name="Normal 47 2 5 2" xfId="18887"/>
    <cellStyle name="Normal 47 2 5 3" xfId="18888"/>
    <cellStyle name="Normal 47 2 6" xfId="18889"/>
    <cellStyle name="Normal 47 2 6 2" xfId="18890"/>
    <cellStyle name="Normal 47 2 7" xfId="18891"/>
    <cellStyle name="Normal 47 2 8" xfId="18892"/>
    <cellStyle name="Normal 47 3" xfId="18893"/>
    <cellStyle name="Normal 47 3 2" xfId="18894"/>
    <cellStyle name="Normal 47 3 2 2" xfId="18895"/>
    <cellStyle name="Normal 47 3 2 2 2" xfId="18896"/>
    <cellStyle name="Normal 47 3 2 3" xfId="18897"/>
    <cellStyle name="Normal 47 3 2 4" xfId="18898"/>
    <cellStyle name="Normal 47 3 3" xfId="18899"/>
    <cellStyle name="Normal 47 3 3 2" xfId="18900"/>
    <cellStyle name="Normal 47 3 3 3" xfId="18901"/>
    <cellStyle name="Normal 47 3 4" xfId="18902"/>
    <cellStyle name="Normal 47 3 5" xfId="18903"/>
    <cellStyle name="Normal 47 3 6" xfId="18904"/>
    <cellStyle name="Normal 47 4" xfId="18905"/>
    <cellStyle name="Normal 47 4 2" xfId="18906"/>
    <cellStyle name="Normal 47 4 2 2" xfId="18907"/>
    <cellStyle name="Normal 47 4 2 2 2" xfId="18908"/>
    <cellStyle name="Normal 47 4 2 3" xfId="18909"/>
    <cellStyle name="Normal 47 4 2 4" xfId="18910"/>
    <cellStyle name="Normal 47 4 3" xfId="18911"/>
    <cellStyle name="Normal 47 4 3 2" xfId="18912"/>
    <cellStyle name="Normal 47 4 4" xfId="18913"/>
    <cellStyle name="Normal 47 4 5" xfId="18914"/>
    <cellStyle name="Normal 47 5" xfId="18915"/>
    <cellStyle name="Normal 47 5 2" xfId="18916"/>
    <cellStyle name="Normal 47 5 2 2" xfId="18917"/>
    <cellStyle name="Normal 47 5 3" xfId="18918"/>
    <cellStyle name="Normal 47 5 4" xfId="18919"/>
    <cellStyle name="Normal 47 6" xfId="18920"/>
    <cellStyle name="Normal 47 6 2" xfId="18921"/>
    <cellStyle name="Normal 47 6 3" xfId="18922"/>
    <cellStyle name="Normal 47 7" xfId="18923"/>
    <cellStyle name="Normal 47 7 2" xfId="18924"/>
    <cellStyle name="Normal 47 8" xfId="18925"/>
    <cellStyle name="Normal 47 9" xfId="18926"/>
    <cellStyle name="Normal 47_15-FINANCEIRAS" xfId="18927"/>
    <cellStyle name="Normal 48" xfId="18928"/>
    <cellStyle name="Normal 48 2" xfId="18929"/>
    <cellStyle name="Normal 48 2 2" xfId="18930"/>
    <cellStyle name="Normal 48 2 2 2" xfId="18931"/>
    <cellStyle name="Normal 48 2 2 2 2" xfId="18932"/>
    <cellStyle name="Normal 48 2 2 2 2 2" xfId="18933"/>
    <cellStyle name="Normal 48 2 2 2 3" xfId="18934"/>
    <cellStyle name="Normal 48 2 2 2 4" xfId="18935"/>
    <cellStyle name="Normal 48 2 2 3" xfId="18936"/>
    <cellStyle name="Normal 48 2 2 3 2" xfId="18937"/>
    <cellStyle name="Normal 48 2 2 3 3" xfId="18938"/>
    <cellStyle name="Normal 48 2 2 4" xfId="18939"/>
    <cellStyle name="Normal 48 2 2 5" xfId="18940"/>
    <cellStyle name="Normal 48 2 2 6" xfId="18941"/>
    <cellStyle name="Normal 48 2 3" xfId="18942"/>
    <cellStyle name="Normal 48 2 3 2" xfId="18943"/>
    <cellStyle name="Normal 48 2 3 2 2" xfId="18944"/>
    <cellStyle name="Normal 48 2 3 2 2 2" xfId="18945"/>
    <cellStyle name="Normal 48 2 3 2 3" xfId="18946"/>
    <cellStyle name="Normal 48 2 3 2 4" xfId="18947"/>
    <cellStyle name="Normal 48 2 3 3" xfId="18948"/>
    <cellStyle name="Normal 48 2 3 3 2" xfId="18949"/>
    <cellStyle name="Normal 48 2 3 4" xfId="18950"/>
    <cellStyle name="Normal 48 2 3 5" xfId="18951"/>
    <cellStyle name="Normal 48 2 4" xfId="18952"/>
    <cellStyle name="Normal 48 2 4 2" xfId="18953"/>
    <cellStyle name="Normal 48 2 4 2 2" xfId="18954"/>
    <cellStyle name="Normal 48 2 4 3" xfId="18955"/>
    <cellStyle name="Normal 48 2 4 4" xfId="18956"/>
    <cellStyle name="Normal 48 2 5" xfId="18957"/>
    <cellStyle name="Normal 48 2 5 2" xfId="18958"/>
    <cellStyle name="Normal 48 2 5 3" xfId="18959"/>
    <cellStyle name="Normal 48 2 6" xfId="18960"/>
    <cellStyle name="Normal 48 2 6 2" xfId="18961"/>
    <cellStyle name="Normal 48 2 7" xfId="18962"/>
    <cellStyle name="Normal 48 2 8" xfId="18963"/>
    <cellStyle name="Normal 48 3" xfId="18964"/>
    <cellStyle name="Normal 48 3 2" xfId="18965"/>
    <cellStyle name="Normal 48 3 2 2" xfId="18966"/>
    <cellStyle name="Normal 48 3 2 2 2" xfId="18967"/>
    <cellStyle name="Normal 48 3 2 3" xfId="18968"/>
    <cellStyle name="Normal 48 3 2 4" xfId="18969"/>
    <cellStyle name="Normal 48 3 3" xfId="18970"/>
    <cellStyle name="Normal 48 3 3 2" xfId="18971"/>
    <cellStyle name="Normal 48 3 3 3" xfId="18972"/>
    <cellStyle name="Normal 48 3 4" xfId="18973"/>
    <cellStyle name="Normal 48 3 5" xfId="18974"/>
    <cellStyle name="Normal 48 3 6" xfId="18975"/>
    <cellStyle name="Normal 48 4" xfId="18976"/>
    <cellStyle name="Normal 48 4 2" xfId="18977"/>
    <cellStyle name="Normal 48 4 2 2" xfId="18978"/>
    <cellStyle name="Normal 48 4 2 2 2" xfId="18979"/>
    <cellStyle name="Normal 48 4 2 3" xfId="18980"/>
    <cellStyle name="Normal 48 4 2 4" xfId="18981"/>
    <cellStyle name="Normal 48 4 3" xfId="18982"/>
    <cellStyle name="Normal 48 4 3 2" xfId="18983"/>
    <cellStyle name="Normal 48 4 4" xfId="18984"/>
    <cellStyle name="Normal 48 4 5" xfId="18985"/>
    <cellStyle name="Normal 48 5" xfId="18986"/>
    <cellStyle name="Normal 48 5 2" xfId="18987"/>
    <cellStyle name="Normal 48 5 2 2" xfId="18988"/>
    <cellStyle name="Normal 48 5 3" xfId="18989"/>
    <cellStyle name="Normal 48 5 4" xfId="18990"/>
    <cellStyle name="Normal 48 6" xfId="18991"/>
    <cellStyle name="Normal 48 6 2" xfId="18992"/>
    <cellStyle name="Normal 48 6 3" xfId="18993"/>
    <cellStyle name="Normal 48 7" xfId="18994"/>
    <cellStyle name="Normal 48 7 2" xfId="18995"/>
    <cellStyle name="Normal 48 8" xfId="18996"/>
    <cellStyle name="Normal 48 9" xfId="18997"/>
    <cellStyle name="Normal 48_15-FINANCEIRAS" xfId="18998"/>
    <cellStyle name="Normal 49" xfId="18999"/>
    <cellStyle name="Normal 49 2" xfId="19000"/>
    <cellStyle name="Normal 49 2 2" xfId="19001"/>
    <cellStyle name="Normal 49 2 2 2" xfId="19002"/>
    <cellStyle name="Normal 49 2 2 2 2" xfId="19003"/>
    <cellStyle name="Normal 49 2 2 2 2 2" xfId="19004"/>
    <cellStyle name="Normal 49 2 2 2 3" xfId="19005"/>
    <cellStyle name="Normal 49 2 2 2 4" xfId="19006"/>
    <cellStyle name="Normal 49 2 2 3" xfId="19007"/>
    <cellStyle name="Normal 49 2 2 3 2" xfId="19008"/>
    <cellStyle name="Normal 49 2 2 3 3" xfId="19009"/>
    <cellStyle name="Normal 49 2 2 4" xfId="19010"/>
    <cellStyle name="Normal 49 2 2 5" xfId="19011"/>
    <cellStyle name="Normal 49 2 2 6" xfId="19012"/>
    <cellStyle name="Normal 49 2 3" xfId="19013"/>
    <cellStyle name="Normal 49 2 3 2" xfId="19014"/>
    <cellStyle name="Normal 49 2 3 2 2" xfId="19015"/>
    <cellStyle name="Normal 49 2 3 2 2 2" xfId="19016"/>
    <cellStyle name="Normal 49 2 3 2 3" xfId="19017"/>
    <cellStyle name="Normal 49 2 3 2 4" xfId="19018"/>
    <cellStyle name="Normal 49 2 3 3" xfId="19019"/>
    <cellStyle name="Normal 49 2 3 3 2" xfId="19020"/>
    <cellStyle name="Normal 49 2 3 4" xfId="19021"/>
    <cellStyle name="Normal 49 2 3 5" xfId="19022"/>
    <cellStyle name="Normal 49 2 4" xfId="19023"/>
    <cellStyle name="Normal 49 2 4 2" xfId="19024"/>
    <cellStyle name="Normal 49 2 4 2 2" xfId="19025"/>
    <cellStyle name="Normal 49 2 4 3" xfId="19026"/>
    <cellStyle name="Normal 49 2 4 4" xfId="19027"/>
    <cellStyle name="Normal 49 2 5" xfId="19028"/>
    <cellStyle name="Normal 49 2 5 2" xfId="19029"/>
    <cellStyle name="Normal 49 2 5 3" xfId="19030"/>
    <cellStyle name="Normal 49 2 6" xfId="19031"/>
    <cellStyle name="Normal 49 2 6 2" xfId="19032"/>
    <cellStyle name="Normal 49 2 7" xfId="19033"/>
    <cellStyle name="Normal 49 2 8" xfId="19034"/>
    <cellStyle name="Normal 49 3" xfId="19035"/>
    <cellStyle name="Normal 49 3 2" xfId="19036"/>
    <cellStyle name="Normal 49 3 2 2" xfId="19037"/>
    <cellStyle name="Normal 49 3 2 2 2" xfId="19038"/>
    <cellStyle name="Normal 49 3 2 3" xfId="19039"/>
    <cellStyle name="Normal 49 3 2 4" xfId="19040"/>
    <cellStyle name="Normal 49 3 3" xfId="19041"/>
    <cellStyle name="Normal 49 3 3 2" xfId="19042"/>
    <cellStyle name="Normal 49 3 3 3" xfId="19043"/>
    <cellStyle name="Normal 49 3 4" xfId="19044"/>
    <cellStyle name="Normal 49 3 5" xfId="19045"/>
    <cellStyle name="Normal 49 3 6" xfId="19046"/>
    <cellStyle name="Normal 49 4" xfId="19047"/>
    <cellStyle name="Normal 49 4 2" xfId="19048"/>
    <cellStyle name="Normal 49 4 2 2" xfId="19049"/>
    <cellStyle name="Normal 49 4 2 2 2" xfId="19050"/>
    <cellStyle name="Normal 49 4 2 3" xfId="19051"/>
    <cellStyle name="Normal 49 4 2 4" xfId="19052"/>
    <cellStyle name="Normal 49 4 3" xfId="19053"/>
    <cellStyle name="Normal 49 4 3 2" xfId="19054"/>
    <cellStyle name="Normal 49 4 4" xfId="19055"/>
    <cellStyle name="Normal 49 4 5" xfId="19056"/>
    <cellStyle name="Normal 49 5" xfId="19057"/>
    <cellStyle name="Normal 49 5 2" xfId="19058"/>
    <cellStyle name="Normal 49 5 2 2" xfId="19059"/>
    <cellStyle name="Normal 49 5 3" xfId="19060"/>
    <cellStyle name="Normal 49 5 4" xfId="19061"/>
    <cellStyle name="Normal 49 6" xfId="19062"/>
    <cellStyle name="Normal 49 6 2" xfId="19063"/>
    <cellStyle name="Normal 49 6 3" xfId="19064"/>
    <cellStyle name="Normal 49 7" xfId="19065"/>
    <cellStyle name="Normal 49 7 2" xfId="19066"/>
    <cellStyle name="Normal 49 8" xfId="19067"/>
    <cellStyle name="Normal 49 9" xfId="19068"/>
    <cellStyle name="Normal 49_15-FINANCEIRAS" xfId="19069"/>
    <cellStyle name="Normal 5" xfId="19070"/>
    <cellStyle name="Normal 5 10" xfId="19071"/>
    <cellStyle name="Normal 5 10 2" xfId="19072"/>
    <cellStyle name="Normal 5 10_15-FINANCEIRAS" xfId="19073"/>
    <cellStyle name="Normal 5 11" xfId="19074"/>
    <cellStyle name="Normal 5 12" xfId="19075"/>
    <cellStyle name="Normal 5 13" xfId="19076"/>
    <cellStyle name="Normal 5 2" xfId="19077"/>
    <cellStyle name="Normal 5 2 2" xfId="19078"/>
    <cellStyle name="Normal 5 2 2 2" xfId="19079"/>
    <cellStyle name="Normal 5 2 2_15-FINANCEIRAS" xfId="19080"/>
    <cellStyle name="Normal 5 2 3" xfId="19081"/>
    <cellStyle name="Normal 5 2 3 2" xfId="19082"/>
    <cellStyle name="Normal 5 2 3_15-FINANCEIRAS" xfId="19083"/>
    <cellStyle name="Normal 5 2 4" xfId="19084"/>
    <cellStyle name="Normal 5 2 5" xfId="19085"/>
    <cellStyle name="Normal 5 2 6" xfId="19086"/>
    <cellStyle name="Normal 5 2_13-Endividamento" xfId="19087"/>
    <cellStyle name="Normal 5 3" xfId="19088"/>
    <cellStyle name="Normal 5 3 2" xfId="19089"/>
    <cellStyle name="Normal 5 3 3" xfId="19090"/>
    <cellStyle name="Normal 5 3 4" xfId="19091"/>
    <cellStyle name="Normal 5 3 5" xfId="19092"/>
    <cellStyle name="Normal 5 3_15-FINANCEIRAS" xfId="19093"/>
    <cellStyle name="Normal 5 4" xfId="19094"/>
    <cellStyle name="Normal 5 4 2" xfId="19095"/>
    <cellStyle name="Normal 5 4_15-FINANCEIRAS" xfId="19096"/>
    <cellStyle name="Normal 5 5" xfId="19097"/>
    <cellStyle name="Normal 5 5 2" xfId="19098"/>
    <cellStyle name="Normal 5 5_15-FINANCEIRAS" xfId="19099"/>
    <cellStyle name="Normal 5 6" xfId="19100"/>
    <cellStyle name="Normal 5 6 2" xfId="19101"/>
    <cellStyle name="Normal 5 6_15-FINANCEIRAS" xfId="19102"/>
    <cellStyle name="Normal 5 7" xfId="19103"/>
    <cellStyle name="Normal 5 7 2" xfId="19104"/>
    <cellStyle name="Normal 5 7_15-FINANCEIRAS" xfId="19105"/>
    <cellStyle name="Normal 5 8" xfId="19106"/>
    <cellStyle name="Normal 5 8 2" xfId="19107"/>
    <cellStyle name="Normal 5 8_15-FINANCEIRAS" xfId="19108"/>
    <cellStyle name="Normal 5 9" xfId="19109"/>
    <cellStyle name="Normal 5 9 2" xfId="19110"/>
    <cellStyle name="Normal 5 9_15-FINANCEIRAS" xfId="19111"/>
    <cellStyle name="Normal 5_1.1 - Apuração IRPJ_CSLL - 2100 - 2012_MAI_V1" xfId="19112"/>
    <cellStyle name="Normal 50" xfId="19113"/>
    <cellStyle name="Normal 50 2" xfId="19114"/>
    <cellStyle name="Normal 50 2 2" xfId="19115"/>
    <cellStyle name="Normal 50 2 2 2" xfId="19116"/>
    <cellStyle name="Normal 50 2 2 2 2" xfId="19117"/>
    <cellStyle name="Normal 50 2 2 2 2 2" xfId="19118"/>
    <cellStyle name="Normal 50 2 2 2 3" xfId="19119"/>
    <cellStyle name="Normal 50 2 2 2 4" xfId="19120"/>
    <cellStyle name="Normal 50 2 2 3" xfId="19121"/>
    <cellStyle name="Normal 50 2 2 3 2" xfId="19122"/>
    <cellStyle name="Normal 50 2 2 3 3" xfId="19123"/>
    <cellStyle name="Normal 50 2 2 4" xfId="19124"/>
    <cellStyle name="Normal 50 2 2 5" xfId="19125"/>
    <cellStyle name="Normal 50 2 2 6" xfId="19126"/>
    <cellStyle name="Normal 50 2 3" xfId="19127"/>
    <cellStyle name="Normal 50 2 3 2" xfId="19128"/>
    <cellStyle name="Normal 50 2 3 2 2" xfId="19129"/>
    <cellStyle name="Normal 50 2 3 2 2 2" xfId="19130"/>
    <cellStyle name="Normal 50 2 3 2 3" xfId="19131"/>
    <cellStyle name="Normal 50 2 3 2 4" xfId="19132"/>
    <cellStyle name="Normal 50 2 3 3" xfId="19133"/>
    <cellStyle name="Normal 50 2 3 3 2" xfId="19134"/>
    <cellStyle name="Normal 50 2 3 4" xfId="19135"/>
    <cellStyle name="Normal 50 2 3 5" xfId="19136"/>
    <cellStyle name="Normal 50 2 4" xfId="19137"/>
    <cellStyle name="Normal 50 2 4 2" xfId="19138"/>
    <cellStyle name="Normal 50 2 4 2 2" xfId="19139"/>
    <cellStyle name="Normal 50 2 4 3" xfId="19140"/>
    <cellStyle name="Normal 50 2 4 4" xfId="19141"/>
    <cellStyle name="Normal 50 2 5" xfId="19142"/>
    <cellStyle name="Normal 50 2 5 2" xfId="19143"/>
    <cellStyle name="Normal 50 2 5 3" xfId="19144"/>
    <cellStyle name="Normal 50 2 6" xfId="19145"/>
    <cellStyle name="Normal 50 2 6 2" xfId="19146"/>
    <cellStyle name="Normal 50 2 7" xfId="19147"/>
    <cellStyle name="Normal 50 2 8" xfId="19148"/>
    <cellStyle name="Normal 50 3" xfId="19149"/>
    <cellStyle name="Normal 50 3 2" xfId="19150"/>
    <cellStyle name="Normal 50 3 2 2" xfId="19151"/>
    <cellStyle name="Normal 50 3 2 2 2" xfId="19152"/>
    <cellStyle name="Normal 50 3 2 3" xfId="19153"/>
    <cellStyle name="Normal 50 3 2 4" xfId="19154"/>
    <cellStyle name="Normal 50 3 3" xfId="19155"/>
    <cellStyle name="Normal 50 3 3 2" xfId="19156"/>
    <cellStyle name="Normal 50 3 3 3" xfId="19157"/>
    <cellStyle name="Normal 50 3 4" xfId="19158"/>
    <cellStyle name="Normal 50 3 5" xfId="19159"/>
    <cellStyle name="Normal 50 3 6" xfId="19160"/>
    <cellStyle name="Normal 50 4" xfId="19161"/>
    <cellStyle name="Normal 50 4 2" xfId="19162"/>
    <cellStyle name="Normal 50 4 2 2" xfId="19163"/>
    <cellStyle name="Normal 50 4 2 2 2" xfId="19164"/>
    <cellStyle name="Normal 50 4 2 3" xfId="19165"/>
    <cellStyle name="Normal 50 4 2 4" xfId="19166"/>
    <cellStyle name="Normal 50 4 3" xfId="19167"/>
    <cellStyle name="Normal 50 4 3 2" xfId="19168"/>
    <cellStyle name="Normal 50 4 4" xfId="19169"/>
    <cellStyle name="Normal 50 4 5" xfId="19170"/>
    <cellStyle name="Normal 50 5" xfId="19171"/>
    <cellStyle name="Normal 50 5 2" xfId="19172"/>
    <cellStyle name="Normal 50 5 2 2" xfId="19173"/>
    <cellStyle name="Normal 50 5 3" xfId="19174"/>
    <cellStyle name="Normal 50 5 4" xfId="19175"/>
    <cellStyle name="Normal 50 6" xfId="19176"/>
    <cellStyle name="Normal 50 6 2" xfId="19177"/>
    <cellStyle name="Normal 50 6 3" xfId="19178"/>
    <cellStyle name="Normal 50 7" xfId="19179"/>
    <cellStyle name="Normal 50 7 2" xfId="19180"/>
    <cellStyle name="Normal 50 8" xfId="19181"/>
    <cellStyle name="Normal 50 9" xfId="19182"/>
    <cellStyle name="Normal 50_15-FINANCEIRAS" xfId="19183"/>
    <cellStyle name="Normal 51" xfId="19184"/>
    <cellStyle name="Normal 51 2" xfId="19185"/>
    <cellStyle name="Normal 51 2 2" xfId="19186"/>
    <cellStyle name="Normal 51 2 2 2" xfId="19187"/>
    <cellStyle name="Normal 51 2 2 2 2" xfId="19188"/>
    <cellStyle name="Normal 51 2 2 2 2 2" xfId="19189"/>
    <cellStyle name="Normal 51 2 2 2 3" xfId="19190"/>
    <cellStyle name="Normal 51 2 2 2 4" xfId="19191"/>
    <cellStyle name="Normal 51 2 2 3" xfId="19192"/>
    <cellStyle name="Normal 51 2 2 3 2" xfId="19193"/>
    <cellStyle name="Normal 51 2 2 3 3" xfId="19194"/>
    <cellStyle name="Normal 51 2 2 4" xfId="19195"/>
    <cellStyle name="Normal 51 2 2 5" xfId="19196"/>
    <cellStyle name="Normal 51 2 2 6" xfId="19197"/>
    <cellStyle name="Normal 51 2 3" xfId="19198"/>
    <cellStyle name="Normal 51 2 3 2" xfId="19199"/>
    <cellStyle name="Normal 51 2 3 2 2" xfId="19200"/>
    <cellStyle name="Normal 51 2 3 2 2 2" xfId="19201"/>
    <cellStyle name="Normal 51 2 3 2 3" xfId="19202"/>
    <cellStyle name="Normal 51 2 3 2 4" xfId="19203"/>
    <cellStyle name="Normal 51 2 3 3" xfId="19204"/>
    <cellStyle name="Normal 51 2 3 3 2" xfId="19205"/>
    <cellStyle name="Normal 51 2 3 4" xfId="19206"/>
    <cellStyle name="Normal 51 2 3 5" xfId="19207"/>
    <cellStyle name="Normal 51 2 4" xfId="19208"/>
    <cellStyle name="Normal 51 2 4 2" xfId="19209"/>
    <cellStyle name="Normal 51 2 4 2 2" xfId="19210"/>
    <cellStyle name="Normal 51 2 4 3" xfId="19211"/>
    <cellStyle name="Normal 51 2 4 4" xfId="19212"/>
    <cellStyle name="Normal 51 2 5" xfId="19213"/>
    <cellStyle name="Normal 51 2 5 2" xfId="19214"/>
    <cellStyle name="Normal 51 2 5 3" xfId="19215"/>
    <cellStyle name="Normal 51 2 6" xfId="19216"/>
    <cellStyle name="Normal 51 2 6 2" xfId="19217"/>
    <cellStyle name="Normal 51 2 7" xfId="19218"/>
    <cellStyle name="Normal 51 2 8" xfId="19219"/>
    <cellStyle name="Normal 51 3" xfId="19220"/>
    <cellStyle name="Normal 51 3 2" xfId="19221"/>
    <cellStyle name="Normal 51 3 2 2" xfId="19222"/>
    <cellStyle name="Normal 51 3 2 2 2" xfId="19223"/>
    <cellStyle name="Normal 51 3 2 3" xfId="19224"/>
    <cellStyle name="Normal 51 3 2 4" xfId="19225"/>
    <cellStyle name="Normal 51 3 3" xfId="19226"/>
    <cellStyle name="Normal 51 3 3 2" xfId="19227"/>
    <cellStyle name="Normal 51 3 3 3" xfId="19228"/>
    <cellStyle name="Normal 51 3 4" xfId="19229"/>
    <cellStyle name="Normal 51 3 5" xfId="19230"/>
    <cellStyle name="Normal 51 3 6" xfId="19231"/>
    <cellStyle name="Normal 51 4" xfId="19232"/>
    <cellStyle name="Normal 51 4 2" xfId="19233"/>
    <cellStyle name="Normal 51 4 2 2" xfId="19234"/>
    <cellStyle name="Normal 51 4 2 2 2" xfId="19235"/>
    <cellStyle name="Normal 51 4 2 3" xfId="19236"/>
    <cellStyle name="Normal 51 4 2 4" xfId="19237"/>
    <cellStyle name="Normal 51 4 3" xfId="19238"/>
    <cellStyle name="Normal 51 4 3 2" xfId="19239"/>
    <cellStyle name="Normal 51 4 4" xfId="19240"/>
    <cellStyle name="Normal 51 4 5" xfId="19241"/>
    <cellStyle name="Normal 51 5" xfId="19242"/>
    <cellStyle name="Normal 51 5 2" xfId="19243"/>
    <cellStyle name="Normal 51 5 2 2" xfId="19244"/>
    <cellStyle name="Normal 51 5 3" xfId="19245"/>
    <cellStyle name="Normal 51 5 4" xfId="19246"/>
    <cellStyle name="Normal 51 6" xfId="19247"/>
    <cellStyle name="Normal 51 6 2" xfId="19248"/>
    <cellStyle name="Normal 51 6 3" xfId="19249"/>
    <cellStyle name="Normal 51 7" xfId="19250"/>
    <cellStyle name="Normal 51 7 2" xfId="19251"/>
    <cellStyle name="Normal 51 8" xfId="19252"/>
    <cellStyle name="Normal 51 9" xfId="19253"/>
    <cellStyle name="Normal 51_15-FINANCEIRAS" xfId="19254"/>
    <cellStyle name="Normal 52" xfId="19255"/>
    <cellStyle name="Normal 52 2" xfId="19256"/>
    <cellStyle name="Normal 52 2 2" xfId="19257"/>
    <cellStyle name="Normal 52 2 2 2" xfId="19258"/>
    <cellStyle name="Normal 52 2 2 2 2" xfId="19259"/>
    <cellStyle name="Normal 52 2 2 2 2 2" xfId="19260"/>
    <cellStyle name="Normal 52 2 2 2 3" xfId="19261"/>
    <cellStyle name="Normal 52 2 2 2 4" xfId="19262"/>
    <cellStyle name="Normal 52 2 2 3" xfId="19263"/>
    <cellStyle name="Normal 52 2 2 3 2" xfId="19264"/>
    <cellStyle name="Normal 52 2 2 3 3" xfId="19265"/>
    <cellStyle name="Normal 52 2 2 4" xfId="19266"/>
    <cellStyle name="Normal 52 2 2 5" xfId="19267"/>
    <cellStyle name="Normal 52 2 2 6" xfId="19268"/>
    <cellStyle name="Normal 52 2 3" xfId="19269"/>
    <cellStyle name="Normal 52 2 3 2" xfId="19270"/>
    <cellStyle name="Normal 52 2 3 2 2" xfId="19271"/>
    <cellStyle name="Normal 52 2 3 2 2 2" xfId="19272"/>
    <cellStyle name="Normal 52 2 3 2 3" xfId="19273"/>
    <cellStyle name="Normal 52 2 3 2 4" xfId="19274"/>
    <cellStyle name="Normal 52 2 3 3" xfId="19275"/>
    <cellStyle name="Normal 52 2 3 3 2" xfId="19276"/>
    <cellStyle name="Normal 52 2 3 4" xfId="19277"/>
    <cellStyle name="Normal 52 2 3 5" xfId="19278"/>
    <cellStyle name="Normal 52 2 4" xfId="19279"/>
    <cellStyle name="Normal 52 2 4 2" xfId="19280"/>
    <cellStyle name="Normal 52 2 4 2 2" xfId="19281"/>
    <cellStyle name="Normal 52 2 4 3" xfId="19282"/>
    <cellStyle name="Normal 52 2 4 4" xfId="19283"/>
    <cellStyle name="Normal 52 2 5" xfId="19284"/>
    <cellStyle name="Normal 52 2 5 2" xfId="19285"/>
    <cellStyle name="Normal 52 2 5 3" xfId="19286"/>
    <cellStyle name="Normal 52 2 6" xfId="19287"/>
    <cellStyle name="Normal 52 2 6 2" xfId="19288"/>
    <cellStyle name="Normal 52 2 7" xfId="19289"/>
    <cellStyle name="Normal 52 2 8" xfId="19290"/>
    <cellStyle name="Normal 52 3" xfId="19291"/>
    <cellStyle name="Normal 52 3 2" xfId="19292"/>
    <cellStyle name="Normal 52 3 2 2" xfId="19293"/>
    <cellStyle name="Normal 52 3 2 2 2" xfId="19294"/>
    <cellStyle name="Normal 52 3 2 3" xfId="19295"/>
    <cellStyle name="Normal 52 3 2 4" xfId="19296"/>
    <cellStyle name="Normal 52 3 3" xfId="19297"/>
    <cellStyle name="Normal 52 3 3 2" xfId="19298"/>
    <cellStyle name="Normal 52 3 3 3" xfId="19299"/>
    <cellStyle name="Normal 52 3 4" xfId="19300"/>
    <cellStyle name="Normal 52 3 5" xfId="19301"/>
    <cellStyle name="Normal 52 3 6" xfId="19302"/>
    <cellStyle name="Normal 52 4" xfId="19303"/>
    <cellStyle name="Normal 52 4 2" xfId="19304"/>
    <cellStyle name="Normal 52 4 2 2" xfId="19305"/>
    <cellStyle name="Normal 52 4 2 2 2" xfId="19306"/>
    <cellStyle name="Normal 52 4 2 3" xfId="19307"/>
    <cellStyle name="Normal 52 4 2 4" xfId="19308"/>
    <cellStyle name="Normal 52 4 3" xfId="19309"/>
    <cellStyle name="Normal 52 4 3 2" xfId="19310"/>
    <cellStyle name="Normal 52 4 4" xfId="19311"/>
    <cellStyle name="Normal 52 4 5" xfId="19312"/>
    <cellStyle name="Normal 52 5" xfId="19313"/>
    <cellStyle name="Normal 52 5 2" xfId="19314"/>
    <cellStyle name="Normal 52 5 2 2" xfId="19315"/>
    <cellStyle name="Normal 52 5 3" xfId="19316"/>
    <cellStyle name="Normal 52 5 4" xfId="19317"/>
    <cellStyle name="Normal 52 6" xfId="19318"/>
    <cellStyle name="Normal 52 6 2" xfId="19319"/>
    <cellStyle name="Normal 52 6 3" xfId="19320"/>
    <cellStyle name="Normal 52 7" xfId="19321"/>
    <cellStyle name="Normal 52 7 2" xfId="19322"/>
    <cellStyle name="Normal 52 8" xfId="19323"/>
    <cellStyle name="Normal 52 9" xfId="19324"/>
    <cellStyle name="Normal 52_15-FINANCEIRAS" xfId="19325"/>
    <cellStyle name="Normal 53" xfId="19326"/>
    <cellStyle name="Normal 53 2" xfId="19327"/>
    <cellStyle name="Normal 53 2 2" xfId="19328"/>
    <cellStyle name="Normal 53 2 2 2" xfId="19329"/>
    <cellStyle name="Normal 53 2 2 2 2" xfId="19330"/>
    <cellStyle name="Normal 53 2 2 2 2 2" xfId="19331"/>
    <cellStyle name="Normal 53 2 2 2 3" xfId="19332"/>
    <cellStyle name="Normal 53 2 2 2 4" xfId="19333"/>
    <cellStyle name="Normal 53 2 2 3" xfId="19334"/>
    <cellStyle name="Normal 53 2 2 3 2" xfId="19335"/>
    <cellStyle name="Normal 53 2 2 3 3" xfId="19336"/>
    <cellStyle name="Normal 53 2 2 4" xfId="19337"/>
    <cellStyle name="Normal 53 2 2 5" xfId="19338"/>
    <cellStyle name="Normal 53 2 2 6" xfId="19339"/>
    <cellStyle name="Normal 53 2 3" xfId="19340"/>
    <cellStyle name="Normal 53 2 3 2" xfId="19341"/>
    <cellStyle name="Normal 53 2 3 2 2" xfId="19342"/>
    <cellStyle name="Normal 53 2 3 2 2 2" xfId="19343"/>
    <cellStyle name="Normal 53 2 3 2 3" xfId="19344"/>
    <cellStyle name="Normal 53 2 3 2 4" xfId="19345"/>
    <cellStyle name="Normal 53 2 3 3" xfId="19346"/>
    <cellStyle name="Normal 53 2 3 3 2" xfId="19347"/>
    <cellStyle name="Normal 53 2 3 4" xfId="19348"/>
    <cellStyle name="Normal 53 2 3 5" xfId="19349"/>
    <cellStyle name="Normal 53 2 4" xfId="19350"/>
    <cellStyle name="Normal 53 2 4 2" xfId="19351"/>
    <cellStyle name="Normal 53 2 4 2 2" xfId="19352"/>
    <cellStyle name="Normal 53 2 4 3" xfId="19353"/>
    <cellStyle name="Normal 53 2 4 4" xfId="19354"/>
    <cellStyle name="Normal 53 2 5" xfId="19355"/>
    <cellStyle name="Normal 53 2 5 2" xfId="19356"/>
    <cellStyle name="Normal 53 2 5 3" xfId="19357"/>
    <cellStyle name="Normal 53 2 6" xfId="19358"/>
    <cellStyle name="Normal 53 2 6 2" xfId="19359"/>
    <cellStyle name="Normal 53 2 7" xfId="19360"/>
    <cellStyle name="Normal 53 2 8" xfId="19361"/>
    <cellStyle name="Normal 53 3" xfId="19362"/>
    <cellStyle name="Normal 53 3 2" xfId="19363"/>
    <cellStyle name="Normal 53 3 2 2" xfId="19364"/>
    <cellStyle name="Normal 53 3 2 2 2" xfId="19365"/>
    <cellStyle name="Normal 53 3 2 3" xfId="19366"/>
    <cellStyle name="Normal 53 3 2 4" xfId="19367"/>
    <cellStyle name="Normal 53 3 3" xfId="19368"/>
    <cellStyle name="Normal 53 3 3 2" xfId="19369"/>
    <cellStyle name="Normal 53 3 3 3" xfId="19370"/>
    <cellStyle name="Normal 53 3 4" xfId="19371"/>
    <cellStyle name="Normal 53 3 5" xfId="19372"/>
    <cellStyle name="Normal 53 3 6" xfId="19373"/>
    <cellStyle name="Normal 53 4" xfId="19374"/>
    <cellStyle name="Normal 53 4 2" xfId="19375"/>
    <cellStyle name="Normal 53 4 2 2" xfId="19376"/>
    <cellStyle name="Normal 53 4 2 2 2" xfId="19377"/>
    <cellStyle name="Normal 53 4 2 3" xfId="19378"/>
    <cellStyle name="Normal 53 4 2 4" xfId="19379"/>
    <cellStyle name="Normal 53 4 3" xfId="19380"/>
    <cellStyle name="Normal 53 4 3 2" xfId="19381"/>
    <cellStyle name="Normal 53 4 4" xfId="19382"/>
    <cellStyle name="Normal 53 4 5" xfId="19383"/>
    <cellStyle name="Normal 53 5" xfId="19384"/>
    <cellStyle name="Normal 53 5 2" xfId="19385"/>
    <cellStyle name="Normal 53 5 2 2" xfId="19386"/>
    <cellStyle name="Normal 53 5 3" xfId="19387"/>
    <cellStyle name="Normal 53 5 4" xfId="19388"/>
    <cellStyle name="Normal 53 6" xfId="19389"/>
    <cellStyle name="Normal 53 6 2" xfId="19390"/>
    <cellStyle name="Normal 53 6 3" xfId="19391"/>
    <cellStyle name="Normal 53 7" xfId="19392"/>
    <cellStyle name="Normal 53 7 2" xfId="19393"/>
    <cellStyle name="Normal 53 8" xfId="19394"/>
    <cellStyle name="Normal 53 9" xfId="19395"/>
    <cellStyle name="Normal 53_15-FINANCEIRAS" xfId="19396"/>
    <cellStyle name="Normal 54" xfId="19397"/>
    <cellStyle name="Normal 54 2" xfId="19398"/>
    <cellStyle name="Normal 54 2 2" xfId="19399"/>
    <cellStyle name="Normal 54 2 2 2" xfId="19400"/>
    <cellStyle name="Normal 54 2 2 2 2" xfId="19401"/>
    <cellStyle name="Normal 54 2 2 2 2 2" xfId="19402"/>
    <cellStyle name="Normal 54 2 2 2 3" xfId="19403"/>
    <cellStyle name="Normal 54 2 2 2 4" xfId="19404"/>
    <cellStyle name="Normal 54 2 2 3" xfId="19405"/>
    <cellStyle name="Normal 54 2 2 3 2" xfId="19406"/>
    <cellStyle name="Normal 54 2 2 3 3" xfId="19407"/>
    <cellStyle name="Normal 54 2 2 4" xfId="19408"/>
    <cellStyle name="Normal 54 2 2 5" xfId="19409"/>
    <cellStyle name="Normal 54 2 2 6" xfId="19410"/>
    <cellStyle name="Normal 54 2 3" xfId="19411"/>
    <cellStyle name="Normal 54 2 3 2" xfId="19412"/>
    <cellStyle name="Normal 54 2 3 2 2" xfId="19413"/>
    <cellStyle name="Normal 54 2 3 2 2 2" xfId="19414"/>
    <cellStyle name="Normal 54 2 3 2 3" xfId="19415"/>
    <cellStyle name="Normal 54 2 3 2 4" xfId="19416"/>
    <cellStyle name="Normal 54 2 3 3" xfId="19417"/>
    <cellStyle name="Normal 54 2 3 3 2" xfId="19418"/>
    <cellStyle name="Normal 54 2 3 4" xfId="19419"/>
    <cellStyle name="Normal 54 2 3 5" xfId="19420"/>
    <cellStyle name="Normal 54 2 4" xfId="19421"/>
    <cellStyle name="Normal 54 2 4 2" xfId="19422"/>
    <cellStyle name="Normal 54 2 4 2 2" xfId="19423"/>
    <cellStyle name="Normal 54 2 4 3" xfId="19424"/>
    <cellStyle name="Normal 54 2 4 4" xfId="19425"/>
    <cellStyle name="Normal 54 2 5" xfId="19426"/>
    <cellStyle name="Normal 54 2 5 2" xfId="19427"/>
    <cellStyle name="Normal 54 2 5 3" xfId="19428"/>
    <cellStyle name="Normal 54 2 6" xfId="19429"/>
    <cellStyle name="Normal 54 2 6 2" xfId="19430"/>
    <cellStyle name="Normal 54 2 7" xfId="19431"/>
    <cellStyle name="Normal 54 2 8" xfId="19432"/>
    <cellStyle name="Normal 54 3" xfId="19433"/>
    <cellStyle name="Normal 54 3 2" xfId="19434"/>
    <cellStyle name="Normal 54 3 2 2" xfId="19435"/>
    <cellStyle name="Normal 54 3 2 2 2" xfId="19436"/>
    <cellStyle name="Normal 54 3 2 3" xfId="19437"/>
    <cellStyle name="Normal 54 3 2 4" xfId="19438"/>
    <cellStyle name="Normal 54 3 3" xfId="19439"/>
    <cellStyle name="Normal 54 3 3 2" xfId="19440"/>
    <cellStyle name="Normal 54 3 3 3" xfId="19441"/>
    <cellStyle name="Normal 54 3 4" xfId="19442"/>
    <cellStyle name="Normal 54 3 5" xfId="19443"/>
    <cellStyle name="Normal 54 3 6" xfId="19444"/>
    <cellStyle name="Normal 54 4" xfId="19445"/>
    <cellStyle name="Normal 54 4 2" xfId="19446"/>
    <cellStyle name="Normal 54 4 2 2" xfId="19447"/>
    <cellStyle name="Normal 54 4 2 2 2" xfId="19448"/>
    <cellStyle name="Normal 54 4 2 3" xfId="19449"/>
    <cellStyle name="Normal 54 4 2 4" xfId="19450"/>
    <cellStyle name="Normal 54 4 3" xfId="19451"/>
    <cellStyle name="Normal 54 4 3 2" xfId="19452"/>
    <cellStyle name="Normal 54 4 4" xfId="19453"/>
    <cellStyle name="Normal 54 4 5" xfId="19454"/>
    <cellStyle name="Normal 54 5" xfId="19455"/>
    <cellStyle name="Normal 54 5 2" xfId="19456"/>
    <cellStyle name="Normal 54 5 2 2" xfId="19457"/>
    <cellStyle name="Normal 54 5 3" xfId="19458"/>
    <cellStyle name="Normal 54 5 4" xfId="19459"/>
    <cellStyle name="Normal 54 6" xfId="19460"/>
    <cellStyle name="Normal 54 6 2" xfId="19461"/>
    <cellStyle name="Normal 54 6 3" xfId="19462"/>
    <cellStyle name="Normal 54 7" xfId="19463"/>
    <cellStyle name="Normal 54 7 2" xfId="19464"/>
    <cellStyle name="Normal 54 8" xfId="19465"/>
    <cellStyle name="Normal 54 9" xfId="19466"/>
    <cellStyle name="Normal 54_CV-CF Elevação" xfId="19467"/>
    <cellStyle name="Normal 55" xfId="19468"/>
    <cellStyle name="Normal 55 2" xfId="19469"/>
    <cellStyle name="Normal 55 2 2" xfId="19470"/>
    <cellStyle name="Normal 55 2 2 2" xfId="19471"/>
    <cellStyle name="Normal 55 2 2 2 2" xfId="19472"/>
    <cellStyle name="Normal 55 2 2 2 2 2" xfId="19473"/>
    <cellStyle name="Normal 55 2 2 2 3" xfId="19474"/>
    <cellStyle name="Normal 55 2 2 2 4" xfId="19475"/>
    <cellStyle name="Normal 55 2 2 3" xfId="19476"/>
    <cellStyle name="Normal 55 2 2 3 2" xfId="19477"/>
    <cellStyle name="Normal 55 2 2 3 3" xfId="19478"/>
    <cellStyle name="Normal 55 2 2 4" xfId="19479"/>
    <cellStyle name="Normal 55 2 2 5" xfId="19480"/>
    <cellStyle name="Normal 55 2 2 6" xfId="19481"/>
    <cellStyle name="Normal 55 2 3" xfId="19482"/>
    <cellStyle name="Normal 55 2 3 2" xfId="19483"/>
    <cellStyle name="Normal 55 2 3 2 2" xfId="19484"/>
    <cellStyle name="Normal 55 2 3 2 2 2" xfId="19485"/>
    <cellStyle name="Normal 55 2 3 2 3" xfId="19486"/>
    <cellStyle name="Normal 55 2 3 2 4" xfId="19487"/>
    <cellStyle name="Normal 55 2 3 3" xfId="19488"/>
    <cellStyle name="Normal 55 2 3 3 2" xfId="19489"/>
    <cellStyle name="Normal 55 2 3 4" xfId="19490"/>
    <cellStyle name="Normal 55 2 3 5" xfId="19491"/>
    <cellStyle name="Normal 55 2 4" xfId="19492"/>
    <cellStyle name="Normal 55 2 4 2" xfId="19493"/>
    <cellStyle name="Normal 55 2 4 2 2" xfId="19494"/>
    <cellStyle name="Normal 55 2 4 3" xfId="19495"/>
    <cellStyle name="Normal 55 2 4 4" xfId="19496"/>
    <cellStyle name="Normal 55 2 5" xfId="19497"/>
    <cellStyle name="Normal 55 2 5 2" xfId="19498"/>
    <cellStyle name="Normal 55 2 5 3" xfId="19499"/>
    <cellStyle name="Normal 55 2 6" xfId="19500"/>
    <cellStyle name="Normal 55 2 6 2" xfId="19501"/>
    <cellStyle name="Normal 55 2 7" xfId="19502"/>
    <cellStyle name="Normal 55 2 8" xfId="19503"/>
    <cellStyle name="Normal 55 2_COMGAS" xfId="19504"/>
    <cellStyle name="Normal 55 3" xfId="19505"/>
    <cellStyle name="Normal 55 3 2" xfId="19506"/>
    <cellStyle name="Normal 55 3 2 2" xfId="19507"/>
    <cellStyle name="Normal 55 3 2 2 2" xfId="19508"/>
    <cellStyle name="Normal 55 3 2 3" xfId="19509"/>
    <cellStyle name="Normal 55 3 2 4" xfId="19510"/>
    <cellStyle name="Normal 55 3 3" xfId="19511"/>
    <cellStyle name="Normal 55 3 3 2" xfId="19512"/>
    <cellStyle name="Normal 55 3 3 3" xfId="19513"/>
    <cellStyle name="Normal 55 3 4" xfId="19514"/>
    <cellStyle name="Normal 55 3 5" xfId="19515"/>
    <cellStyle name="Normal 55 3 6" xfId="19516"/>
    <cellStyle name="Normal 55 4" xfId="19517"/>
    <cellStyle name="Normal 55 4 2" xfId="19518"/>
    <cellStyle name="Normal 55 4 2 2" xfId="19519"/>
    <cellStyle name="Normal 55 4 2 2 2" xfId="19520"/>
    <cellStyle name="Normal 55 4 2 3" xfId="19521"/>
    <cellStyle name="Normal 55 4 2 4" xfId="19522"/>
    <cellStyle name="Normal 55 4 3" xfId="19523"/>
    <cellStyle name="Normal 55 4 3 2" xfId="19524"/>
    <cellStyle name="Normal 55 4 4" xfId="19525"/>
    <cellStyle name="Normal 55 4 5" xfId="19526"/>
    <cellStyle name="Normal 55 5" xfId="19527"/>
    <cellStyle name="Normal 55 5 2" xfId="19528"/>
    <cellStyle name="Normal 55 5 2 2" xfId="19529"/>
    <cellStyle name="Normal 55 5 3" xfId="19530"/>
    <cellStyle name="Normal 55 5 4" xfId="19531"/>
    <cellStyle name="Normal 55 6" xfId="19532"/>
    <cellStyle name="Normal 55 6 2" xfId="19533"/>
    <cellStyle name="Normal 55 6 3" xfId="19534"/>
    <cellStyle name="Normal 55 7" xfId="19535"/>
    <cellStyle name="Normal 55 7 2" xfId="19536"/>
    <cellStyle name="Normal 55 8" xfId="19537"/>
    <cellStyle name="Normal 55 9" xfId="19538"/>
    <cellStyle name="Normal 56" xfId="19539"/>
    <cellStyle name="Normal 56 2" xfId="19540"/>
    <cellStyle name="Normal 56 2 2" xfId="19541"/>
    <cellStyle name="Normal 56 2 2 2" xfId="19542"/>
    <cellStyle name="Normal 56 2 2 2 2" xfId="19543"/>
    <cellStyle name="Normal 56 2 2 2 2 2" xfId="19544"/>
    <cellStyle name="Normal 56 2 2 2 3" xfId="19545"/>
    <cellStyle name="Normal 56 2 2 2 4" xfId="19546"/>
    <cellStyle name="Normal 56 2 2 3" xfId="19547"/>
    <cellStyle name="Normal 56 2 2 3 2" xfId="19548"/>
    <cellStyle name="Normal 56 2 2 3 3" xfId="19549"/>
    <cellStyle name="Normal 56 2 2 4" xfId="19550"/>
    <cellStyle name="Normal 56 2 2 5" xfId="19551"/>
    <cellStyle name="Normal 56 2 2 6" xfId="19552"/>
    <cellStyle name="Normal 56 2 3" xfId="19553"/>
    <cellStyle name="Normal 56 2 3 2" xfId="19554"/>
    <cellStyle name="Normal 56 2 3 2 2" xfId="19555"/>
    <cellStyle name="Normal 56 2 3 2 2 2" xfId="19556"/>
    <cellStyle name="Normal 56 2 3 2 3" xfId="19557"/>
    <cellStyle name="Normal 56 2 3 2 4" xfId="19558"/>
    <cellStyle name="Normal 56 2 3 3" xfId="19559"/>
    <cellStyle name="Normal 56 2 3 3 2" xfId="19560"/>
    <cellStyle name="Normal 56 2 3 4" xfId="19561"/>
    <cellStyle name="Normal 56 2 3 5" xfId="19562"/>
    <cellStyle name="Normal 56 2 4" xfId="19563"/>
    <cellStyle name="Normal 56 2 4 2" xfId="19564"/>
    <cellStyle name="Normal 56 2 4 2 2" xfId="19565"/>
    <cellStyle name="Normal 56 2 4 3" xfId="19566"/>
    <cellStyle name="Normal 56 2 4 4" xfId="19567"/>
    <cellStyle name="Normal 56 2 5" xfId="19568"/>
    <cellStyle name="Normal 56 2 5 2" xfId="19569"/>
    <cellStyle name="Normal 56 2 5 3" xfId="19570"/>
    <cellStyle name="Normal 56 2 6" xfId="19571"/>
    <cellStyle name="Normal 56 2 6 2" xfId="19572"/>
    <cellStyle name="Normal 56 2 7" xfId="19573"/>
    <cellStyle name="Normal 56 2 8" xfId="19574"/>
    <cellStyle name="Normal 56 3" xfId="19575"/>
    <cellStyle name="Normal 56 3 2" xfId="19576"/>
    <cellStyle name="Normal 56 3 2 2" xfId="19577"/>
    <cellStyle name="Normal 56 3 2 2 2" xfId="19578"/>
    <cellStyle name="Normal 56 3 2 3" xfId="19579"/>
    <cellStyle name="Normal 56 3 2 4" xfId="19580"/>
    <cellStyle name="Normal 56 3 3" xfId="19581"/>
    <cellStyle name="Normal 56 3 3 2" xfId="19582"/>
    <cellStyle name="Normal 56 3 3 3" xfId="19583"/>
    <cellStyle name="Normal 56 3 4" xfId="19584"/>
    <cellStyle name="Normal 56 3 5" xfId="19585"/>
    <cellStyle name="Normal 56 3 6" xfId="19586"/>
    <cellStyle name="Normal 56 4" xfId="19587"/>
    <cellStyle name="Normal 56 4 2" xfId="19588"/>
    <cellStyle name="Normal 56 4 2 2" xfId="19589"/>
    <cellStyle name="Normal 56 4 2 2 2" xfId="19590"/>
    <cellStyle name="Normal 56 4 2 3" xfId="19591"/>
    <cellStyle name="Normal 56 4 2 4" xfId="19592"/>
    <cellStyle name="Normal 56 4 3" xfId="19593"/>
    <cellStyle name="Normal 56 4 3 2" xfId="19594"/>
    <cellStyle name="Normal 56 4 4" xfId="19595"/>
    <cellStyle name="Normal 56 4 5" xfId="19596"/>
    <cellStyle name="Normal 56 5" xfId="19597"/>
    <cellStyle name="Normal 56 5 2" xfId="19598"/>
    <cellStyle name="Normal 56 5 2 2" xfId="19599"/>
    <cellStyle name="Normal 56 5 3" xfId="19600"/>
    <cellStyle name="Normal 56 5 4" xfId="19601"/>
    <cellStyle name="Normal 56 6" xfId="19602"/>
    <cellStyle name="Normal 56 6 2" xfId="19603"/>
    <cellStyle name="Normal 56 6 3" xfId="19604"/>
    <cellStyle name="Normal 56 7" xfId="19605"/>
    <cellStyle name="Normal 56 7 2" xfId="19606"/>
    <cellStyle name="Normal 56 8" xfId="19607"/>
    <cellStyle name="Normal 56 9" xfId="19608"/>
    <cellStyle name="Normal 56_Dep_Judiciais-Contingências" xfId="19609"/>
    <cellStyle name="Normal 57" xfId="19610"/>
    <cellStyle name="Normal 57 2" xfId="19611"/>
    <cellStyle name="Normal 57 2 2" xfId="19612"/>
    <cellStyle name="Normal 57 2 2 2" xfId="19613"/>
    <cellStyle name="Normal 57 2 2 2 2" xfId="19614"/>
    <cellStyle name="Normal 57 2 2 2 2 2" xfId="19615"/>
    <cellStyle name="Normal 57 2 2 2 3" xfId="19616"/>
    <cellStyle name="Normal 57 2 2 2 4" xfId="19617"/>
    <cellStyle name="Normal 57 2 2 3" xfId="19618"/>
    <cellStyle name="Normal 57 2 2 3 2" xfId="19619"/>
    <cellStyle name="Normal 57 2 2 3 3" xfId="19620"/>
    <cellStyle name="Normal 57 2 2 4" xfId="19621"/>
    <cellStyle name="Normal 57 2 2 5" xfId="19622"/>
    <cellStyle name="Normal 57 2 2 6" xfId="19623"/>
    <cellStyle name="Normal 57 2 3" xfId="19624"/>
    <cellStyle name="Normal 57 2 3 2" xfId="19625"/>
    <cellStyle name="Normal 57 2 3 2 2" xfId="19626"/>
    <cellStyle name="Normal 57 2 3 2 2 2" xfId="19627"/>
    <cellStyle name="Normal 57 2 3 2 3" xfId="19628"/>
    <cellStyle name="Normal 57 2 3 2 4" xfId="19629"/>
    <cellStyle name="Normal 57 2 3 3" xfId="19630"/>
    <cellStyle name="Normal 57 2 3 3 2" xfId="19631"/>
    <cellStyle name="Normal 57 2 3 4" xfId="19632"/>
    <cellStyle name="Normal 57 2 3 5" xfId="19633"/>
    <cellStyle name="Normal 57 2 4" xfId="19634"/>
    <cellStyle name="Normal 57 2 4 2" xfId="19635"/>
    <cellStyle name="Normal 57 2 4 2 2" xfId="19636"/>
    <cellStyle name="Normal 57 2 4 3" xfId="19637"/>
    <cellStyle name="Normal 57 2 4 4" xfId="19638"/>
    <cellStyle name="Normal 57 2 5" xfId="19639"/>
    <cellStyle name="Normal 57 2 5 2" xfId="19640"/>
    <cellStyle name="Normal 57 2 5 3" xfId="19641"/>
    <cellStyle name="Normal 57 2 6" xfId="19642"/>
    <cellStyle name="Normal 57 2 6 2" xfId="19643"/>
    <cellStyle name="Normal 57 2 7" xfId="19644"/>
    <cellStyle name="Normal 57 2 8" xfId="19645"/>
    <cellStyle name="Normal 57 3" xfId="19646"/>
    <cellStyle name="Normal 57 3 2" xfId="19647"/>
    <cellStyle name="Normal 57 3 2 2" xfId="19648"/>
    <cellStyle name="Normal 57 3 2 2 2" xfId="19649"/>
    <cellStyle name="Normal 57 3 2 3" xfId="19650"/>
    <cellStyle name="Normal 57 3 2 4" xfId="19651"/>
    <cellStyle name="Normal 57 3 3" xfId="19652"/>
    <cellStyle name="Normal 57 3 3 2" xfId="19653"/>
    <cellStyle name="Normal 57 3 3 3" xfId="19654"/>
    <cellStyle name="Normal 57 3 4" xfId="19655"/>
    <cellStyle name="Normal 57 3 5" xfId="19656"/>
    <cellStyle name="Normal 57 3 6" xfId="19657"/>
    <cellStyle name="Normal 57 4" xfId="19658"/>
    <cellStyle name="Normal 57 4 2" xfId="19659"/>
    <cellStyle name="Normal 57 4 2 2" xfId="19660"/>
    <cellStyle name="Normal 57 4 2 2 2" xfId="19661"/>
    <cellStyle name="Normal 57 4 2 3" xfId="19662"/>
    <cellStyle name="Normal 57 4 2 4" xfId="19663"/>
    <cellStyle name="Normal 57 4 3" xfId="19664"/>
    <cellStyle name="Normal 57 4 3 2" xfId="19665"/>
    <cellStyle name="Normal 57 4 4" xfId="19666"/>
    <cellStyle name="Normal 57 4 5" xfId="19667"/>
    <cellStyle name="Normal 57 5" xfId="19668"/>
    <cellStyle name="Normal 57 5 2" xfId="19669"/>
    <cellStyle name="Normal 57 5 2 2" xfId="19670"/>
    <cellStyle name="Normal 57 5 3" xfId="19671"/>
    <cellStyle name="Normal 57 5 4" xfId="19672"/>
    <cellStyle name="Normal 57 6" xfId="19673"/>
    <cellStyle name="Normal 57 6 2" xfId="19674"/>
    <cellStyle name="Normal 57 6 3" xfId="19675"/>
    <cellStyle name="Normal 57 7" xfId="19676"/>
    <cellStyle name="Normal 57 7 2" xfId="19677"/>
    <cellStyle name="Normal 57 8" xfId="19678"/>
    <cellStyle name="Normal 57 9" xfId="19679"/>
    <cellStyle name="Normal 57_CV-CF Elevação" xfId="19680"/>
    <cellStyle name="Normal 58" xfId="19681"/>
    <cellStyle name="Normal 58 2" xfId="19682"/>
    <cellStyle name="Normal 58 2 2" xfId="19683"/>
    <cellStyle name="Normal 58 2 2 2" xfId="19684"/>
    <cellStyle name="Normal 58 2 2 2 2" xfId="19685"/>
    <cellStyle name="Normal 58 2 2 2 2 2" xfId="19686"/>
    <cellStyle name="Normal 58 2 2 2 3" xfId="19687"/>
    <cellStyle name="Normal 58 2 2 2 4" xfId="19688"/>
    <cellStyle name="Normal 58 2 2 3" xfId="19689"/>
    <cellStyle name="Normal 58 2 2 3 2" xfId="19690"/>
    <cellStyle name="Normal 58 2 2 3 3" xfId="19691"/>
    <cellStyle name="Normal 58 2 2 4" xfId="19692"/>
    <cellStyle name="Normal 58 2 2 5" xfId="19693"/>
    <cellStyle name="Normal 58 2 2 6" xfId="19694"/>
    <cellStyle name="Normal 58 2 3" xfId="19695"/>
    <cellStyle name="Normal 58 2 3 2" xfId="19696"/>
    <cellStyle name="Normal 58 2 3 2 2" xfId="19697"/>
    <cellStyle name="Normal 58 2 3 2 2 2" xfId="19698"/>
    <cellStyle name="Normal 58 2 3 2 3" xfId="19699"/>
    <cellStyle name="Normal 58 2 3 2 4" xfId="19700"/>
    <cellStyle name="Normal 58 2 3 3" xfId="19701"/>
    <cellStyle name="Normal 58 2 3 3 2" xfId="19702"/>
    <cellStyle name="Normal 58 2 3 4" xfId="19703"/>
    <cellStyle name="Normal 58 2 3 5" xfId="19704"/>
    <cellStyle name="Normal 58 2 4" xfId="19705"/>
    <cellStyle name="Normal 58 2 4 2" xfId="19706"/>
    <cellStyle name="Normal 58 2 4 2 2" xfId="19707"/>
    <cellStyle name="Normal 58 2 4 3" xfId="19708"/>
    <cellStyle name="Normal 58 2 4 4" xfId="19709"/>
    <cellStyle name="Normal 58 2 5" xfId="19710"/>
    <cellStyle name="Normal 58 2 5 2" xfId="19711"/>
    <cellStyle name="Normal 58 2 5 3" xfId="19712"/>
    <cellStyle name="Normal 58 2 6" xfId="19713"/>
    <cellStyle name="Normal 58 2 6 2" xfId="19714"/>
    <cellStyle name="Normal 58 2 7" xfId="19715"/>
    <cellStyle name="Normal 58 2 8" xfId="19716"/>
    <cellStyle name="Normal 58 3" xfId="19717"/>
    <cellStyle name="Normal 58 3 2" xfId="19718"/>
    <cellStyle name="Normal 58 3 2 2" xfId="19719"/>
    <cellStyle name="Normal 58 3 2 2 2" xfId="19720"/>
    <cellStyle name="Normal 58 3 2 3" xfId="19721"/>
    <cellStyle name="Normal 58 3 2 4" xfId="19722"/>
    <cellStyle name="Normal 58 3 3" xfId="19723"/>
    <cellStyle name="Normal 58 3 3 2" xfId="19724"/>
    <cellStyle name="Normal 58 3 3 3" xfId="19725"/>
    <cellStyle name="Normal 58 3 4" xfId="19726"/>
    <cellStyle name="Normal 58 3 5" xfId="19727"/>
    <cellStyle name="Normal 58 3 6" xfId="19728"/>
    <cellStyle name="Normal 58 4" xfId="19729"/>
    <cellStyle name="Normal 58 4 2" xfId="19730"/>
    <cellStyle name="Normal 58 4 2 2" xfId="19731"/>
    <cellStyle name="Normal 58 4 2 2 2" xfId="19732"/>
    <cellStyle name="Normal 58 4 2 3" xfId="19733"/>
    <cellStyle name="Normal 58 4 2 4" xfId="19734"/>
    <cellStyle name="Normal 58 4 3" xfId="19735"/>
    <cellStyle name="Normal 58 4 3 2" xfId="19736"/>
    <cellStyle name="Normal 58 4 4" xfId="19737"/>
    <cellStyle name="Normal 58 4 5" xfId="19738"/>
    <cellStyle name="Normal 58 5" xfId="19739"/>
    <cellStyle name="Normal 58 5 2" xfId="19740"/>
    <cellStyle name="Normal 58 5 2 2" xfId="19741"/>
    <cellStyle name="Normal 58 5 3" xfId="19742"/>
    <cellStyle name="Normal 58 5 4" xfId="19743"/>
    <cellStyle name="Normal 58 6" xfId="19744"/>
    <cellStyle name="Normal 58 6 2" xfId="19745"/>
    <cellStyle name="Normal 58 6 3" xfId="19746"/>
    <cellStyle name="Normal 58 7" xfId="19747"/>
    <cellStyle name="Normal 58 7 2" xfId="19748"/>
    <cellStyle name="Normal 58 8" xfId="19749"/>
    <cellStyle name="Normal 58 9" xfId="19750"/>
    <cellStyle name="Normal 58_CV-CF Elevação" xfId="19751"/>
    <cellStyle name="Normal 59" xfId="19752"/>
    <cellStyle name="Normal 59 2" xfId="19753"/>
    <cellStyle name="Normal 59 2 2" xfId="19754"/>
    <cellStyle name="Normal 59 2 2 2" xfId="19755"/>
    <cellStyle name="Normal 59 2 2 2 2" xfId="19756"/>
    <cellStyle name="Normal 59 2 2 2 2 2" xfId="19757"/>
    <cellStyle name="Normal 59 2 2 2 3" xfId="19758"/>
    <cellStyle name="Normal 59 2 2 2 4" xfId="19759"/>
    <cellStyle name="Normal 59 2 2 3" xfId="19760"/>
    <cellStyle name="Normal 59 2 2 3 2" xfId="19761"/>
    <cellStyle name="Normal 59 2 2 3 3" xfId="19762"/>
    <cellStyle name="Normal 59 2 2 4" xfId="19763"/>
    <cellStyle name="Normal 59 2 2 5" xfId="19764"/>
    <cellStyle name="Normal 59 2 2 6" xfId="19765"/>
    <cellStyle name="Normal 59 2 3" xfId="19766"/>
    <cellStyle name="Normal 59 2 3 2" xfId="19767"/>
    <cellStyle name="Normal 59 2 3 2 2" xfId="19768"/>
    <cellStyle name="Normal 59 2 3 2 2 2" xfId="19769"/>
    <cellStyle name="Normal 59 2 3 2 3" xfId="19770"/>
    <cellStyle name="Normal 59 2 3 2 4" xfId="19771"/>
    <cellStyle name="Normal 59 2 3 3" xfId="19772"/>
    <cellStyle name="Normal 59 2 3 3 2" xfId="19773"/>
    <cellStyle name="Normal 59 2 3 4" xfId="19774"/>
    <cellStyle name="Normal 59 2 3 5" xfId="19775"/>
    <cellStyle name="Normal 59 2 4" xfId="19776"/>
    <cellStyle name="Normal 59 2 4 2" xfId="19777"/>
    <cellStyle name="Normal 59 2 4 2 2" xfId="19778"/>
    <cellStyle name="Normal 59 2 4 3" xfId="19779"/>
    <cellStyle name="Normal 59 2 4 4" xfId="19780"/>
    <cellStyle name="Normal 59 2 5" xfId="19781"/>
    <cellStyle name="Normal 59 2 5 2" xfId="19782"/>
    <cellStyle name="Normal 59 2 5 3" xfId="19783"/>
    <cellStyle name="Normal 59 2 6" xfId="19784"/>
    <cellStyle name="Normal 59 2 6 2" xfId="19785"/>
    <cellStyle name="Normal 59 2 7" xfId="19786"/>
    <cellStyle name="Normal 59 2 8" xfId="19787"/>
    <cellStyle name="Normal 59 3" xfId="19788"/>
    <cellStyle name="Normal 59 3 2" xfId="19789"/>
    <cellStyle name="Normal 59 3 2 2" xfId="19790"/>
    <cellStyle name="Normal 59 3 2 2 2" xfId="19791"/>
    <cellStyle name="Normal 59 3 2 3" xfId="19792"/>
    <cellStyle name="Normal 59 3 2 4" xfId="19793"/>
    <cellStyle name="Normal 59 3 3" xfId="19794"/>
    <cellStyle name="Normal 59 3 3 2" xfId="19795"/>
    <cellStyle name="Normal 59 3 3 3" xfId="19796"/>
    <cellStyle name="Normal 59 3 4" xfId="19797"/>
    <cellStyle name="Normal 59 3 5" xfId="19798"/>
    <cellStyle name="Normal 59 3 6" xfId="19799"/>
    <cellStyle name="Normal 59 4" xfId="19800"/>
    <cellStyle name="Normal 59 4 2" xfId="19801"/>
    <cellStyle name="Normal 59 4 2 2" xfId="19802"/>
    <cellStyle name="Normal 59 4 2 2 2" xfId="19803"/>
    <cellStyle name="Normal 59 4 2 3" xfId="19804"/>
    <cellStyle name="Normal 59 4 2 4" xfId="19805"/>
    <cellStyle name="Normal 59 4 3" xfId="19806"/>
    <cellStyle name="Normal 59 4 3 2" xfId="19807"/>
    <cellStyle name="Normal 59 4 4" xfId="19808"/>
    <cellStyle name="Normal 59 4 5" xfId="19809"/>
    <cellStyle name="Normal 59 5" xfId="19810"/>
    <cellStyle name="Normal 59 5 2" xfId="19811"/>
    <cellStyle name="Normal 59 5 2 2" xfId="19812"/>
    <cellStyle name="Normal 59 5 3" xfId="19813"/>
    <cellStyle name="Normal 59 5 4" xfId="19814"/>
    <cellStyle name="Normal 59 6" xfId="19815"/>
    <cellStyle name="Normal 59 6 2" xfId="19816"/>
    <cellStyle name="Normal 59 6 3" xfId="19817"/>
    <cellStyle name="Normal 59 7" xfId="19818"/>
    <cellStyle name="Normal 59 7 2" xfId="19819"/>
    <cellStyle name="Normal 59 8" xfId="19820"/>
    <cellStyle name="Normal 59 9" xfId="19821"/>
    <cellStyle name="Normal 59_COMGAS" xfId="19822"/>
    <cellStyle name="Normal 6" xfId="19823"/>
    <cellStyle name="Normal 6 10" xfId="19824"/>
    <cellStyle name="Normal 6 11" xfId="19825"/>
    <cellStyle name="Normal 6 12" xfId="19826"/>
    <cellStyle name="Normal 6 2" xfId="19827"/>
    <cellStyle name="Normal 6 2 10" xfId="19828"/>
    <cellStyle name="Normal 6 2 2" xfId="19829"/>
    <cellStyle name="Normal 6 2 2 2" xfId="19830"/>
    <cellStyle name="Normal 6 2 2 2 2" xfId="19831"/>
    <cellStyle name="Normal 6 2 2 2_15-FINANCEIRAS" xfId="19832"/>
    <cellStyle name="Normal 6 2 2 3" xfId="19833"/>
    <cellStyle name="Normal 6 2 2 3 2" xfId="19834"/>
    <cellStyle name="Normal 6 2 2 3_15-FINANCEIRAS" xfId="19835"/>
    <cellStyle name="Normal 6 2 2 4" xfId="19836"/>
    <cellStyle name="Normal 6 2 2 5" xfId="19837"/>
    <cellStyle name="Normal 6 2 2 6" xfId="19838"/>
    <cellStyle name="Normal 6 2 2_13-Endividamento" xfId="19839"/>
    <cellStyle name="Normal 6 2 3" xfId="19840"/>
    <cellStyle name="Normal 6 2 3 2" xfId="19841"/>
    <cellStyle name="Normal 6 2 3 3" xfId="19842"/>
    <cellStyle name="Normal 6 2 3_15-FINANCEIRAS" xfId="19843"/>
    <cellStyle name="Normal 6 2 4" xfId="19844"/>
    <cellStyle name="Normal 6 2 4 2" xfId="19845"/>
    <cellStyle name="Normal 6 2 4_15-FINANCEIRAS" xfId="19846"/>
    <cellStyle name="Normal 6 2 5" xfId="19847"/>
    <cellStyle name="Normal 6 2 6" xfId="19848"/>
    <cellStyle name="Normal 6 2 7" xfId="19849"/>
    <cellStyle name="Normal 6 2 8" xfId="19850"/>
    <cellStyle name="Normal 6 2 9" xfId="19851"/>
    <cellStyle name="Normal 6 2_13-Endividamento" xfId="19852"/>
    <cellStyle name="Normal 6 3" xfId="19853"/>
    <cellStyle name="Normal 6 3 2" xfId="19854"/>
    <cellStyle name="Normal 6 3 2 2" xfId="19855"/>
    <cellStyle name="Normal 6 3 2 2 2" xfId="19856"/>
    <cellStyle name="Normal 6 3 2 2 2 2" xfId="19857"/>
    <cellStyle name="Normal 6 3 2 2 2 2 2" xfId="19858"/>
    <cellStyle name="Normal 6 3 2 2 2 3" xfId="19859"/>
    <cellStyle name="Normal 6 3 2 2 2 4" xfId="19860"/>
    <cellStyle name="Normal 6 3 2 2 3" xfId="19861"/>
    <cellStyle name="Normal 6 3 2 2 3 2" xfId="19862"/>
    <cellStyle name="Normal 6 3 2 2 4" xfId="19863"/>
    <cellStyle name="Normal 6 3 2 2 5" xfId="19864"/>
    <cellStyle name="Normal 6 3 2 3" xfId="19865"/>
    <cellStyle name="Normal 6 3 2 3 2" xfId="19866"/>
    <cellStyle name="Normal 6 3 2 3 2 2" xfId="19867"/>
    <cellStyle name="Normal 6 3 2 3 2 2 2" xfId="19868"/>
    <cellStyle name="Normal 6 3 2 3 2 3" xfId="19869"/>
    <cellStyle name="Normal 6 3 2 3 2 4" xfId="19870"/>
    <cellStyle name="Normal 6 3 2 3 3" xfId="19871"/>
    <cellStyle name="Normal 6 3 2 3 3 2" xfId="19872"/>
    <cellStyle name="Normal 6 3 2 3 4" xfId="19873"/>
    <cellStyle name="Normal 6 3 2 3 5" xfId="19874"/>
    <cellStyle name="Normal 6 3 2 4" xfId="19875"/>
    <cellStyle name="Normal 6 3 2 4 2" xfId="19876"/>
    <cellStyle name="Normal 6 3 2 4 2 2" xfId="19877"/>
    <cellStyle name="Normal 6 3 2 4 3" xfId="19878"/>
    <cellStyle name="Normal 6 3 2 4 4" xfId="19879"/>
    <cellStyle name="Normal 6 3 2 5" xfId="19880"/>
    <cellStyle name="Normal 6 3 2 5 2" xfId="19881"/>
    <cellStyle name="Normal 6 3 2 6" xfId="19882"/>
    <cellStyle name="Normal 6 3 2 7" xfId="19883"/>
    <cellStyle name="Normal 6 3 3" xfId="19884"/>
    <cellStyle name="Normal 6 3 4" xfId="19885"/>
    <cellStyle name="Normal 6 3 5" xfId="19886"/>
    <cellStyle name="Normal 6 3_15-FINANCEIRAS" xfId="19887"/>
    <cellStyle name="Normal 6 4" xfId="19888"/>
    <cellStyle name="Normal 6 4 2" xfId="19889"/>
    <cellStyle name="Normal 6 4 2 2" xfId="19890"/>
    <cellStyle name="Normal 6 4 2 2 2" xfId="19891"/>
    <cellStyle name="Normal 6 4 2 2 2 2" xfId="19892"/>
    <cellStyle name="Normal 6 4 2 2 2 2 2" xfId="19893"/>
    <cellStyle name="Normal 6 4 2 2 2 3" xfId="19894"/>
    <cellStyle name="Normal 6 4 2 2 2 4" xfId="19895"/>
    <cellStyle name="Normal 6 4 2 2 3" xfId="19896"/>
    <cellStyle name="Normal 6 4 2 2 3 2" xfId="19897"/>
    <cellStyle name="Normal 6 4 2 2 4" xfId="19898"/>
    <cellStyle name="Normal 6 4 2 2 5" xfId="19899"/>
    <cellStyle name="Normal 6 4 2 3" xfId="19900"/>
    <cellStyle name="Normal 6 4 2 3 2" xfId="19901"/>
    <cellStyle name="Normal 6 4 2 3 2 2" xfId="19902"/>
    <cellStyle name="Normal 6 4 2 3 2 2 2" xfId="19903"/>
    <cellStyle name="Normal 6 4 2 3 2 3" xfId="19904"/>
    <cellStyle name="Normal 6 4 2 3 2 4" xfId="19905"/>
    <cellStyle name="Normal 6 4 2 3 3" xfId="19906"/>
    <cellStyle name="Normal 6 4 2 3 3 2" xfId="19907"/>
    <cellStyle name="Normal 6 4 2 3 4" xfId="19908"/>
    <cellStyle name="Normal 6 4 2 3 5" xfId="19909"/>
    <cellStyle name="Normal 6 4 2 4" xfId="19910"/>
    <cellStyle name="Normal 6 4 2 4 2" xfId="19911"/>
    <cellStyle name="Normal 6 4 2 4 2 2" xfId="19912"/>
    <cellStyle name="Normal 6 4 2 4 3" xfId="19913"/>
    <cellStyle name="Normal 6 4 2 4 4" xfId="19914"/>
    <cellStyle name="Normal 6 4 2 5" xfId="19915"/>
    <cellStyle name="Normal 6 4 2 5 2" xfId="19916"/>
    <cellStyle name="Normal 6 4 2 6" xfId="19917"/>
    <cellStyle name="Normal 6 4 2 7" xfId="19918"/>
    <cellStyle name="Normal 6 4_15-FINANCEIRAS" xfId="19919"/>
    <cellStyle name="Normal 6 5" xfId="19920"/>
    <cellStyle name="Normal 6 5 2" xfId="19921"/>
    <cellStyle name="Normal 6 5 2 2" xfId="19922"/>
    <cellStyle name="Normal 6 5 2 2 2" xfId="19923"/>
    <cellStyle name="Normal 6 5 2 2 2 2" xfId="19924"/>
    <cellStyle name="Normal 6 5 2 2 3" xfId="19925"/>
    <cellStyle name="Normal 6 5 2 2 4" xfId="19926"/>
    <cellStyle name="Normal 6 5 2 3" xfId="19927"/>
    <cellStyle name="Normal 6 5 2 3 2" xfId="19928"/>
    <cellStyle name="Normal 6 5 2 4" xfId="19929"/>
    <cellStyle name="Normal 6 5 2 5" xfId="19930"/>
    <cellStyle name="Normal 6 5 3" xfId="19931"/>
    <cellStyle name="Normal 6 5 3 2" xfId="19932"/>
    <cellStyle name="Normal 6 5 3 2 2" xfId="19933"/>
    <cellStyle name="Normal 6 5 3 2 2 2" xfId="19934"/>
    <cellStyle name="Normal 6 5 3 2 3" xfId="19935"/>
    <cellStyle name="Normal 6 5 3 2 4" xfId="19936"/>
    <cellStyle name="Normal 6 5 3 3" xfId="19937"/>
    <cellStyle name="Normal 6 5 3 3 2" xfId="19938"/>
    <cellStyle name="Normal 6 5 3 4" xfId="19939"/>
    <cellStyle name="Normal 6 5 3 5" xfId="19940"/>
    <cellStyle name="Normal 6 5 4" xfId="19941"/>
    <cellStyle name="Normal 6 5_15-FINANCEIRAS" xfId="19942"/>
    <cellStyle name="Normal 6 6" xfId="19943"/>
    <cellStyle name="Normal 6 7" xfId="19944"/>
    <cellStyle name="Normal 6 8" xfId="19945"/>
    <cellStyle name="Normal 6 9" xfId="19946"/>
    <cellStyle name="Normal 6_1.1 - Apuração IRPJ_CSLL - 2100 - 2012_MAI_V1" xfId="19947"/>
    <cellStyle name="Normal 60" xfId="19948"/>
    <cellStyle name="Normal 60 2" xfId="19949"/>
    <cellStyle name="Normal 60 2 2" xfId="19950"/>
    <cellStyle name="Normal 60 2 2 2" xfId="19951"/>
    <cellStyle name="Normal 60 2 2 2 2" xfId="19952"/>
    <cellStyle name="Normal 60 2 2 2 2 2" xfId="19953"/>
    <cellStyle name="Normal 60 2 2 2 3" xfId="19954"/>
    <cellStyle name="Normal 60 2 2 2 4" xfId="19955"/>
    <cellStyle name="Normal 60 2 2 3" xfId="19956"/>
    <cellStyle name="Normal 60 2 2 3 2" xfId="19957"/>
    <cellStyle name="Normal 60 2 2 3 3" xfId="19958"/>
    <cellStyle name="Normal 60 2 2 4" xfId="19959"/>
    <cellStyle name="Normal 60 2 2 5" xfId="19960"/>
    <cellStyle name="Normal 60 2 2 6" xfId="19961"/>
    <cellStyle name="Normal 60 2 3" xfId="19962"/>
    <cellStyle name="Normal 60 2 3 2" xfId="19963"/>
    <cellStyle name="Normal 60 2 3 2 2" xfId="19964"/>
    <cellStyle name="Normal 60 2 3 2 2 2" xfId="19965"/>
    <cellStyle name="Normal 60 2 3 2 3" xfId="19966"/>
    <cellStyle name="Normal 60 2 3 2 4" xfId="19967"/>
    <cellStyle name="Normal 60 2 3 3" xfId="19968"/>
    <cellStyle name="Normal 60 2 3 3 2" xfId="19969"/>
    <cellStyle name="Normal 60 2 3 4" xfId="19970"/>
    <cellStyle name="Normal 60 2 3 5" xfId="19971"/>
    <cellStyle name="Normal 60 2 4" xfId="19972"/>
    <cellStyle name="Normal 60 2 4 2" xfId="19973"/>
    <cellStyle name="Normal 60 2 4 2 2" xfId="19974"/>
    <cellStyle name="Normal 60 2 4 3" xfId="19975"/>
    <cellStyle name="Normal 60 2 4 4" xfId="19976"/>
    <cellStyle name="Normal 60 2 5" xfId="19977"/>
    <cellStyle name="Normal 60 2 5 2" xfId="19978"/>
    <cellStyle name="Normal 60 2 5 3" xfId="19979"/>
    <cellStyle name="Normal 60 2 6" xfId="19980"/>
    <cellStyle name="Normal 60 2 6 2" xfId="19981"/>
    <cellStyle name="Normal 60 2 7" xfId="19982"/>
    <cellStyle name="Normal 60 2 8" xfId="19983"/>
    <cellStyle name="Normal 60 3" xfId="19984"/>
    <cellStyle name="Normal 60 3 2" xfId="19985"/>
    <cellStyle name="Normal 60 3 2 2" xfId="19986"/>
    <cellStyle name="Normal 60 3 2 2 2" xfId="19987"/>
    <cellStyle name="Normal 60 3 2 3" xfId="19988"/>
    <cellStyle name="Normal 60 3 2 4" xfId="19989"/>
    <cellStyle name="Normal 60 3 3" xfId="19990"/>
    <cellStyle name="Normal 60 3 3 2" xfId="19991"/>
    <cellStyle name="Normal 60 3 3 3" xfId="19992"/>
    <cellStyle name="Normal 60 3 4" xfId="19993"/>
    <cellStyle name="Normal 60 3 5" xfId="19994"/>
    <cellStyle name="Normal 60 3 6" xfId="19995"/>
    <cellStyle name="Normal 60 4" xfId="19996"/>
    <cellStyle name="Normal 60 4 2" xfId="19997"/>
    <cellStyle name="Normal 60 4 2 2" xfId="19998"/>
    <cellStyle name="Normal 60 4 2 2 2" xfId="19999"/>
    <cellStyle name="Normal 60 4 2 3" xfId="20000"/>
    <cellStyle name="Normal 60 4 2 4" xfId="20001"/>
    <cellStyle name="Normal 60 4 3" xfId="20002"/>
    <cellStyle name="Normal 60 4 3 2" xfId="20003"/>
    <cellStyle name="Normal 60 4 4" xfId="20004"/>
    <cellStyle name="Normal 60 4 5" xfId="20005"/>
    <cellStyle name="Normal 60 5" xfId="20006"/>
    <cellStyle name="Normal 60 5 2" xfId="20007"/>
    <cellStyle name="Normal 60 5 2 2" xfId="20008"/>
    <cellStyle name="Normal 60 5 3" xfId="20009"/>
    <cellStyle name="Normal 60 5 4" xfId="20010"/>
    <cellStyle name="Normal 60 6" xfId="20011"/>
    <cellStyle name="Normal 60 6 2" xfId="20012"/>
    <cellStyle name="Normal 60 6 3" xfId="20013"/>
    <cellStyle name="Normal 60 7" xfId="20014"/>
    <cellStyle name="Normal 60 7 2" xfId="20015"/>
    <cellStyle name="Normal 60 8" xfId="20016"/>
    <cellStyle name="Normal 60 9" xfId="20017"/>
    <cellStyle name="Normal 60_CV-CF Elevação" xfId="20018"/>
    <cellStyle name="Normal 61" xfId="20019"/>
    <cellStyle name="Normal 61 2" xfId="20020"/>
    <cellStyle name="Normal 61 2 2" xfId="20021"/>
    <cellStyle name="Normal 61 2 2 2" xfId="20022"/>
    <cellStyle name="Normal 61 2 2 2 2" xfId="20023"/>
    <cellStyle name="Normal 61 2 2 2 2 2" xfId="20024"/>
    <cellStyle name="Normal 61 2 2 2 3" xfId="20025"/>
    <cellStyle name="Normal 61 2 2 2 4" xfId="20026"/>
    <cellStyle name="Normal 61 2 2 3" xfId="20027"/>
    <cellStyle name="Normal 61 2 2 3 2" xfId="20028"/>
    <cellStyle name="Normal 61 2 2 3 3" xfId="20029"/>
    <cellStyle name="Normal 61 2 2 4" xfId="20030"/>
    <cellStyle name="Normal 61 2 2 5" xfId="20031"/>
    <cellStyle name="Normal 61 2 2 6" xfId="20032"/>
    <cellStyle name="Normal 61 2 3" xfId="20033"/>
    <cellStyle name="Normal 61 2 3 2" xfId="20034"/>
    <cellStyle name="Normal 61 2 3 2 2" xfId="20035"/>
    <cellStyle name="Normal 61 2 3 2 2 2" xfId="20036"/>
    <cellStyle name="Normal 61 2 3 2 3" xfId="20037"/>
    <cellStyle name="Normal 61 2 3 2 4" xfId="20038"/>
    <cellStyle name="Normal 61 2 3 3" xfId="20039"/>
    <cellStyle name="Normal 61 2 3 3 2" xfId="20040"/>
    <cellStyle name="Normal 61 2 3 4" xfId="20041"/>
    <cellStyle name="Normal 61 2 3 5" xfId="20042"/>
    <cellStyle name="Normal 61 2 4" xfId="20043"/>
    <cellStyle name="Normal 61 2 4 2" xfId="20044"/>
    <cellStyle name="Normal 61 2 4 2 2" xfId="20045"/>
    <cellStyle name="Normal 61 2 4 3" xfId="20046"/>
    <cellStyle name="Normal 61 2 4 4" xfId="20047"/>
    <cellStyle name="Normal 61 2 5" xfId="20048"/>
    <cellStyle name="Normal 61 2 5 2" xfId="20049"/>
    <cellStyle name="Normal 61 2 5 3" xfId="20050"/>
    <cellStyle name="Normal 61 2 6" xfId="20051"/>
    <cellStyle name="Normal 61 2 6 2" xfId="20052"/>
    <cellStyle name="Normal 61 2 7" xfId="20053"/>
    <cellStyle name="Normal 61 2 8" xfId="20054"/>
    <cellStyle name="Normal 61 3" xfId="20055"/>
    <cellStyle name="Normal 61 3 2" xfId="20056"/>
    <cellStyle name="Normal 61 3 2 2" xfId="20057"/>
    <cellStyle name="Normal 61 3 2 2 2" xfId="20058"/>
    <cellStyle name="Normal 61 3 2 3" xfId="20059"/>
    <cellStyle name="Normal 61 3 2 4" xfId="20060"/>
    <cellStyle name="Normal 61 3 3" xfId="20061"/>
    <cellStyle name="Normal 61 3 3 2" xfId="20062"/>
    <cellStyle name="Normal 61 3 3 3" xfId="20063"/>
    <cellStyle name="Normal 61 3 4" xfId="20064"/>
    <cellStyle name="Normal 61 3 5" xfId="20065"/>
    <cellStyle name="Normal 61 3 6" xfId="20066"/>
    <cellStyle name="Normal 61 4" xfId="20067"/>
    <cellStyle name="Normal 61 4 2" xfId="20068"/>
    <cellStyle name="Normal 61 4 2 2" xfId="20069"/>
    <cellStyle name="Normal 61 4 2 2 2" xfId="20070"/>
    <cellStyle name="Normal 61 4 2 3" xfId="20071"/>
    <cellStyle name="Normal 61 4 2 4" xfId="20072"/>
    <cellStyle name="Normal 61 4 3" xfId="20073"/>
    <cellStyle name="Normal 61 4 3 2" xfId="20074"/>
    <cellStyle name="Normal 61 4 4" xfId="20075"/>
    <cellStyle name="Normal 61 4 5" xfId="20076"/>
    <cellStyle name="Normal 61 5" xfId="20077"/>
    <cellStyle name="Normal 61 5 2" xfId="20078"/>
    <cellStyle name="Normal 61 5 2 2" xfId="20079"/>
    <cellStyle name="Normal 61 5 3" xfId="20080"/>
    <cellStyle name="Normal 61 5 4" xfId="20081"/>
    <cellStyle name="Normal 61 6" xfId="20082"/>
    <cellStyle name="Normal 61 6 2" xfId="20083"/>
    <cellStyle name="Normal 61 6 3" xfId="20084"/>
    <cellStyle name="Normal 61 7" xfId="20085"/>
    <cellStyle name="Normal 61 7 2" xfId="20086"/>
    <cellStyle name="Normal 61 8" xfId="20087"/>
    <cellStyle name="Normal 61 9" xfId="20088"/>
    <cellStyle name="Normal 61_CV-CF Elevação" xfId="20089"/>
    <cellStyle name="Normal 62" xfId="20090"/>
    <cellStyle name="Normal 62 2" xfId="20091"/>
    <cellStyle name="Normal 62 2 2" xfId="20092"/>
    <cellStyle name="Normal 62 2 2 2" xfId="20093"/>
    <cellStyle name="Normal 62 2 2 2 2" xfId="20094"/>
    <cellStyle name="Normal 62 2 2 2 2 2" xfId="20095"/>
    <cellStyle name="Normal 62 2 2 2 3" xfId="20096"/>
    <cellStyle name="Normal 62 2 2 2 4" xfId="20097"/>
    <cellStyle name="Normal 62 2 2 3" xfId="20098"/>
    <cellStyle name="Normal 62 2 2 3 2" xfId="20099"/>
    <cellStyle name="Normal 62 2 2 3 3" xfId="20100"/>
    <cellStyle name="Normal 62 2 2 4" xfId="20101"/>
    <cellStyle name="Normal 62 2 2 5" xfId="20102"/>
    <cellStyle name="Normal 62 2 2 6" xfId="20103"/>
    <cellStyle name="Normal 62 2 3" xfId="20104"/>
    <cellStyle name="Normal 62 2 3 2" xfId="20105"/>
    <cellStyle name="Normal 62 2 3 2 2" xfId="20106"/>
    <cellStyle name="Normal 62 2 3 2 2 2" xfId="20107"/>
    <cellStyle name="Normal 62 2 3 2 3" xfId="20108"/>
    <cellStyle name="Normal 62 2 3 2 4" xfId="20109"/>
    <cellStyle name="Normal 62 2 3 3" xfId="20110"/>
    <cellStyle name="Normal 62 2 3 3 2" xfId="20111"/>
    <cellStyle name="Normal 62 2 3 4" xfId="20112"/>
    <cellStyle name="Normal 62 2 3 5" xfId="20113"/>
    <cellStyle name="Normal 62 2 4" xfId="20114"/>
    <cellStyle name="Normal 62 2 4 2" xfId="20115"/>
    <cellStyle name="Normal 62 2 4 2 2" xfId="20116"/>
    <cellStyle name="Normal 62 2 4 3" xfId="20117"/>
    <cellStyle name="Normal 62 2 4 4" xfId="20118"/>
    <cellStyle name="Normal 62 2 5" xfId="20119"/>
    <cellStyle name="Normal 62 2 5 2" xfId="20120"/>
    <cellStyle name="Normal 62 2 5 3" xfId="20121"/>
    <cellStyle name="Normal 62 2 6" xfId="20122"/>
    <cellStyle name="Normal 62 2 6 2" xfId="20123"/>
    <cellStyle name="Normal 62 2 7" xfId="20124"/>
    <cellStyle name="Normal 62 2 8" xfId="20125"/>
    <cellStyle name="Normal 62 3" xfId="20126"/>
    <cellStyle name="Normal 62 3 2" xfId="20127"/>
    <cellStyle name="Normal 62 3 2 2" xfId="20128"/>
    <cellStyle name="Normal 62 3 2 2 2" xfId="20129"/>
    <cellStyle name="Normal 62 3 2 3" xfId="20130"/>
    <cellStyle name="Normal 62 3 2 4" xfId="20131"/>
    <cellStyle name="Normal 62 3 3" xfId="20132"/>
    <cellStyle name="Normal 62 3 3 2" xfId="20133"/>
    <cellStyle name="Normal 62 3 3 3" xfId="20134"/>
    <cellStyle name="Normal 62 3 4" xfId="20135"/>
    <cellStyle name="Normal 62 3 5" xfId="20136"/>
    <cellStyle name="Normal 62 3 6" xfId="20137"/>
    <cellStyle name="Normal 62 4" xfId="20138"/>
    <cellStyle name="Normal 62 4 2" xfId="20139"/>
    <cellStyle name="Normal 62 4 2 2" xfId="20140"/>
    <cellStyle name="Normal 62 4 2 2 2" xfId="20141"/>
    <cellStyle name="Normal 62 4 2 3" xfId="20142"/>
    <cellStyle name="Normal 62 4 2 4" xfId="20143"/>
    <cellStyle name="Normal 62 4 3" xfId="20144"/>
    <cellStyle name="Normal 62 4 3 2" xfId="20145"/>
    <cellStyle name="Normal 62 4 4" xfId="20146"/>
    <cellStyle name="Normal 62 4 5" xfId="20147"/>
    <cellStyle name="Normal 62 5" xfId="20148"/>
    <cellStyle name="Normal 62 5 2" xfId="20149"/>
    <cellStyle name="Normal 62 5 2 2" xfId="20150"/>
    <cellStyle name="Normal 62 5 3" xfId="20151"/>
    <cellStyle name="Normal 62 5 4" xfId="20152"/>
    <cellStyle name="Normal 62 6" xfId="20153"/>
    <cellStyle name="Normal 62 6 2" xfId="20154"/>
    <cellStyle name="Normal 62 6 3" xfId="20155"/>
    <cellStyle name="Normal 62 7" xfId="20156"/>
    <cellStyle name="Normal 62 7 2" xfId="20157"/>
    <cellStyle name="Normal 62 8" xfId="20158"/>
    <cellStyle name="Normal 62 9" xfId="20159"/>
    <cellStyle name="Normal 62_CV-CF Elevação" xfId="20160"/>
    <cellStyle name="Normal 63" xfId="20161"/>
    <cellStyle name="Normal 63 2" xfId="20162"/>
    <cellStyle name="Normal 63 2 2" xfId="20163"/>
    <cellStyle name="Normal 63 2 2 2" xfId="20164"/>
    <cellStyle name="Normal 63 2 2 2 2" xfId="20165"/>
    <cellStyle name="Normal 63 2 2 2 2 2" xfId="20166"/>
    <cellStyle name="Normal 63 2 2 2 3" xfId="20167"/>
    <cellStyle name="Normal 63 2 2 2 4" xfId="20168"/>
    <cellStyle name="Normal 63 2 2 3" xfId="20169"/>
    <cellStyle name="Normal 63 2 2 3 2" xfId="20170"/>
    <cellStyle name="Normal 63 2 2 3 3" xfId="20171"/>
    <cellStyle name="Normal 63 2 2 4" xfId="20172"/>
    <cellStyle name="Normal 63 2 2 5" xfId="20173"/>
    <cellStyle name="Normal 63 2 2 6" xfId="20174"/>
    <cellStyle name="Normal 63 2 3" xfId="20175"/>
    <cellStyle name="Normal 63 2 3 2" xfId="20176"/>
    <cellStyle name="Normal 63 2 3 2 2" xfId="20177"/>
    <cellStyle name="Normal 63 2 3 2 2 2" xfId="20178"/>
    <cellStyle name="Normal 63 2 3 2 3" xfId="20179"/>
    <cellStyle name="Normal 63 2 3 2 4" xfId="20180"/>
    <cellStyle name="Normal 63 2 3 3" xfId="20181"/>
    <cellStyle name="Normal 63 2 3 3 2" xfId="20182"/>
    <cellStyle name="Normal 63 2 3 4" xfId="20183"/>
    <cellStyle name="Normal 63 2 3 5" xfId="20184"/>
    <cellStyle name="Normal 63 2 4" xfId="20185"/>
    <cellStyle name="Normal 63 2 4 2" xfId="20186"/>
    <cellStyle name="Normal 63 2 4 2 2" xfId="20187"/>
    <cellStyle name="Normal 63 2 4 3" xfId="20188"/>
    <cellStyle name="Normal 63 2 4 4" xfId="20189"/>
    <cellStyle name="Normal 63 2 5" xfId="20190"/>
    <cellStyle name="Normal 63 2 5 2" xfId="20191"/>
    <cellStyle name="Normal 63 2 5 3" xfId="20192"/>
    <cellStyle name="Normal 63 2 6" xfId="20193"/>
    <cellStyle name="Normal 63 2 6 2" xfId="20194"/>
    <cellStyle name="Normal 63 2 7" xfId="20195"/>
    <cellStyle name="Normal 63 2 8" xfId="20196"/>
    <cellStyle name="Normal 63 2_COMGAS" xfId="20197"/>
    <cellStyle name="Normal 63 3" xfId="20198"/>
    <cellStyle name="Normal 63 3 2" xfId="20199"/>
    <cellStyle name="Normal 63 3 2 2" xfId="20200"/>
    <cellStyle name="Normal 63 3 2 2 2" xfId="20201"/>
    <cellStyle name="Normal 63 3 2 3" xfId="20202"/>
    <cellStyle name="Normal 63 3 2 4" xfId="20203"/>
    <cellStyle name="Normal 63 3 3" xfId="20204"/>
    <cellStyle name="Normal 63 3 3 2" xfId="20205"/>
    <cellStyle name="Normal 63 3 3 3" xfId="20206"/>
    <cellStyle name="Normal 63 3 4" xfId="20207"/>
    <cellStyle name="Normal 63 3 5" xfId="20208"/>
    <cellStyle name="Normal 63 3 6" xfId="20209"/>
    <cellStyle name="Normal 63 4" xfId="20210"/>
    <cellStyle name="Normal 63 4 2" xfId="20211"/>
    <cellStyle name="Normal 63 4 2 2" xfId="20212"/>
    <cellStyle name="Normal 63 4 2 2 2" xfId="20213"/>
    <cellStyle name="Normal 63 4 2 3" xfId="20214"/>
    <cellStyle name="Normal 63 4 2 4" xfId="20215"/>
    <cellStyle name="Normal 63 4 3" xfId="20216"/>
    <cellStyle name="Normal 63 4 3 2" xfId="20217"/>
    <cellStyle name="Normal 63 4 4" xfId="20218"/>
    <cellStyle name="Normal 63 4 5" xfId="20219"/>
    <cellStyle name="Normal 63 5" xfId="20220"/>
    <cellStyle name="Normal 63 5 2" xfId="20221"/>
    <cellStyle name="Normal 63 5 2 2" xfId="20222"/>
    <cellStyle name="Normal 63 5 2_Dep_Judiciais-Contingências" xfId="20223"/>
    <cellStyle name="Normal 63 5 3" xfId="20224"/>
    <cellStyle name="Normal 63 5 4" xfId="20225"/>
    <cellStyle name="Normal 63 6" xfId="20226"/>
    <cellStyle name="Normal 63 6 2" xfId="20227"/>
    <cellStyle name="Normal 63 6 3" xfId="20228"/>
    <cellStyle name="Normal 63 7" xfId="20229"/>
    <cellStyle name="Normal 63 7 2" xfId="20230"/>
    <cellStyle name="Normal 63 8" xfId="20231"/>
    <cellStyle name="Normal 63 9" xfId="20232"/>
    <cellStyle name="Normal 63_CV-CF Elevação" xfId="20233"/>
    <cellStyle name="Normal 64" xfId="20234"/>
    <cellStyle name="Normal 64 2" xfId="20235"/>
    <cellStyle name="Normal 64 2 2" xfId="20236"/>
    <cellStyle name="Normal 64 2 2 2" xfId="20237"/>
    <cellStyle name="Normal 64 2 2 2 2" xfId="20238"/>
    <cellStyle name="Normal 64 2 2 2 2 2" xfId="20239"/>
    <cellStyle name="Normal 64 2 2 2 3" xfId="20240"/>
    <cellStyle name="Normal 64 2 2 2 4" xfId="20241"/>
    <cellStyle name="Normal 64 2 2 3" xfId="20242"/>
    <cellStyle name="Normal 64 2 2 3 2" xfId="20243"/>
    <cellStyle name="Normal 64 2 2 3 3" xfId="20244"/>
    <cellStyle name="Normal 64 2 2 4" xfId="20245"/>
    <cellStyle name="Normal 64 2 2 5" xfId="20246"/>
    <cellStyle name="Normal 64 2 2 6" xfId="20247"/>
    <cellStyle name="Normal 64 2 3" xfId="20248"/>
    <cellStyle name="Normal 64 2 3 2" xfId="20249"/>
    <cellStyle name="Normal 64 2 3 2 2" xfId="20250"/>
    <cellStyle name="Normal 64 2 3 2 2 2" xfId="20251"/>
    <cellStyle name="Normal 64 2 3 2 3" xfId="20252"/>
    <cellStyle name="Normal 64 2 3 2 4" xfId="20253"/>
    <cellStyle name="Normal 64 2 3 3" xfId="20254"/>
    <cellStyle name="Normal 64 2 3 3 2" xfId="20255"/>
    <cellStyle name="Normal 64 2 3 4" xfId="20256"/>
    <cellStyle name="Normal 64 2 3 5" xfId="20257"/>
    <cellStyle name="Normal 64 2 4" xfId="20258"/>
    <cellStyle name="Normal 64 2 4 2" xfId="20259"/>
    <cellStyle name="Normal 64 2 4 2 2" xfId="20260"/>
    <cellStyle name="Normal 64 2 4 3" xfId="20261"/>
    <cellStyle name="Normal 64 2 4 4" xfId="20262"/>
    <cellStyle name="Normal 64 2 5" xfId="20263"/>
    <cellStyle name="Normal 64 2 5 2" xfId="20264"/>
    <cellStyle name="Normal 64 2 5 3" xfId="20265"/>
    <cellStyle name="Normal 64 2 6" xfId="20266"/>
    <cellStyle name="Normal 64 2 6 2" xfId="20267"/>
    <cellStyle name="Normal 64 2 7" xfId="20268"/>
    <cellStyle name="Normal 64 2 8" xfId="20269"/>
    <cellStyle name="Normal 64 3" xfId="20270"/>
    <cellStyle name="Normal 64 3 2" xfId="20271"/>
    <cellStyle name="Normal 64 3 2 2" xfId="20272"/>
    <cellStyle name="Normal 64 3 2 2 2" xfId="20273"/>
    <cellStyle name="Normal 64 3 2 3" xfId="20274"/>
    <cellStyle name="Normal 64 3 2 4" xfId="20275"/>
    <cellStyle name="Normal 64 3 3" xfId="20276"/>
    <cellStyle name="Normal 64 3 3 2" xfId="20277"/>
    <cellStyle name="Normal 64 3 3 3" xfId="20278"/>
    <cellStyle name="Normal 64 3 4" xfId="20279"/>
    <cellStyle name="Normal 64 3 5" xfId="20280"/>
    <cellStyle name="Normal 64 3 6" xfId="20281"/>
    <cellStyle name="Normal 64 4" xfId="20282"/>
    <cellStyle name="Normal 64 4 2" xfId="20283"/>
    <cellStyle name="Normal 64 4 2 2" xfId="20284"/>
    <cellStyle name="Normal 64 4 2 2 2" xfId="20285"/>
    <cellStyle name="Normal 64 4 2 3" xfId="20286"/>
    <cellStyle name="Normal 64 4 2 4" xfId="20287"/>
    <cellStyle name="Normal 64 4 3" xfId="20288"/>
    <cellStyle name="Normal 64 4 3 2" xfId="20289"/>
    <cellStyle name="Normal 64 4 4" xfId="20290"/>
    <cellStyle name="Normal 64 4 5" xfId="20291"/>
    <cellStyle name="Normal 64 5" xfId="20292"/>
    <cellStyle name="Normal 64 5 2" xfId="20293"/>
    <cellStyle name="Normal 64 5 2 2" xfId="20294"/>
    <cellStyle name="Normal 64 5 3" xfId="20295"/>
    <cellStyle name="Normal 64 5 4" xfId="20296"/>
    <cellStyle name="Normal 64 6" xfId="20297"/>
    <cellStyle name="Normal 64 6 2" xfId="20298"/>
    <cellStyle name="Normal 64 6 3" xfId="20299"/>
    <cellStyle name="Normal 64 7" xfId="20300"/>
    <cellStyle name="Normal 64 7 2" xfId="20301"/>
    <cellStyle name="Normal 64 8" xfId="20302"/>
    <cellStyle name="Normal 64 9" xfId="20303"/>
    <cellStyle name="Normal 64_COMGAS" xfId="20304"/>
    <cellStyle name="Normal 65" xfId="20305"/>
    <cellStyle name="Normal 65 2" xfId="20306"/>
    <cellStyle name="Normal 65 2 2" xfId="20307"/>
    <cellStyle name="Normal 65 2 2 2" xfId="20308"/>
    <cellStyle name="Normal 65 2 2 2 2" xfId="20309"/>
    <cellStyle name="Normal 65 2 2 2 2 2" xfId="20310"/>
    <cellStyle name="Normal 65 2 2 2 3" xfId="20311"/>
    <cellStyle name="Normal 65 2 2 2 4" xfId="20312"/>
    <cellStyle name="Normal 65 2 2 3" xfId="20313"/>
    <cellStyle name="Normal 65 2 2 3 2" xfId="20314"/>
    <cellStyle name="Normal 65 2 2 3 3" xfId="20315"/>
    <cellStyle name="Normal 65 2 2 4" xfId="20316"/>
    <cellStyle name="Normal 65 2 2 5" xfId="20317"/>
    <cellStyle name="Normal 65 2 2 6" xfId="20318"/>
    <cellStyle name="Normal 65 2 3" xfId="20319"/>
    <cellStyle name="Normal 65 2 3 2" xfId="20320"/>
    <cellStyle name="Normal 65 2 3 2 2" xfId="20321"/>
    <cellStyle name="Normal 65 2 3 2 2 2" xfId="20322"/>
    <cellStyle name="Normal 65 2 3 2 3" xfId="20323"/>
    <cellStyle name="Normal 65 2 3 2 4" xfId="20324"/>
    <cellStyle name="Normal 65 2 3 3" xfId="20325"/>
    <cellStyle name="Normal 65 2 3 3 2" xfId="20326"/>
    <cellStyle name="Normal 65 2 3 4" xfId="20327"/>
    <cellStyle name="Normal 65 2 3 5" xfId="20328"/>
    <cellStyle name="Normal 65 2 4" xfId="20329"/>
    <cellStyle name="Normal 65 2 4 2" xfId="20330"/>
    <cellStyle name="Normal 65 2 4 2 2" xfId="20331"/>
    <cellStyle name="Normal 65 2 4 3" xfId="20332"/>
    <cellStyle name="Normal 65 2 4 4" xfId="20333"/>
    <cellStyle name="Normal 65 2 5" xfId="20334"/>
    <cellStyle name="Normal 65 2 5 2" xfId="20335"/>
    <cellStyle name="Normal 65 2 5 3" xfId="20336"/>
    <cellStyle name="Normal 65 2 6" xfId="20337"/>
    <cellStyle name="Normal 65 2 6 2" xfId="20338"/>
    <cellStyle name="Normal 65 2 7" xfId="20339"/>
    <cellStyle name="Normal 65 2 8" xfId="20340"/>
    <cellStyle name="Normal 65 3" xfId="20341"/>
    <cellStyle name="Normal 65 3 2" xfId="20342"/>
    <cellStyle name="Normal 65 3 2 2" xfId="20343"/>
    <cellStyle name="Normal 65 3 2 2 2" xfId="20344"/>
    <cellStyle name="Normal 65 3 2 3" xfId="20345"/>
    <cellStyle name="Normal 65 3 2 4" xfId="20346"/>
    <cellStyle name="Normal 65 3 3" xfId="20347"/>
    <cellStyle name="Normal 65 3 3 2" xfId="20348"/>
    <cellStyle name="Normal 65 3 3 3" xfId="20349"/>
    <cellStyle name="Normal 65 3 4" xfId="20350"/>
    <cellStyle name="Normal 65 3 5" xfId="20351"/>
    <cellStyle name="Normal 65 3 6" xfId="20352"/>
    <cellStyle name="Normal 65 4" xfId="20353"/>
    <cellStyle name="Normal 65 4 2" xfId="20354"/>
    <cellStyle name="Normal 65 4 2 2" xfId="20355"/>
    <cellStyle name="Normal 65 4 2 2 2" xfId="20356"/>
    <cellStyle name="Normal 65 4 2 3" xfId="20357"/>
    <cellStyle name="Normal 65 4 2 4" xfId="20358"/>
    <cellStyle name="Normal 65 4 3" xfId="20359"/>
    <cellStyle name="Normal 65 4 3 2" xfId="20360"/>
    <cellStyle name="Normal 65 4 4" xfId="20361"/>
    <cellStyle name="Normal 65 4 5" xfId="20362"/>
    <cellStyle name="Normal 65 5" xfId="20363"/>
    <cellStyle name="Normal 65 5 2" xfId="20364"/>
    <cellStyle name="Normal 65 5 2 2" xfId="20365"/>
    <cellStyle name="Normal 65 5 3" xfId="20366"/>
    <cellStyle name="Normal 65 5 4" xfId="20367"/>
    <cellStyle name="Normal 65 6" xfId="20368"/>
    <cellStyle name="Normal 65 6 2" xfId="20369"/>
    <cellStyle name="Normal 65 6 3" xfId="20370"/>
    <cellStyle name="Normal 65 7" xfId="20371"/>
    <cellStyle name="Normal 65 7 2" xfId="20372"/>
    <cellStyle name="Normal 65 8" xfId="20373"/>
    <cellStyle name="Normal 65 9" xfId="20374"/>
    <cellStyle name="Normal 66" xfId="20375"/>
    <cellStyle name="Normal 66 2" xfId="20376"/>
    <cellStyle name="Normal 66 2 2" xfId="20377"/>
    <cellStyle name="Normal 66 2 2 2" xfId="20378"/>
    <cellStyle name="Normal 66 2 2 2 2" xfId="20379"/>
    <cellStyle name="Normal 66 2 2 2 2 2" xfId="20380"/>
    <cellStyle name="Normal 66 2 2 2 3" xfId="20381"/>
    <cellStyle name="Normal 66 2 2 2 4" xfId="20382"/>
    <cellStyle name="Normal 66 2 2 3" xfId="20383"/>
    <cellStyle name="Normal 66 2 2 3 2" xfId="20384"/>
    <cellStyle name="Normal 66 2 2 3 3" xfId="20385"/>
    <cellStyle name="Normal 66 2 2 4" xfId="20386"/>
    <cellStyle name="Normal 66 2 2 5" xfId="20387"/>
    <cellStyle name="Normal 66 2 2 6" xfId="20388"/>
    <cellStyle name="Normal 66 2 3" xfId="20389"/>
    <cellStyle name="Normal 66 2 3 2" xfId="20390"/>
    <cellStyle name="Normal 66 2 3 2 2" xfId="20391"/>
    <cellStyle name="Normal 66 2 3 2 2 2" xfId="20392"/>
    <cellStyle name="Normal 66 2 3 2 3" xfId="20393"/>
    <cellStyle name="Normal 66 2 3 2 4" xfId="20394"/>
    <cellStyle name="Normal 66 2 3 3" xfId="20395"/>
    <cellStyle name="Normal 66 2 3 3 2" xfId="20396"/>
    <cellStyle name="Normal 66 2 3 4" xfId="20397"/>
    <cellStyle name="Normal 66 2 3 5" xfId="20398"/>
    <cellStyle name="Normal 66 2 4" xfId="20399"/>
    <cellStyle name="Normal 66 2 4 2" xfId="20400"/>
    <cellStyle name="Normal 66 2 4 2 2" xfId="20401"/>
    <cellStyle name="Normal 66 2 4 3" xfId="20402"/>
    <cellStyle name="Normal 66 2 4 4" xfId="20403"/>
    <cellStyle name="Normal 66 2 5" xfId="20404"/>
    <cellStyle name="Normal 66 2 5 2" xfId="20405"/>
    <cellStyle name="Normal 66 2 5 3" xfId="20406"/>
    <cellStyle name="Normal 66 2 6" xfId="20407"/>
    <cellStyle name="Normal 66 2 6 2" xfId="20408"/>
    <cellStyle name="Normal 66 2 7" xfId="20409"/>
    <cellStyle name="Normal 66 2 8" xfId="20410"/>
    <cellStyle name="Normal 66 3" xfId="20411"/>
    <cellStyle name="Normal 66 3 2" xfId="20412"/>
    <cellStyle name="Normal 66 3 2 2" xfId="20413"/>
    <cellStyle name="Normal 66 3 2 2 2" xfId="20414"/>
    <cellStyle name="Normal 66 3 2 3" xfId="20415"/>
    <cellStyle name="Normal 66 3 2 4" xfId="20416"/>
    <cellStyle name="Normal 66 3 3" xfId="20417"/>
    <cellStyle name="Normal 66 3 3 2" xfId="20418"/>
    <cellStyle name="Normal 66 3 3 3" xfId="20419"/>
    <cellStyle name="Normal 66 3 4" xfId="20420"/>
    <cellStyle name="Normal 66 3 5" xfId="20421"/>
    <cellStyle name="Normal 66 3 6" xfId="20422"/>
    <cellStyle name="Normal 66 4" xfId="20423"/>
    <cellStyle name="Normal 66 4 2" xfId="20424"/>
    <cellStyle name="Normal 66 4 2 2" xfId="20425"/>
    <cellStyle name="Normal 66 4 2 2 2" xfId="20426"/>
    <cellStyle name="Normal 66 4 2 3" xfId="20427"/>
    <cellStyle name="Normal 66 4 2 4" xfId="20428"/>
    <cellStyle name="Normal 66 4 3" xfId="20429"/>
    <cellStyle name="Normal 66 4 3 2" xfId="20430"/>
    <cellStyle name="Normal 66 4 4" xfId="20431"/>
    <cellStyle name="Normal 66 4 5" xfId="20432"/>
    <cellStyle name="Normal 66 5" xfId="20433"/>
    <cellStyle name="Normal 66 5 2" xfId="20434"/>
    <cellStyle name="Normal 66 5 2 2" xfId="20435"/>
    <cellStyle name="Normal 66 5 3" xfId="20436"/>
    <cellStyle name="Normal 66 5 4" xfId="20437"/>
    <cellStyle name="Normal 66 6" xfId="20438"/>
    <cellStyle name="Normal 66 6 2" xfId="20439"/>
    <cellStyle name="Normal 66 6 3" xfId="20440"/>
    <cellStyle name="Normal 66 7" xfId="20441"/>
    <cellStyle name="Normal 66 7 2" xfId="20442"/>
    <cellStyle name="Normal 66 8" xfId="20443"/>
    <cellStyle name="Normal 66 9" xfId="20444"/>
    <cellStyle name="Normal 67" xfId="20445"/>
    <cellStyle name="Normal 67 2" xfId="20446"/>
    <cellStyle name="Normal 67 2 2" xfId="20447"/>
    <cellStyle name="Normal 67 2 2 2" xfId="20448"/>
    <cellStyle name="Normal 67 2 2 2 2" xfId="20449"/>
    <cellStyle name="Normal 67 2 2 2 2 2" xfId="20450"/>
    <cellStyle name="Normal 67 2 2 2 3" xfId="20451"/>
    <cellStyle name="Normal 67 2 2 2 4" xfId="20452"/>
    <cellStyle name="Normal 67 2 2 3" xfId="20453"/>
    <cellStyle name="Normal 67 2 2 3 2" xfId="20454"/>
    <cellStyle name="Normal 67 2 2 3 3" xfId="20455"/>
    <cellStyle name="Normal 67 2 2 4" xfId="20456"/>
    <cellStyle name="Normal 67 2 2 5" xfId="20457"/>
    <cellStyle name="Normal 67 2 2 6" xfId="20458"/>
    <cellStyle name="Normal 67 2 3" xfId="20459"/>
    <cellStyle name="Normal 67 2 3 2" xfId="20460"/>
    <cellStyle name="Normal 67 2 3 2 2" xfId="20461"/>
    <cellStyle name="Normal 67 2 3 2 2 2" xfId="20462"/>
    <cellStyle name="Normal 67 2 3 2 3" xfId="20463"/>
    <cellStyle name="Normal 67 2 3 2 4" xfId="20464"/>
    <cellStyle name="Normal 67 2 3 3" xfId="20465"/>
    <cellStyle name="Normal 67 2 3 3 2" xfId="20466"/>
    <cellStyle name="Normal 67 2 3 4" xfId="20467"/>
    <cellStyle name="Normal 67 2 3 5" xfId="20468"/>
    <cellStyle name="Normal 67 2 4" xfId="20469"/>
    <cellStyle name="Normal 67 2 4 2" xfId="20470"/>
    <cellStyle name="Normal 67 2 4 2 2" xfId="20471"/>
    <cellStyle name="Normal 67 2 4 3" xfId="20472"/>
    <cellStyle name="Normal 67 2 4 4" xfId="20473"/>
    <cellStyle name="Normal 67 2 5" xfId="20474"/>
    <cellStyle name="Normal 67 2 5 2" xfId="20475"/>
    <cellStyle name="Normal 67 2 5 3" xfId="20476"/>
    <cellStyle name="Normal 67 2 6" xfId="20477"/>
    <cellStyle name="Normal 67 2 6 2" xfId="20478"/>
    <cellStyle name="Normal 67 2 7" xfId="20479"/>
    <cellStyle name="Normal 67 2 8" xfId="20480"/>
    <cellStyle name="Normal 67 2_COMGAS" xfId="20481"/>
    <cellStyle name="Normal 67 3" xfId="20482"/>
    <cellStyle name="Normal 67 3 2" xfId="20483"/>
    <cellStyle name="Normal 67 3 2 2" xfId="20484"/>
    <cellStyle name="Normal 67 3 2 2 2" xfId="20485"/>
    <cellStyle name="Normal 67 3 2 3" xfId="20486"/>
    <cellStyle name="Normal 67 3 2 4" xfId="20487"/>
    <cellStyle name="Normal 67 3 3" xfId="20488"/>
    <cellStyle name="Normal 67 3 3 2" xfId="20489"/>
    <cellStyle name="Normal 67 3 3 3" xfId="20490"/>
    <cellStyle name="Normal 67 3 4" xfId="20491"/>
    <cellStyle name="Normal 67 3 5" xfId="20492"/>
    <cellStyle name="Normal 67 3 6" xfId="20493"/>
    <cellStyle name="Normal 67 4" xfId="20494"/>
    <cellStyle name="Normal 67 4 2" xfId="20495"/>
    <cellStyle name="Normal 67 4 2 2" xfId="20496"/>
    <cellStyle name="Normal 67 4 2 2 2" xfId="20497"/>
    <cellStyle name="Normal 67 4 2 3" xfId="20498"/>
    <cellStyle name="Normal 67 4 2 4" xfId="20499"/>
    <cellStyle name="Normal 67 4 3" xfId="20500"/>
    <cellStyle name="Normal 67 4 3 2" xfId="20501"/>
    <cellStyle name="Normal 67 4 4" xfId="20502"/>
    <cellStyle name="Normal 67 4 5" xfId="20503"/>
    <cellStyle name="Normal 67 5" xfId="20504"/>
    <cellStyle name="Normal 67 5 2" xfId="20505"/>
    <cellStyle name="Normal 67 5 2 2" xfId="20506"/>
    <cellStyle name="Normal 67 5 3" xfId="20507"/>
    <cellStyle name="Normal 67 5 4" xfId="20508"/>
    <cellStyle name="Normal 67 6" xfId="20509"/>
    <cellStyle name="Normal 67 6 2" xfId="20510"/>
    <cellStyle name="Normal 67 6 3" xfId="20511"/>
    <cellStyle name="Normal 67 7" xfId="20512"/>
    <cellStyle name="Normal 67 7 2" xfId="20513"/>
    <cellStyle name="Normal 67 8" xfId="20514"/>
    <cellStyle name="Normal 67 9" xfId="20515"/>
    <cellStyle name="Normal 67_CV-CF Elevação" xfId="20516"/>
    <cellStyle name="Normal 68" xfId="20517"/>
    <cellStyle name="Normal 68 2" xfId="20518"/>
    <cellStyle name="Normal 68 2 2" xfId="20519"/>
    <cellStyle name="Normal 68 2 2 2" xfId="20520"/>
    <cellStyle name="Normal 68 2 2 2 2" xfId="20521"/>
    <cellStyle name="Normal 68 2 2 2 2 2" xfId="20522"/>
    <cellStyle name="Normal 68 2 2 2 3" xfId="20523"/>
    <cellStyle name="Normal 68 2 2 2 4" xfId="20524"/>
    <cellStyle name="Normal 68 2 2 3" xfId="20525"/>
    <cellStyle name="Normal 68 2 2 3 2" xfId="20526"/>
    <cellStyle name="Normal 68 2 2 3 3" xfId="20527"/>
    <cellStyle name="Normal 68 2 2 4" xfId="20528"/>
    <cellStyle name="Normal 68 2 2 5" xfId="20529"/>
    <cellStyle name="Normal 68 2 2 6" xfId="20530"/>
    <cellStyle name="Normal 68 2 3" xfId="20531"/>
    <cellStyle name="Normal 68 2 3 2" xfId="20532"/>
    <cellStyle name="Normal 68 2 3 2 2" xfId="20533"/>
    <cellStyle name="Normal 68 2 3 2 2 2" xfId="20534"/>
    <cellStyle name="Normal 68 2 3 2 3" xfId="20535"/>
    <cellStyle name="Normal 68 2 3 2 4" xfId="20536"/>
    <cellStyle name="Normal 68 2 3 3" xfId="20537"/>
    <cellStyle name="Normal 68 2 3 3 2" xfId="20538"/>
    <cellStyle name="Normal 68 2 3 4" xfId="20539"/>
    <cellStyle name="Normal 68 2 3 5" xfId="20540"/>
    <cellStyle name="Normal 68 2 4" xfId="20541"/>
    <cellStyle name="Normal 68 2 4 2" xfId="20542"/>
    <cellStyle name="Normal 68 2 4 2 2" xfId="20543"/>
    <cellStyle name="Normal 68 2 4 3" xfId="20544"/>
    <cellStyle name="Normal 68 2 4 4" xfId="20545"/>
    <cellStyle name="Normal 68 2 5" xfId="20546"/>
    <cellStyle name="Normal 68 2 5 2" xfId="20547"/>
    <cellStyle name="Normal 68 2 5 3" xfId="20548"/>
    <cellStyle name="Normal 68 2 6" xfId="20549"/>
    <cellStyle name="Normal 68 2 6 2" xfId="20550"/>
    <cellStyle name="Normal 68 2 7" xfId="20551"/>
    <cellStyle name="Normal 68 2 8" xfId="20552"/>
    <cellStyle name="Normal 68 3" xfId="20553"/>
    <cellStyle name="Normal 68 3 2" xfId="20554"/>
    <cellStyle name="Normal 68 3 2 2" xfId="20555"/>
    <cellStyle name="Normal 68 3 2 2 2" xfId="20556"/>
    <cellStyle name="Normal 68 3 2 3" xfId="20557"/>
    <cellStyle name="Normal 68 3 2 4" xfId="20558"/>
    <cellStyle name="Normal 68 3 2 5" xfId="20559"/>
    <cellStyle name="Normal 68 3 3" xfId="20560"/>
    <cellStyle name="Normal 68 3 3 2" xfId="20561"/>
    <cellStyle name="Normal 68 3 3 3" xfId="20562"/>
    <cellStyle name="Normal 68 3 4" xfId="20563"/>
    <cellStyle name="Normal 68 3 5" xfId="20564"/>
    <cellStyle name="Normal 68 3 6" xfId="20565"/>
    <cellStyle name="Normal 68 4" xfId="20566"/>
    <cellStyle name="Normal 68 4 2" xfId="20567"/>
    <cellStyle name="Normal 68 4 2 2" xfId="20568"/>
    <cellStyle name="Normal 68 4 2 2 2" xfId="20569"/>
    <cellStyle name="Normal 68 4 2 3" xfId="20570"/>
    <cellStyle name="Normal 68 4 2 4" xfId="20571"/>
    <cellStyle name="Normal 68 4 3" xfId="20572"/>
    <cellStyle name="Normal 68 4 3 2" xfId="20573"/>
    <cellStyle name="Normal 68 4 4" xfId="20574"/>
    <cellStyle name="Normal 68 4 5" xfId="20575"/>
    <cellStyle name="Normal 68 5" xfId="20576"/>
    <cellStyle name="Normal 68 5 2" xfId="20577"/>
    <cellStyle name="Normal 68 5 2 2" xfId="20578"/>
    <cellStyle name="Normal 68 5 3" xfId="20579"/>
    <cellStyle name="Normal 68 5 4" xfId="20580"/>
    <cellStyle name="Normal 68 6" xfId="20581"/>
    <cellStyle name="Normal 68 6 2" xfId="20582"/>
    <cellStyle name="Normal 68 6 3" xfId="20583"/>
    <cellStyle name="Normal 68 7" xfId="20584"/>
    <cellStyle name="Normal 68 7 2" xfId="20585"/>
    <cellStyle name="Normal 68 8" xfId="20586"/>
    <cellStyle name="Normal 68 9" xfId="20587"/>
    <cellStyle name="Normal 68_COMGAS" xfId="20588"/>
    <cellStyle name="Normal 69" xfId="20589"/>
    <cellStyle name="Normal 69 2" xfId="20590"/>
    <cellStyle name="Normal 69 2 2" xfId="20591"/>
    <cellStyle name="Normal 69 2 2 2" xfId="20592"/>
    <cellStyle name="Normal 69 2 2 2 2" xfId="20593"/>
    <cellStyle name="Normal 69 2 2 2 2 2" xfId="20594"/>
    <cellStyle name="Normal 69 2 2 2 3" xfId="20595"/>
    <cellStyle name="Normal 69 2 2 2 4" xfId="20596"/>
    <cellStyle name="Normal 69 2 2 3" xfId="20597"/>
    <cellStyle name="Normal 69 2 2 3 2" xfId="20598"/>
    <cellStyle name="Normal 69 2 2 3 3" xfId="20599"/>
    <cellStyle name="Normal 69 2 2 4" xfId="20600"/>
    <cellStyle name="Normal 69 2 2 5" xfId="20601"/>
    <cellStyle name="Normal 69 2 2 6" xfId="20602"/>
    <cellStyle name="Normal 69 2 3" xfId="20603"/>
    <cellStyle name="Normal 69 2 3 2" xfId="20604"/>
    <cellStyle name="Normal 69 2 3 2 2" xfId="20605"/>
    <cellStyle name="Normal 69 2 3 2 2 2" xfId="20606"/>
    <cellStyle name="Normal 69 2 3 2 3" xfId="20607"/>
    <cellStyle name="Normal 69 2 3 2 4" xfId="20608"/>
    <cellStyle name="Normal 69 2 3 3" xfId="20609"/>
    <cellStyle name="Normal 69 2 3 3 2" xfId="20610"/>
    <cellStyle name="Normal 69 2 3 4" xfId="20611"/>
    <cellStyle name="Normal 69 2 3 5" xfId="20612"/>
    <cellStyle name="Normal 69 2 4" xfId="20613"/>
    <cellStyle name="Normal 69 2 4 2" xfId="20614"/>
    <cellStyle name="Normal 69 2 4 2 2" xfId="20615"/>
    <cellStyle name="Normal 69 2 4 3" xfId="20616"/>
    <cellStyle name="Normal 69 2 4 4" xfId="20617"/>
    <cellStyle name="Normal 69 2 5" xfId="20618"/>
    <cellStyle name="Normal 69 2 5 2" xfId="20619"/>
    <cellStyle name="Normal 69 2 5 3" xfId="20620"/>
    <cellStyle name="Normal 69 2 6" xfId="20621"/>
    <cellStyle name="Normal 69 2 6 2" xfId="20622"/>
    <cellStyle name="Normal 69 2 7" xfId="20623"/>
    <cellStyle name="Normal 69 2 8" xfId="20624"/>
    <cellStyle name="Normal 69 3" xfId="20625"/>
    <cellStyle name="Normal 69 3 2" xfId="20626"/>
    <cellStyle name="Normal 69 3 2 2" xfId="20627"/>
    <cellStyle name="Normal 69 3 2 2 2" xfId="20628"/>
    <cellStyle name="Normal 69 3 2 3" xfId="20629"/>
    <cellStyle name="Normal 69 3 2 4" xfId="20630"/>
    <cellStyle name="Normal 69 3 2 5" xfId="20631"/>
    <cellStyle name="Normal 69 3 3" xfId="20632"/>
    <cellStyle name="Normal 69 3 3 2" xfId="20633"/>
    <cellStyle name="Normal 69 3 3 3" xfId="20634"/>
    <cellStyle name="Normal 69 3 4" xfId="20635"/>
    <cellStyle name="Normal 69 3 5" xfId="20636"/>
    <cellStyle name="Normal 69 3 6" xfId="20637"/>
    <cellStyle name="Normal 69 4" xfId="20638"/>
    <cellStyle name="Normal 69 4 2" xfId="20639"/>
    <cellStyle name="Normal 69 4 2 2" xfId="20640"/>
    <cellStyle name="Normal 69 4 2 2 2" xfId="20641"/>
    <cellStyle name="Normal 69 4 2 3" xfId="20642"/>
    <cellStyle name="Normal 69 4 2 4" xfId="20643"/>
    <cellStyle name="Normal 69 4 3" xfId="20644"/>
    <cellStyle name="Normal 69 4 3 2" xfId="20645"/>
    <cellStyle name="Normal 69 4 4" xfId="20646"/>
    <cellStyle name="Normal 69 4 5" xfId="20647"/>
    <cellStyle name="Normal 69 5" xfId="20648"/>
    <cellStyle name="Normal 69 5 2" xfId="20649"/>
    <cellStyle name="Normal 69 5 2 2" xfId="20650"/>
    <cellStyle name="Normal 69 5 3" xfId="20651"/>
    <cellStyle name="Normal 69 5 4" xfId="20652"/>
    <cellStyle name="Normal 69 6" xfId="20653"/>
    <cellStyle name="Normal 69 6 2" xfId="20654"/>
    <cellStyle name="Normal 69 6 3" xfId="20655"/>
    <cellStyle name="Normal 69 7" xfId="20656"/>
    <cellStyle name="Normal 69 7 2" xfId="20657"/>
    <cellStyle name="Normal 69 8" xfId="20658"/>
    <cellStyle name="Normal 69 9" xfId="20659"/>
    <cellStyle name="Normal 69_COMGAS" xfId="20660"/>
    <cellStyle name="Normal 7" xfId="20661"/>
    <cellStyle name="Normal 7 10" xfId="20662"/>
    <cellStyle name="Normal 7 11" xfId="20663"/>
    <cellStyle name="Normal 7 2" xfId="20664"/>
    <cellStyle name="Normal 7 2 2" xfId="20665"/>
    <cellStyle name="Normal 7 2 2 2" xfId="20666"/>
    <cellStyle name="Normal 7 2 2_15-FINANCEIRAS" xfId="20667"/>
    <cellStyle name="Normal 7 2 3" xfId="20668"/>
    <cellStyle name="Normal 7 2 3 2" xfId="20669"/>
    <cellStyle name="Normal 7 2 3_15-FINANCEIRAS" xfId="20670"/>
    <cellStyle name="Normal 7 2 4" xfId="20671"/>
    <cellStyle name="Normal 7 2 5" xfId="20672"/>
    <cellStyle name="Normal 7 2 6" xfId="20673"/>
    <cellStyle name="Normal 7 2_13-Endividamento" xfId="20674"/>
    <cellStyle name="Normal 7 3" xfId="20675"/>
    <cellStyle name="Normal 7 3 2" xfId="20676"/>
    <cellStyle name="Normal 7 3 3" xfId="20677"/>
    <cellStyle name="Normal 7 3 4" xfId="20678"/>
    <cellStyle name="Normal 7 3 5" xfId="20679"/>
    <cellStyle name="Normal 7 3_15-FINANCEIRAS" xfId="20680"/>
    <cellStyle name="Normal 7 4" xfId="20681"/>
    <cellStyle name="Normal 7 4 2" xfId="20682"/>
    <cellStyle name="Normal 7 4_15-FINANCEIRAS" xfId="20683"/>
    <cellStyle name="Normal 7 5" xfId="20684"/>
    <cellStyle name="Normal 7 5 2" xfId="20685"/>
    <cellStyle name="Normal 7 5_15-FINANCEIRAS" xfId="20686"/>
    <cellStyle name="Normal 7 6" xfId="20687"/>
    <cellStyle name="Normal 7 7" xfId="20688"/>
    <cellStyle name="Normal 7 8" xfId="20689"/>
    <cellStyle name="Normal 7 9" xfId="20690"/>
    <cellStyle name="Normal 7_1.1 - Apuração IRPJ_CSLL - 2100 - 2012_MAI_V1" xfId="20691"/>
    <cellStyle name="Normal 70" xfId="20692"/>
    <cellStyle name="Normal 70 2" xfId="20693"/>
    <cellStyle name="Normal 70 2 2" xfId="20694"/>
    <cellStyle name="Normal 70 2 2 2" xfId="20695"/>
    <cellStyle name="Normal 70 2 2 2 2" xfId="20696"/>
    <cellStyle name="Normal 70 2 2 2 2 2" xfId="20697"/>
    <cellStyle name="Normal 70 2 2 2 3" xfId="20698"/>
    <cellStyle name="Normal 70 2 2 2 4" xfId="20699"/>
    <cellStyle name="Normal 70 2 2 3" xfId="20700"/>
    <cellStyle name="Normal 70 2 2 3 2" xfId="20701"/>
    <cellStyle name="Normal 70 2 2 3 3" xfId="20702"/>
    <cellStyle name="Normal 70 2 2 4" xfId="20703"/>
    <cellStyle name="Normal 70 2 2 5" xfId="20704"/>
    <cellStyle name="Normal 70 2 2 6" xfId="20705"/>
    <cellStyle name="Normal 70 2 3" xfId="20706"/>
    <cellStyle name="Normal 70 2 3 2" xfId="20707"/>
    <cellStyle name="Normal 70 2 3 2 2" xfId="20708"/>
    <cellStyle name="Normal 70 2 3 2 2 2" xfId="20709"/>
    <cellStyle name="Normal 70 2 3 2 3" xfId="20710"/>
    <cellStyle name="Normal 70 2 3 2 4" xfId="20711"/>
    <cellStyle name="Normal 70 2 3 3" xfId="20712"/>
    <cellStyle name="Normal 70 2 3 3 2" xfId="20713"/>
    <cellStyle name="Normal 70 2 3 4" xfId="20714"/>
    <cellStyle name="Normal 70 2 3 5" xfId="20715"/>
    <cellStyle name="Normal 70 2 4" xfId="20716"/>
    <cellStyle name="Normal 70 2 4 2" xfId="20717"/>
    <cellStyle name="Normal 70 2 4 2 2" xfId="20718"/>
    <cellStyle name="Normal 70 2 4 3" xfId="20719"/>
    <cellStyle name="Normal 70 2 4 4" xfId="20720"/>
    <cellStyle name="Normal 70 2 5" xfId="20721"/>
    <cellStyle name="Normal 70 2 5 2" xfId="20722"/>
    <cellStyle name="Normal 70 2 5 3" xfId="20723"/>
    <cellStyle name="Normal 70 2 6" xfId="20724"/>
    <cellStyle name="Normal 70 2 6 2" xfId="20725"/>
    <cellStyle name="Normal 70 2 7" xfId="20726"/>
    <cellStyle name="Normal 70 2 8" xfId="20727"/>
    <cellStyle name="Normal 70 3" xfId="20728"/>
    <cellStyle name="Normal 70 3 2" xfId="20729"/>
    <cellStyle name="Normal 70 3 2 2" xfId="20730"/>
    <cellStyle name="Normal 70 3 2 2 2" xfId="20731"/>
    <cellStyle name="Normal 70 3 2 3" xfId="20732"/>
    <cellStyle name="Normal 70 3 2 4" xfId="20733"/>
    <cellStyle name="Normal 70 3 3" xfId="20734"/>
    <cellStyle name="Normal 70 3 3 2" xfId="20735"/>
    <cellStyle name="Normal 70 3 3 3" xfId="20736"/>
    <cellStyle name="Normal 70 3 4" xfId="20737"/>
    <cellStyle name="Normal 70 3 5" xfId="20738"/>
    <cellStyle name="Normal 70 3 6" xfId="20739"/>
    <cellStyle name="Normal 70 4" xfId="20740"/>
    <cellStyle name="Normal 70 4 2" xfId="20741"/>
    <cellStyle name="Normal 70 4 2 2" xfId="20742"/>
    <cellStyle name="Normal 70 4 2 2 2" xfId="20743"/>
    <cellStyle name="Normal 70 4 2 3" xfId="20744"/>
    <cellStyle name="Normal 70 4 2 4" xfId="20745"/>
    <cellStyle name="Normal 70 4 3" xfId="20746"/>
    <cellStyle name="Normal 70 4 3 2" xfId="20747"/>
    <cellStyle name="Normal 70 4 4" xfId="20748"/>
    <cellStyle name="Normal 70 4 5" xfId="20749"/>
    <cellStyle name="Normal 70 5" xfId="20750"/>
    <cellStyle name="Normal 70 5 2" xfId="20751"/>
    <cellStyle name="Normal 70 5 2 2" xfId="20752"/>
    <cellStyle name="Normal 70 5 3" xfId="20753"/>
    <cellStyle name="Normal 70 5 4" xfId="20754"/>
    <cellStyle name="Normal 70 6" xfId="20755"/>
    <cellStyle name="Normal 70 6 2" xfId="20756"/>
    <cellStyle name="Normal 70 6 3" xfId="20757"/>
    <cellStyle name="Normal 70 7" xfId="20758"/>
    <cellStyle name="Normal 70 7 2" xfId="20759"/>
    <cellStyle name="Normal 70 8" xfId="20760"/>
    <cellStyle name="Normal 70 9" xfId="20761"/>
    <cellStyle name="Normal 70_COMGAS" xfId="20762"/>
    <cellStyle name="Normal 71" xfId="20763"/>
    <cellStyle name="Normal 71 2" xfId="20764"/>
    <cellStyle name="Normal 71 2 2" xfId="20765"/>
    <cellStyle name="Normal 71 2 2 2" xfId="20766"/>
    <cellStyle name="Normal 71 2 2 2 2" xfId="20767"/>
    <cellStyle name="Normal 71 2 2 2 2 2" xfId="20768"/>
    <cellStyle name="Normal 71 2 2 2 3" xfId="20769"/>
    <cellStyle name="Normal 71 2 2 2 4" xfId="20770"/>
    <cellStyle name="Normal 71 2 2 3" xfId="20771"/>
    <cellStyle name="Normal 71 2 2 3 2" xfId="20772"/>
    <cellStyle name="Normal 71 2 2 3 3" xfId="20773"/>
    <cellStyle name="Normal 71 2 2 4" xfId="20774"/>
    <cellStyle name="Normal 71 2 2 5" xfId="20775"/>
    <cellStyle name="Normal 71 2 2 6" xfId="20776"/>
    <cellStyle name="Normal 71 2 3" xfId="20777"/>
    <cellStyle name="Normal 71 2 3 2" xfId="20778"/>
    <cellStyle name="Normal 71 2 3 2 2" xfId="20779"/>
    <cellStyle name="Normal 71 2 3 2 2 2" xfId="20780"/>
    <cellStyle name="Normal 71 2 3 2 3" xfId="20781"/>
    <cellStyle name="Normal 71 2 3 2 4" xfId="20782"/>
    <cellStyle name="Normal 71 2 3 3" xfId="20783"/>
    <cellStyle name="Normal 71 2 3 3 2" xfId="20784"/>
    <cellStyle name="Normal 71 2 3 4" xfId="20785"/>
    <cellStyle name="Normal 71 2 3 5" xfId="20786"/>
    <cellStyle name="Normal 71 2 4" xfId="20787"/>
    <cellStyle name="Normal 71 2 4 2" xfId="20788"/>
    <cellStyle name="Normal 71 2 4 2 2" xfId="20789"/>
    <cellStyle name="Normal 71 2 4 3" xfId="20790"/>
    <cellStyle name="Normal 71 2 4 4" xfId="20791"/>
    <cellStyle name="Normal 71 2 5" xfId="20792"/>
    <cellStyle name="Normal 71 2 5 2" xfId="20793"/>
    <cellStyle name="Normal 71 2 5 3" xfId="20794"/>
    <cellStyle name="Normal 71 2 6" xfId="20795"/>
    <cellStyle name="Normal 71 2 6 2" xfId="20796"/>
    <cellStyle name="Normal 71 2 7" xfId="20797"/>
    <cellStyle name="Normal 71 2 8" xfId="20798"/>
    <cellStyle name="Normal 71 3" xfId="20799"/>
    <cellStyle name="Normal 71 3 2" xfId="20800"/>
    <cellStyle name="Normal 71 3 2 2" xfId="20801"/>
    <cellStyle name="Normal 71 3 2 2 2" xfId="20802"/>
    <cellStyle name="Normal 71 3 2 3" xfId="20803"/>
    <cellStyle name="Normal 71 3 2 4" xfId="20804"/>
    <cellStyle name="Normal 71 3 3" xfId="20805"/>
    <cellStyle name="Normal 71 3 3 2" xfId="20806"/>
    <cellStyle name="Normal 71 3 3 3" xfId="20807"/>
    <cellStyle name="Normal 71 3 4" xfId="20808"/>
    <cellStyle name="Normal 71 3 5" xfId="20809"/>
    <cellStyle name="Normal 71 3 6" xfId="20810"/>
    <cellStyle name="Normal 71 4" xfId="20811"/>
    <cellStyle name="Normal 71 4 2" xfId="20812"/>
    <cellStyle name="Normal 71 4 2 2" xfId="20813"/>
    <cellStyle name="Normal 71 4 2 2 2" xfId="20814"/>
    <cellStyle name="Normal 71 4 2 3" xfId="20815"/>
    <cellStyle name="Normal 71 4 2 4" xfId="20816"/>
    <cellStyle name="Normal 71 4 3" xfId="20817"/>
    <cellStyle name="Normal 71 4 3 2" xfId="20818"/>
    <cellStyle name="Normal 71 4 4" xfId="20819"/>
    <cellStyle name="Normal 71 4 5" xfId="20820"/>
    <cellStyle name="Normal 71 5" xfId="20821"/>
    <cellStyle name="Normal 71 5 2" xfId="20822"/>
    <cellStyle name="Normal 71 5 2 2" xfId="20823"/>
    <cellStyle name="Normal 71 5 3" xfId="20824"/>
    <cellStyle name="Normal 71 5 4" xfId="20825"/>
    <cellStyle name="Normal 71 6" xfId="20826"/>
    <cellStyle name="Normal 71 6 2" xfId="20827"/>
    <cellStyle name="Normal 71 6 3" xfId="20828"/>
    <cellStyle name="Normal 71 7" xfId="20829"/>
    <cellStyle name="Normal 71 7 2" xfId="20830"/>
    <cellStyle name="Normal 71 8" xfId="20831"/>
    <cellStyle name="Normal 71 9" xfId="20832"/>
    <cellStyle name="Normal 72" xfId="20833"/>
    <cellStyle name="Normal 72 2" xfId="20834"/>
    <cellStyle name="Normal 72 2 2" xfId="20835"/>
    <cellStyle name="Normal 72 2 2 2" xfId="20836"/>
    <cellStyle name="Normal 72 2 2 2 2" xfId="20837"/>
    <cellStyle name="Normal 72 2 2 2 2 2" xfId="20838"/>
    <cellStyle name="Normal 72 2 2 2 3" xfId="20839"/>
    <cellStyle name="Normal 72 2 2 2 4" xfId="20840"/>
    <cellStyle name="Normal 72 2 2 3" xfId="20841"/>
    <cellStyle name="Normal 72 2 2 3 2" xfId="20842"/>
    <cellStyle name="Normal 72 2 2 3 3" xfId="20843"/>
    <cellStyle name="Normal 72 2 2 4" xfId="20844"/>
    <cellStyle name="Normal 72 2 2 5" xfId="20845"/>
    <cellStyle name="Normal 72 2 2 6" xfId="20846"/>
    <cellStyle name="Normal 72 2 3" xfId="20847"/>
    <cellStyle name="Normal 72 2 3 2" xfId="20848"/>
    <cellStyle name="Normal 72 2 3 2 2" xfId="20849"/>
    <cellStyle name="Normal 72 2 3 2 2 2" xfId="20850"/>
    <cellStyle name="Normal 72 2 3 2 3" xfId="20851"/>
    <cellStyle name="Normal 72 2 3 2 4" xfId="20852"/>
    <cellStyle name="Normal 72 2 3 3" xfId="20853"/>
    <cellStyle name="Normal 72 2 3 3 2" xfId="20854"/>
    <cellStyle name="Normal 72 2 3 4" xfId="20855"/>
    <cellStyle name="Normal 72 2 3 5" xfId="20856"/>
    <cellStyle name="Normal 72 2 4" xfId="20857"/>
    <cellStyle name="Normal 72 2 4 2" xfId="20858"/>
    <cellStyle name="Normal 72 2 4 2 2" xfId="20859"/>
    <cellStyle name="Normal 72 2 4 3" xfId="20860"/>
    <cellStyle name="Normal 72 2 4 4" xfId="20861"/>
    <cellStyle name="Normal 72 2 5" xfId="20862"/>
    <cellStyle name="Normal 72 2 5 2" xfId="20863"/>
    <cellStyle name="Normal 72 2 5 3" xfId="20864"/>
    <cellStyle name="Normal 72 2 6" xfId="20865"/>
    <cellStyle name="Normal 72 2 6 2" xfId="20866"/>
    <cellStyle name="Normal 72 2 7" xfId="20867"/>
    <cellStyle name="Normal 72 2 8" xfId="20868"/>
    <cellStyle name="Normal 72 3" xfId="20869"/>
    <cellStyle name="Normal 72 3 2" xfId="20870"/>
    <cellStyle name="Normal 72 3 2 2" xfId="20871"/>
    <cellStyle name="Normal 72 3 2 2 2" xfId="20872"/>
    <cellStyle name="Normal 72 3 2 3" xfId="20873"/>
    <cellStyle name="Normal 72 3 2 4" xfId="20874"/>
    <cellStyle name="Normal 72 3 3" xfId="20875"/>
    <cellStyle name="Normal 72 3 3 2" xfId="20876"/>
    <cellStyle name="Normal 72 3 3 3" xfId="20877"/>
    <cellStyle name="Normal 72 3 4" xfId="20878"/>
    <cellStyle name="Normal 72 3 5" xfId="20879"/>
    <cellStyle name="Normal 72 3 6" xfId="20880"/>
    <cellStyle name="Normal 72 4" xfId="20881"/>
    <cellStyle name="Normal 72 4 2" xfId="20882"/>
    <cellStyle name="Normal 72 4 2 2" xfId="20883"/>
    <cellStyle name="Normal 72 4 2 2 2" xfId="20884"/>
    <cellStyle name="Normal 72 4 2 3" xfId="20885"/>
    <cellStyle name="Normal 72 4 2 4" xfId="20886"/>
    <cellStyle name="Normal 72 4 3" xfId="20887"/>
    <cellStyle name="Normal 72 4 3 2" xfId="20888"/>
    <cellStyle name="Normal 72 4 4" xfId="20889"/>
    <cellStyle name="Normal 72 4 5" xfId="20890"/>
    <cellStyle name="Normal 72 5" xfId="20891"/>
    <cellStyle name="Normal 72 5 2" xfId="20892"/>
    <cellStyle name="Normal 72 5 2 2" xfId="20893"/>
    <cellStyle name="Normal 72 5 3" xfId="20894"/>
    <cellStyle name="Normal 72 5 4" xfId="20895"/>
    <cellStyle name="Normal 72 6" xfId="20896"/>
    <cellStyle name="Normal 72 6 2" xfId="20897"/>
    <cellStyle name="Normal 72 6 3" xfId="20898"/>
    <cellStyle name="Normal 72 7" xfId="20899"/>
    <cellStyle name="Normal 72 7 2" xfId="20900"/>
    <cellStyle name="Normal 72 8" xfId="20901"/>
    <cellStyle name="Normal 72 9" xfId="20902"/>
    <cellStyle name="Normal 73" xfId="20903"/>
    <cellStyle name="Normal 73 2" xfId="20904"/>
    <cellStyle name="Normal 73 2 2" xfId="20905"/>
    <cellStyle name="Normal 73 2 2 2" xfId="20906"/>
    <cellStyle name="Normal 73 2 2 2 2" xfId="20907"/>
    <cellStyle name="Normal 73 2 2 2 2 2" xfId="20908"/>
    <cellStyle name="Normal 73 2 2 2 3" xfId="20909"/>
    <cellStyle name="Normal 73 2 2 2 4" xfId="20910"/>
    <cellStyle name="Normal 73 2 2 3" xfId="20911"/>
    <cellStyle name="Normal 73 2 2 3 2" xfId="20912"/>
    <cellStyle name="Normal 73 2 2 3 3" xfId="20913"/>
    <cellStyle name="Normal 73 2 2 4" xfId="20914"/>
    <cellStyle name="Normal 73 2 2 5" xfId="20915"/>
    <cellStyle name="Normal 73 2 2 6" xfId="20916"/>
    <cellStyle name="Normal 73 2 3" xfId="20917"/>
    <cellStyle name="Normal 73 2 3 2" xfId="20918"/>
    <cellStyle name="Normal 73 2 3 2 2" xfId="20919"/>
    <cellStyle name="Normal 73 2 3 2 2 2" xfId="20920"/>
    <cellStyle name="Normal 73 2 3 2 3" xfId="20921"/>
    <cellStyle name="Normal 73 2 3 2 4" xfId="20922"/>
    <cellStyle name="Normal 73 2 3 3" xfId="20923"/>
    <cellStyle name="Normal 73 2 3 3 2" xfId="20924"/>
    <cellStyle name="Normal 73 2 3 4" xfId="20925"/>
    <cellStyle name="Normal 73 2 3 5" xfId="20926"/>
    <cellStyle name="Normal 73 2 4" xfId="20927"/>
    <cellStyle name="Normal 73 2 4 2" xfId="20928"/>
    <cellStyle name="Normal 73 2 4 2 2" xfId="20929"/>
    <cellStyle name="Normal 73 2 4 3" xfId="20930"/>
    <cellStyle name="Normal 73 2 4 4" xfId="20931"/>
    <cellStyle name="Normal 73 2 5" xfId="20932"/>
    <cellStyle name="Normal 73 2 5 2" xfId="20933"/>
    <cellStyle name="Normal 73 2 5 3" xfId="20934"/>
    <cellStyle name="Normal 73 2 6" xfId="20935"/>
    <cellStyle name="Normal 73 2 6 2" xfId="20936"/>
    <cellStyle name="Normal 73 2 7" xfId="20937"/>
    <cellStyle name="Normal 73 2 8" xfId="20938"/>
    <cellStyle name="Normal 73 3" xfId="20939"/>
    <cellStyle name="Normal 73 3 2" xfId="20940"/>
    <cellStyle name="Normal 73 3 2 2" xfId="20941"/>
    <cellStyle name="Normal 73 3 2 2 2" xfId="20942"/>
    <cellStyle name="Normal 73 3 2 3" xfId="20943"/>
    <cellStyle name="Normal 73 3 2 4" xfId="20944"/>
    <cellStyle name="Normal 73 3 3" xfId="20945"/>
    <cellStyle name="Normal 73 3 3 2" xfId="20946"/>
    <cellStyle name="Normal 73 3 3 3" xfId="20947"/>
    <cellStyle name="Normal 73 3 4" xfId="20948"/>
    <cellStyle name="Normal 73 3 5" xfId="20949"/>
    <cellStyle name="Normal 73 3 6" xfId="20950"/>
    <cellStyle name="Normal 73 4" xfId="20951"/>
    <cellStyle name="Normal 73 4 2" xfId="20952"/>
    <cellStyle name="Normal 73 4 2 2" xfId="20953"/>
    <cellStyle name="Normal 73 4 2 2 2" xfId="20954"/>
    <cellStyle name="Normal 73 4 2 3" xfId="20955"/>
    <cellStyle name="Normal 73 4 2 4" xfId="20956"/>
    <cellStyle name="Normal 73 4 3" xfId="20957"/>
    <cellStyle name="Normal 73 4 3 2" xfId="20958"/>
    <cellStyle name="Normal 73 4 4" xfId="20959"/>
    <cellStyle name="Normal 73 4 5" xfId="20960"/>
    <cellStyle name="Normal 73 5" xfId="20961"/>
    <cellStyle name="Normal 73 5 2" xfId="20962"/>
    <cellStyle name="Normal 73 5 2 2" xfId="20963"/>
    <cellStyle name="Normal 73 5 3" xfId="20964"/>
    <cellStyle name="Normal 73 5 4" xfId="20965"/>
    <cellStyle name="Normal 73 6" xfId="20966"/>
    <cellStyle name="Normal 73 6 2" xfId="20967"/>
    <cellStyle name="Normal 73 6 3" xfId="20968"/>
    <cellStyle name="Normal 73 7" xfId="20969"/>
    <cellStyle name="Normal 73 7 2" xfId="20970"/>
    <cellStyle name="Normal 73 8" xfId="20971"/>
    <cellStyle name="Normal 73 9" xfId="20972"/>
    <cellStyle name="Normal 74" xfId="20973"/>
    <cellStyle name="Normal 74 2" xfId="20974"/>
    <cellStyle name="Normal 74 2 2" xfId="20975"/>
    <cellStyle name="Normal 74 2 2 2" xfId="20976"/>
    <cellStyle name="Normal 74 2 2 2 2" xfId="20977"/>
    <cellStyle name="Normal 74 2 2 2 2 2" xfId="20978"/>
    <cellStyle name="Normal 74 2 2 2 3" xfId="20979"/>
    <cellStyle name="Normal 74 2 2 2 4" xfId="20980"/>
    <cellStyle name="Normal 74 2 2 3" xfId="20981"/>
    <cellStyle name="Normal 74 2 2 3 2" xfId="20982"/>
    <cellStyle name="Normal 74 2 2 3 3" xfId="20983"/>
    <cellStyle name="Normal 74 2 2 4" xfId="20984"/>
    <cellStyle name="Normal 74 2 2 5" xfId="20985"/>
    <cellStyle name="Normal 74 2 2 6" xfId="20986"/>
    <cellStyle name="Normal 74 2 3" xfId="20987"/>
    <cellStyle name="Normal 74 2 3 2" xfId="20988"/>
    <cellStyle name="Normal 74 2 3 2 2" xfId="20989"/>
    <cellStyle name="Normal 74 2 3 2 2 2" xfId="20990"/>
    <cellStyle name="Normal 74 2 3 2 3" xfId="20991"/>
    <cellStyle name="Normal 74 2 3 2 4" xfId="20992"/>
    <cellStyle name="Normal 74 2 3 3" xfId="20993"/>
    <cellStyle name="Normal 74 2 3 3 2" xfId="20994"/>
    <cellStyle name="Normal 74 2 3 4" xfId="20995"/>
    <cellStyle name="Normal 74 2 3 5" xfId="20996"/>
    <cellStyle name="Normal 74 2 4" xfId="20997"/>
    <cellStyle name="Normal 74 2 4 2" xfId="20998"/>
    <cellStyle name="Normal 74 2 4 2 2" xfId="20999"/>
    <cellStyle name="Normal 74 2 4 3" xfId="21000"/>
    <cellStyle name="Normal 74 2 4 4" xfId="21001"/>
    <cellStyle name="Normal 74 2 5" xfId="21002"/>
    <cellStyle name="Normal 74 2 5 2" xfId="21003"/>
    <cellStyle name="Normal 74 2 5 3" xfId="21004"/>
    <cellStyle name="Normal 74 2 6" xfId="21005"/>
    <cellStyle name="Normal 74 2 6 2" xfId="21006"/>
    <cellStyle name="Normal 74 2 7" xfId="21007"/>
    <cellStyle name="Normal 74 2 8" xfId="21008"/>
    <cellStyle name="Normal 74 3" xfId="21009"/>
    <cellStyle name="Normal 74 3 2" xfId="21010"/>
    <cellStyle name="Normal 74 3 2 2" xfId="21011"/>
    <cellStyle name="Normal 74 3 2 2 2" xfId="21012"/>
    <cellStyle name="Normal 74 3 2 3" xfId="21013"/>
    <cellStyle name="Normal 74 3 2 4" xfId="21014"/>
    <cellStyle name="Normal 74 3 3" xfId="21015"/>
    <cellStyle name="Normal 74 3 3 2" xfId="21016"/>
    <cellStyle name="Normal 74 3 3 3" xfId="21017"/>
    <cellStyle name="Normal 74 3 4" xfId="21018"/>
    <cellStyle name="Normal 74 3 5" xfId="21019"/>
    <cellStyle name="Normal 74 3 6" xfId="21020"/>
    <cellStyle name="Normal 74 4" xfId="21021"/>
    <cellStyle name="Normal 74 4 2" xfId="21022"/>
    <cellStyle name="Normal 74 4 2 2" xfId="21023"/>
    <cellStyle name="Normal 74 4 2 2 2" xfId="21024"/>
    <cellStyle name="Normal 74 4 2 3" xfId="21025"/>
    <cellStyle name="Normal 74 4 2 4" xfId="21026"/>
    <cellStyle name="Normal 74 4 3" xfId="21027"/>
    <cellStyle name="Normal 74 4 3 2" xfId="21028"/>
    <cellStyle name="Normal 74 4 4" xfId="21029"/>
    <cellStyle name="Normal 74 4 5" xfId="21030"/>
    <cellStyle name="Normal 74 5" xfId="21031"/>
    <cellStyle name="Normal 74 5 2" xfId="21032"/>
    <cellStyle name="Normal 74 5 2 2" xfId="21033"/>
    <cellStyle name="Normal 74 5 3" xfId="21034"/>
    <cellStyle name="Normal 74 5 4" xfId="21035"/>
    <cellStyle name="Normal 74 6" xfId="21036"/>
    <cellStyle name="Normal 74 6 2" xfId="21037"/>
    <cellStyle name="Normal 74 6 3" xfId="21038"/>
    <cellStyle name="Normal 74 7" xfId="21039"/>
    <cellStyle name="Normal 74 7 2" xfId="21040"/>
    <cellStyle name="Normal 74 8" xfId="21041"/>
    <cellStyle name="Normal 74 9" xfId="21042"/>
    <cellStyle name="Normal 75" xfId="21043"/>
    <cellStyle name="Normal 75 2" xfId="21044"/>
    <cellStyle name="Normal 75 2 2" xfId="21045"/>
    <cellStyle name="Normal 75 2 2 2" xfId="21046"/>
    <cellStyle name="Normal 75 2 2 2 2" xfId="21047"/>
    <cellStyle name="Normal 75 2 2 2 2 2" xfId="21048"/>
    <cellStyle name="Normal 75 2 2 2 3" xfId="21049"/>
    <cellStyle name="Normal 75 2 2 2 4" xfId="21050"/>
    <cellStyle name="Normal 75 2 2 3" xfId="21051"/>
    <cellStyle name="Normal 75 2 2 3 2" xfId="21052"/>
    <cellStyle name="Normal 75 2 2 3 3" xfId="21053"/>
    <cellStyle name="Normal 75 2 2 4" xfId="21054"/>
    <cellStyle name="Normal 75 2 2 5" xfId="21055"/>
    <cellStyle name="Normal 75 2 2 6" xfId="21056"/>
    <cellStyle name="Normal 75 2 3" xfId="21057"/>
    <cellStyle name="Normal 75 2 3 2" xfId="21058"/>
    <cellStyle name="Normal 75 2 3 2 2" xfId="21059"/>
    <cellStyle name="Normal 75 2 3 2 2 2" xfId="21060"/>
    <cellStyle name="Normal 75 2 3 2 3" xfId="21061"/>
    <cellStyle name="Normal 75 2 3 2 4" xfId="21062"/>
    <cellStyle name="Normal 75 2 3 3" xfId="21063"/>
    <cellStyle name="Normal 75 2 3 3 2" xfId="21064"/>
    <cellStyle name="Normal 75 2 3 4" xfId="21065"/>
    <cellStyle name="Normal 75 2 3 5" xfId="21066"/>
    <cellStyle name="Normal 75 2 4" xfId="21067"/>
    <cellStyle name="Normal 75 2 4 2" xfId="21068"/>
    <cellStyle name="Normal 75 2 4 2 2" xfId="21069"/>
    <cellStyle name="Normal 75 2 4 3" xfId="21070"/>
    <cellStyle name="Normal 75 2 4 4" xfId="21071"/>
    <cellStyle name="Normal 75 2 5" xfId="21072"/>
    <cellStyle name="Normal 75 2 5 2" xfId="21073"/>
    <cellStyle name="Normal 75 2 5 3" xfId="21074"/>
    <cellStyle name="Normal 75 2 6" xfId="21075"/>
    <cellStyle name="Normal 75 2 6 2" xfId="21076"/>
    <cellStyle name="Normal 75 2 7" xfId="21077"/>
    <cellStyle name="Normal 75 2 8" xfId="21078"/>
    <cellStyle name="Normal 75 3" xfId="21079"/>
    <cellStyle name="Normal 75 3 2" xfId="21080"/>
    <cellStyle name="Normal 75 3 2 2" xfId="21081"/>
    <cellStyle name="Normal 75 3 2 2 2" xfId="21082"/>
    <cellStyle name="Normal 75 3 2 3" xfId="21083"/>
    <cellStyle name="Normal 75 3 2 4" xfId="21084"/>
    <cellStyle name="Normal 75 3 3" xfId="21085"/>
    <cellStyle name="Normal 75 3 3 2" xfId="21086"/>
    <cellStyle name="Normal 75 3 3 3" xfId="21087"/>
    <cellStyle name="Normal 75 3 4" xfId="21088"/>
    <cellStyle name="Normal 75 3 5" xfId="21089"/>
    <cellStyle name="Normal 75 3 6" xfId="21090"/>
    <cellStyle name="Normal 75 4" xfId="21091"/>
    <cellStyle name="Normal 75 4 2" xfId="21092"/>
    <cellStyle name="Normal 75 4 2 2" xfId="21093"/>
    <cellStyle name="Normal 75 4 2 2 2" xfId="21094"/>
    <cellStyle name="Normal 75 4 2 3" xfId="21095"/>
    <cellStyle name="Normal 75 4 2 4" xfId="21096"/>
    <cellStyle name="Normal 75 4 3" xfId="21097"/>
    <cellStyle name="Normal 75 4 3 2" xfId="21098"/>
    <cellStyle name="Normal 75 4 4" xfId="21099"/>
    <cellStyle name="Normal 75 4 5" xfId="21100"/>
    <cellStyle name="Normal 75 5" xfId="21101"/>
    <cellStyle name="Normal 75 5 2" xfId="21102"/>
    <cellStyle name="Normal 75 5 2 2" xfId="21103"/>
    <cellStyle name="Normal 75 5 3" xfId="21104"/>
    <cellStyle name="Normal 75 5 4" xfId="21105"/>
    <cellStyle name="Normal 75 6" xfId="21106"/>
    <cellStyle name="Normal 75 6 2" xfId="21107"/>
    <cellStyle name="Normal 75 6 3" xfId="21108"/>
    <cellStyle name="Normal 75 7" xfId="21109"/>
    <cellStyle name="Normal 75 7 2" xfId="21110"/>
    <cellStyle name="Normal 75 8" xfId="21111"/>
    <cellStyle name="Normal 75 9" xfId="21112"/>
    <cellStyle name="Normal 76" xfId="21113"/>
    <cellStyle name="Normal 76 2" xfId="21114"/>
    <cellStyle name="Normal 76 2 2" xfId="21115"/>
    <cellStyle name="Normal 76 2 2 2" xfId="21116"/>
    <cellStyle name="Normal 76 2 2 2 2" xfId="21117"/>
    <cellStyle name="Normal 76 2 2 2 2 2" xfId="21118"/>
    <cellStyle name="Normal 76 2 2 2 3" xfId="21119"/>
    <cellStyle name="Normal 76 2 2 2 4" xfId="21120"/>
    <cellStyle name="Normal 76 2 2 3" xfId="21121"/>
    <cellStyle name="Normal 76 2 2 3 2" xfId="21122"/>
    <cellStyle name="Normal 76 2 2 3 3" xfId="21123"/>
    <cellStyle name="Normal 76 2 2 4" xfId="21124"/>
    <cellStyle name="Normal 76 2 2 5" xfId="21125"/>
    <cellStyle name="Normal 76 2 2 6" xfId="21126"/>
    <cellStyle name="Normal 76 2 3" xfId="21127"/>
    <cellStyle name="Normal 76 2 3 2" xfId="21128"/>
    <cellStyle name="Normal 76 2 3 2 2" xfId="21129"/>
    <cellStyle name="Normal 76 2 3 2 2 2" xfId="21130"/>
    <cellStyle name="Normal 76 2 3 2 3" xfId="21131"/>
    <cellStyle name="Normal 76 2 3 2 4" xfId="21132"/>
    <cellStyle name="Normal 76 2 3 3" xfId="21133"/>
    <cellStyle name="Normal 76 2 3 3 2" xfId="21134"/>
    <cellStyle name="Normal 76 2 3 4" xfId="21135"/>
    <cellStyle name="Normal 76 2 3 5" xfId="21136"/>
    <cellStyle name="Normal 76 2 4" xfId="21137"/>
    <cellStyle name="Normal 76 2 4 2" xfId="21138"/>
    <cellStyle name="Normal 76 2 4 2 2" xfId="21139"/>
    <cellStyle name="Normal 76 2 4 3" xfId="21140"/>
    <cellStyle name="Normal 76 2 4 4" xfId="21141"/>
    <cellStyle name="Normal 76 2 5" xfId="21142"/>
    <cellStyle name="Normal 76 2 5 2" xfId="21143"/>
    <cellStyle name="Normal 76 2 5 3" xfId="21144"/>
    <cellStyle name="Normal 76 2 6" xfId="21145"/>
    <cellStyle name="Normal 76 2 6 2" xfId="21146"/>
    <cellStyle name="Normal 76 2 7" xfId="21147"/>
    <cellStyle name="Normal 76 2 8" xfId="21148"/>
    <cellStyle name="Normal 76 3" xfId="21149"/>
    <cellStyle name="Normal 76 3 2" xfId="21150"/>
    <cellStyle name="Normal 76 3 2 2" xfId="21151"/>
    <cellStyle name="Normal 76 3 2 2 2" xfId="21152"/>
    <cellStyle name="Normal 76 3 2 3" xfId="21153"/>
    <cellStyle name="Normal 76 3 2 4" xfId="21154"/>
    <cellStyle name="Normal 76 3 3" xfId="21155"/>
    <cellStyle name="Normal 76 3 3 2" xfId="21156"/>
    <cellStyle name="Normal 76 3 3 3" xfId="21157"/>
    <cellStyle name="Normal 76 3 4" xfId="21158"/>
    <cellStyle name="Normal 76 3 5" xfId="21159"/>
    <cellStyle name="Normal 76 3 6" xfId="21160"/>
    <cellStyle name="Normal 76 4" xfId="21161"/>
    <cellStyle name="Normal 76 4 2" xfId="21162"/>
    <cellStyle name="Normal 76 4 2 2" xfId="21163"/>
    <cellStyle name="Normal 76 4 2 2 2" xfId="21164"/>
    <cellStyle name="Normal 76 4 2 3" xfId="21165"/>
    <cellStyle name="Normal 76 4 2 4" xfId="21166"/>
    <cellStyle name="Normal 76 4 3" xfId="21167"/>
    <cellStyle name="Normal 76 4 3 2" xfId="21168"/>
    <cellStyle name="Normal 76 4 4" xfId="21169"/>
    <cellStyle name="Normal 76 4 5" xfId="21170"/>
    <cellStyle name="Normal 76 5" xfId="21171"/>
    <cellStyle name="Normal 76 5 2" xfId="21172"/>
    <cellStyle name="Normal 76 5 2 2" xfId="21173"/>
    <cellStyle name="Normal 76 5 3" xfId="21174"/>
    <cellStyle name="Normal 76 5 4" xfId="21175"/>
    <cellStyle name="Normal 76 6" xfId="21176"/>
    <cellStyle name="Normal 76 6 2" xfId="21177"/>
    <cellStyle name="Normal 76 6 3" xfId="21178"/>
    <cellStyle name="Normal 76 7" xfId="21179"/>
    <cellStyle name="Normal 76 7 2" xfId="21180"/>
    <cellStyle name="Normal 76 8" xfId="21181"/>
    <cellStyle name="Normal 76 9" xfId="21182"/>
    <cellStyle name="Normal 77" xfId="21183"/>
    <cellStyle name="Normal 77 2" xfId="21184"/>
    <cellStyle name="Normal 77 2 2" xfId="21185"/>
    <cellStyle name="Normal 77 2 2 2" xfId="21186"/>
    <cellStyle name="Normal 77 2 2 2 2" xfId="21187"/>
    <cellStyle name="Normal 77 2 2 2 2 2" xfId="21188"/>
    <cellStyle name="Normal 77 2 2 2 3" xfId="21189"/>
    <cellStyle name="Normal 77 2 2 2 4" xfId="21190"/>
    <cellStyle name="Normal 77 2 2 3" xfId="21191"/>
    <cellStyle name="Normal 77 2 2 3 2" xfId="21192"/>
    <cellStyle name="Normal 77 2 2 3 3" xfId="21193"/>
    <cellStyle name="Normal 77 2 2 4" xfId="21194"/>
    <cellStyle name="Normal 77 2 2 5" xfId="21195"/>
    <cellStyle name="Normal 77 2 2 6" xfId="21196"/>
    <cellStyle name="Normal 77 2 3" xfId="21197"/>
    <cellStyle name="Normal 77 2 3 2" xfId="21198"/>
    <cellStyle name="Normal 77 2 3 2 2" xfId="21199"/>
    <cellStyle name="Normal 77 2 3 2 2 2" xfId="21200"/>
    <cellStyle name="Normal 77 2 3 2 3" xfId="21201"/>
    <cellStyle name="Normal 77 2 3 2 4" xfId="21202"/>
    <cellStyle name="Normal 77 2 3 3" xfId="21203"/>
    <cellStyle name="Normal 77 2 3 3 2" xfId="21204"/>
    <cellStyle name="Normal 77 2 3 4" xfId="21205"/>
    <cellStyle name="Normal 77 2 3 5" xfId="21206"/>
    <cellStyle name="Normal 77 2 4" xfId="21207"/>
    <cellStyle name="Normal 77 2 4 2" xfId="21208"/>
    <cellStyle name="Normal 77 2 4 2 2" xfId="21209"/>
    <cellStyle name="Normal 77 2 4 3" xfId="21210"/>
    <cellStyle name="Normal 77 2 4 4" xfId="21211"/>
    <cellStyle name="Normal 77 2 5" xfId="21212"/>
    <cellStyle name="Normal 77 2 5 2" xfId="21213"/>
    <cellStyle name="Normal 77 2 5 3" xfId="21214"/>
    <cellStyle name="Normal 77 2 6" xfId="21215"/>
    <cellStyle name="Normal 77 2 6 2" xfId="21216"/>
    <cellStyle name="Normal 77 2 7" xfId="21217"/>
    <cellStyle name="Normal 77 2 8" xfId="21218"/>
    <cellStyle name="Normal 77 3" xfId="21219"/>
    <cellStyle name="Normal 77 3 2" xfId="21220"/>
    <cellStyle name="Normal 77 3 2 2" xfId="21221"/>
    <cellStyle name="Normal 77 3 2 2 2" xfId="21222"/>
    <cellStyle name="Normal 77 3 2 3" xfId="21223"/>
    <cellStyle name="Normal 77 3 2 4" xfId="21224"/>
    <cellStyle name="Normal 77 3 3" xfId="21225"/>
    <cellStyle name="Normal 77 3 3 2" xfId="21226"/>
    <cellStyle name="Normal 77 3 3 3" xfId="21227"/>
    <cellStyle name="Normal 77 3 4" xfId="21228"/>
    <cellStyle name="Normal 77 3 5" xfId="21229"/>
    <cellStyle name="Normal 77 3 6" xfId="21230"/>
    <cellStyle name="Normal 77 4" xfId="21231"/>
    <cellStyle name="Normal 77 4 2" xfId="21232"/>
    <cellStyle name="Normal 77 4 2 2" xfId="21233"/>
    <cellStyle name="Normal 77 4 2 2 2" xfId="21234"/>
    <cellStyle name="Normal 77 4 2 3" xfId="21235"/>
    <cellStyle name="Normal 77 4 2 4" xfId="21236"/>
    <cellStyle name="Normal 77 4 3" xfId="21237"/>
    <cellStyle name="Normal 77 4 3 2" xfId="21238"/>
    <cellStyle name="Normal 77 4 4" xfId="21239"/>
    <cellStyle name="Normal 77 4 5" xfId="21240"/>
    <cellStyle name="Normal 77 5" xfId="21241"/>
    <cellStyle name="Normal 77 5 2" xfId="21242"/>
    <cellStyle name="Normal 77 5 2 2" xfId="21243"/>
    <cellStyle name="Normal 77 5 3" xfId="21244"/>
    <cellStyle name="Normal 77 5 4" xfId="21245"/>
    <cellStyle name="Normal 77 6" xfId="21246"/>
    <cellStyle name="Normal 77 6 2" xfId="21247"/>
    <cellStyle name="Normal 77 6 3" xfId="21248"/>
    <cellStyle name="Normal 77 7" xfId="21249"/>
    <cellStyle name="Normal 77 7 2" xfId="21250"/>
    <cellStyle name="Normal 77 8" xfId="21251"/>
    <cellStyle name="Normal 77 9" xfId="21252"/>
    <cellStyle name="Normal 78" xfId="21253"/>
    <cellStyle name="Normal 78 2" xfId="21254"/>
    <cellStyle name="Normal 78 2 2" xfId="21255"/>
    <cellStyle name="Normal 78 2 2 2" xfId="21256"/>
    <cellStyle name="Normal 78 2 2 2 2" xfId="21257"/>
    <cellStyle name="Normal 78 2 2 2 2 2" xfId="21258"/>
    <cellStyle name="Normal 78 2 2 2 3" xfId="21259"/>
    <cellStyle name="Normal 78 2 2 2 4" xfId="21260"/>
    <cellStyle name="Normal 78 2 2 3" xfId="21261"/>
    <cellStyle name="Normal 78 2 2 3 2" xfId="21262"/>
    <cellStyle name="Normal 78 2 2 3 3" xfId="21263"/>
    <cellStyle name="Normal 78 2 2 4" xfId="21264"/>
    <cellStyle name="Normal 78 2 2 5" xfId="21265"/>
    <cellStyle name="Normal 78 2 2 6" xfId="21266"/>
    <cellStyle name="Normal 78 2 3" xfId="21267"/>
    <cellStyle name="Normal 78 2 3 2" xfId="21268"/>
    <cellStyle name="Normal 78 2 3 2 2" xfId="21269"/>
    <cellStyle name="Normal 78 2 3 2 2 2" xfId="21270"/>
    <cellStyle name="Normal 78 2 3 2 3" xfId="21271"/>
    <cellStyle name="Normal 78 2 3 2 4" xfId="21272"/>
    <cellStyle name="Normal 78 2 3 3" xfId="21273"/>
    <cellStyle name="Normal 78 2 3 3 2" xfId="21274"/>
    <cellStyle name="Normal 78 2 3 4" xfId="21275"/>
    <cellStyle name="Normal 78 2 3 5" xfId="21276"/>
    <cellStyle name="Normal 78 2 4" xfId="21277"/>
    <cellStyle name="Normal 78 2 4 2" xfId="21278"/>
    <cellStyle name="Normal 78 2 4 2 2" xfId="21279"/>
    <cellStyle name="Normal 78 2 4 3" xfId="21280"/>
    <cellStyle name="Normal 78 2 4 4" xfId="21281"/>
    <cellStyle name="Normal 78 2 5" xfId="21282"/>
    <cellStyle name="Normal 78 2 5 2" xfId="21283"/>
    <cellStyle name="Normal 78 2 5 3" xfId="21284"/>
    <cellStyle name="Normal 78 2 6" xfId="21285"/>
    <cellStyle name="Normal 78 2 6 2" xfId="21286"/>
    <cellStyle name="Normal 78 2 7" xfId="21287"/>
    <cellStyle name="Normal 78 2 8" xfId="21288"/>
    <cellStyle name="Normal 78 3" xfId="21289"/>
    <cellStyle name="Normal 78 3 2" xfId="21290"/>
    <cellStyle name="Normal 78 3 2 2" xfId="21291"/>
    <cellStyle name="Normal 78 3 2 2 2" xfId="21292"/>
    <cellStyle name="Normal 78 3 2 3" xfId="21293"/>
    <cellStyle name="Normal 78 3 2 4" xfId="21294"/>
    <cellStyle name="Normal 78 3 3" xfId="21295"/>
    <cellStyle name="Normal 78 3 3 2" xfId="21296"/>
    <cellStyle name="Normal 78 3 3 3" xfId="21297"/>
    <cellStyle name="Normal 78 3 4" xfId="21298"/>
    <cellStyle name="Normal 78 3 5" xfId="21299"/>
    <cellStyle name="Normal 78 3 6" xfId="21300"/>
    <cellStyle name="Normal 78 4" xfId="21301"/>
    <cellStyle name="Normal 78 4 2" xfId="21302"/>
    <cellStyle name="Normal 78 4 2 2" xfId="21303"/>
    <cellStyle name="Normal 78 4 2 2 2" xfId="21304"/>
    <cellStyle name="Normal 78 4 2 3" xfId="21305"/>
    <cellStyle name="Normal 78 4 2 4" xfId="21306"/>
    <cellStyle name="Normal 78 4 3" xfId="21307"/>
    <cellStyle name="Normal 78 4 3 2" xfId="21308"/>
    <cellStyle name="Normal 78 4 4" xfId="21309"/>
    <cellStyle name="Normal 78 4 5" xfId="21310"/>
    <cellStyle name="Normal 78 5" xfId="21311"/>
    <cellStyle name="Normal 78 5 2" xfId="21312"/>
    <cellStyle name="Normal 78 5 2 2" xfId="21313"/>
    <cellStyle name="Normal 78 5 3" xfId="21314"/>
    <cellStyle name="Normal 78 5 4" xfId="21315"/>
    <cellStyle name="Normal 78 6" xfId="21316"/>
    <cellStyle name="Normal 78 6 2" xfId="21317"/>
    <cellStyle name="Normal 78 6 3" xfId="21318"/>
    <cellStyle name="Normal 78 7" xfId="21319"/>
    <cellStyle name="Normal 78 7 2" xfId="21320"/>
    <cellStyle name="Normal 78 8" xfId="21321"/>
    <cellStyle name="Normal 78 9" xfId="21322"/>
    <cellStyle name="Normal 79" xfId="21323"/>
    <cellStyle name="Normal 79 2" xfId="21324"/>
    <cellStyle name="Normal 79 2 2" xfId="21325"/>
    <cellStyle name="Normal 79 2 2 2" xfId="21326"/>
    <cellStyle name="Normal 79 2 2 2 2" xfId="21327"/>
    <cellStyle name="Normal 79 2 2 2 2 2" xfId="21328"/>
    <cellStyle name="Normal 79 2 2 2 3" xfId="21329"/>
    <cellStyle name="Normal 79 2 2 2 4" xfId="21330"/>
    <cellStyle name="Normal 79 2 2 3" xfId="21331"/>
    <cellStyle name="Normal 79 2 2 3 2" xfId="21332"/>
    <cellStyle name="Normal 79 2 2 3 3" xfId="21333"/>
    <cellStyle name="Normal 79 2 2 4" xfId="21334"/>
    <cellStyle name="Normal 79 2 2 5" xfId="21335"/>
    <cellStyle name="Normal 79 2 2 6" xfId="21336"/>
    <cellStyle name="Normal 79 2 3" xfId="21337"/>
    <cellStyle name="Normal 79 2 3 2" xfId="21338"/>
    <cellStyle name="Normal 79 2 3 2 2" xfId="21339"/>
    <cellStyle name="Normal 79 2 3 2 2 2" xfId="21340"/>
    <cellStyle name="Normal 79 2 3 2 3" xfId="21341"/>
    <cellStyle name="Normal 79 2 3 2 4" xfId="21342"/>
    <cellStyle name="Normal 79 2 3 3" xfId="21343"/>
    <cellStyle name="Normal 79 2 3 3 2" xfId="21344"/>
    <cellStyle name="Normal 79 2 3 4" xfId="21345"/>
    <cellStyle name="Normal 79 2 3 5" xfId="21346"/>
    <cellStyle name="Normal 79 2 4" xfId="21347"/>
    <cellStyle name="Normal 79 2 4 2" xfId="21348"/>
    <cellStyle name="Normal 79 2 4 2 2" xfId="21349"/>
    <cellStyle name="Normal 79 2 4 3" xfId="21350"/>
    <cellStyle name="Normal 79 2 4 4" xfId="21351"/>
    <cellStyle name="Normal 79 2 5" xfId="21352"/>
    <cellStyle name="Normal 79 2 5 2" xfId="21353"/>
    <cellStyle name="Normal 79 2 5 3" xfId="21354"/>
    <cellStyle name="Normal 79 2 6" xfId="21355"/>
    <cellStyle name="Normal 79 2 6 2" xfId="21356"/>
    <cellStyle name="Normal 79 2 7" xfId="21357"/>
    <cellStyle name="Normal 79 2 8" xfId="21358"/>
    <cellStyle name="Normal 79 3" xfId="21359"/>
    <cellStyle name="Normal 79 3 2" xfId="21360"/>
    <cellStyle name="Normal 79 3 2 2" xfId="21361"/>
    <cellStyle name="Normal 79 3 2 2 2" xfId="21362"/>
    <cellStyle name="Normal 79 3 2 3" xfId="21363"/>
    <cellStyle name="Normal 79 3 2 4" xfId="21364"/>
    <cellStyle name="Normal 79 3 3" xfId="21365"/>
    <cellStyle name="Normal 79 3 3 2" xfId="21366"/>
    <cellStyle name="Normal 79 3 3 3" xfId="21367"/>
    <cellStyle name="Normal 79 3 4" xfId="21368"/>
    <cellStyle name="Normal 79 3 5" xfId="21369"/>
    <cellStyle name="Normal 79 3 6" xfId="21370"/>
    <cellStyle name="Normal 79 4" xfId="21371"/>
    <cellStyle name="Normal 79 4 2" xfId="21372"/>
    <cellStyle name="Normal 79 4 2 2" xfId="21373"/>
    <cellStyle name="Normal 79 4 2 2 2" xfId="21374"/>
    <cellStyle name="Normal 79 4 2 3" xfId="21375"/>
    <cellStyle name="Normal 79 4 2 4" xfId="21376"/>
    <cellStyle name="Normal 79 4 3" xfId="21377"/>
    <cellStyle name="Normal 79 4 3 2" xfId="21378"/>
    <cellStyle name="Normal 79 4 4" xfId="21379"/>
    <cellStyle name="Normal 79 4 5" xfId="21380"/>
    <cellStyle name="Normal 79 5" xfId="21381"/>
    <cellStyle name="Normal 79 5 2" xfId="21382"/>
    <cellStyle name="Normal 79 5 2 2" xfId="21383"/>
    <cellStyle name="Normal 79 5 3" xfId="21384"/>
    <cellStyle name="Normal 79 5 4" xfId="21385"/>
    <cellStyle name="Normal 79 6" xfId="21386"/>
    <cellStyle name="Normal 79 6 2" xfId="21387"/>
    <cellStyle name="Normal 79 6 3" xfId="21388"/>
    <cellStyle name="Normal 79 7" xfId="21389"/>
    <cellStyle name="Normal 79 7 2" xfId="21390"/>
    <cellStyle name="Normal 79 8" xfId="21391"/>
    <cellStyle name="Normal 79 9" xfId="21392"/>
    <cellStyle name="Normal 8" xfId="21393"/>
    <cellStyle name="Normal 8 10" xfId="21394"/>
    <cellStyle name="Normal 8 11" xfId="21395"/>
    <cellStyle name="Normal 8 2" xfId="21396"/>
    <cellStyle name="Normal 8 2 2" xfId="21397"/>
    <cellStyle name="Normal 8 2 2 2" xfId="21398"/>
    <cellStyle name="Normal 8 2 2_15-FINANCEIRAS" xfId="21399"/>
    <cellStyle name="Normal 8 2 3" xfId="21400"/>
    <cellStyle name="Normal 8 2 3 2" xfId="21401"/>
    <cellStyle name="Normal 8 2 3_15-FINANCEIRAS" xfId="21402"/>
    <cellStyle name="Normal 8 2 4" xfId="21403"/>
    <cellStyle name="Normal 8 2 5" xfId="21404"/>
    <cellStyle name="Normal 8 2 6" xfId="21405"/>
    <cellStyle name="Normal 8 2_13-Endividamento" xfId="21406"/>
    <cellStyle name="Normal 8 3" xfId="21407"/>
    <cellStyle name="Normal 8 3 2" xfId="21408"/>
    <cellStyle name="Normal 8 3 3" xfId="21409"/>
    <cellStyle name="Normal 8 3 4" xfId="21410"/>
    <cellStyle name="Normal 8 3 5" xfId="21411"/>
    <cellStyle name="Normal 8 3_15-FINANCEIRAS" xfId="21412"/>
    <cellStyle name="Normal 8 4" xfId="21413"/>
    <cellStyle name="Normal 8 4 2" xfId="21414"/>
    <cellStyle name="Normal 8 4_15-FINANCEIRAS" xfId="21415"/>
    <cellStyle name="Normal 8 5" xfId="21416"/>
    <cellStyle name="Normal 8 5 2" xfId="21417"/>
    <cellStyle name="Normal 8 5_15-FINANCEIRAS" xfId="21418"/>
    <cellStyle name="Normal 8 6" xfId="21419"/>
    <cellStyle name="Normal 8 7" xfId="21420"/>
    <cellStyle name="Normal 8 8" xfId="21421"/>
    <cellStyle name="Normal 8 9" xfId="21422"/>
    <cellStyle name="Normal 8_1.1 - Apuração IRPJ_CSLL - 2100 - 2012_MAI_V1" xfId="21423"/>
    <cellStyle name="Normal 80" xfId="21424"/>
    <cellStyle name="Normal 80 2" xfId="21425"/>
    <cellStyle name="Normal 80 2 2" xfId="21426"/>
    <cellStyle name="Normal 80 2 2 2" xfId="21427"/>
    <cellStyle name="Normal 80 2 2 2 2" xfId="21428"/>
    <cellStyle name="Normal 80 2 2 2 2 2" xfId="21429"/>
    <cellStyle name="Normal 80 2 2 2 3" xfId="21430"/>
    <cellStyle name="Normal 80 2 2 2 4" xfId="21431"/>
    <cellStyle name="Normal 80 2 2 3" xfId="21432"/>
    <cellStyle name="Normal 80 2 2 3 2" xfId="21433"/>
    <cellStyle name="Normal 80 2 2 3 3" xfId="21434"/>
    <cellStyle name="Normal 80 2 2 4" xfId="21435"/>
    <cellStyle name="Normal 80 2 2 5" xfId="21436"/>
    <cellStyle name="Normal 80 2 2 6" xfId="21437"/>
    <cellStyle name="Normal 80 2 3" xfId="21438"/>
    <cellStyle name="Normal 80 2 3 2" xfId="21439"/>
    <cellStyle name="Normal 80 2 3 2 2" xfId="21440"/>
    <cellStyle name="Normal 80 2 3 2 2 2" xfId="21441"/>
    <cellStyle name="Normal 80 2 3 2 3" xfId="21442"/>
    <cellStyle name="Normal 80 2 3 2 4" xfId="21443"/>
    <cellStyle name="Normal 80 2 3 3" xfId="21444"/>
    <cellStyle name="Normal 80 2 3 3 2" xfId="21445"/>
    <cellStyle name="Normal 80 2 3 4" xfId="21446"/>
    <cellStyle name="Normal 80 2 3 5" xfId="21447"/>
    <cellStyle name="Normal 80 2 4" xfId="21448"/>
    <cellStyle name="Normal 80 2 4 2" xfId="21449"/>
    <cellStyle name="Normal 80 2 4 2 2" xfId="21450"/>
    <cellStyle name="Normal 80 2 4 3" xfId="21451"/>
    <cellStyle name="Normal 80 2 4 4" xfId="21452"/>
    <cellStyle name="Normal 80 2 5" xfId="21453"/>
    <cellStyle name="Normal 80 2 5 2" xfId="21454"/>
    <cellStyle name="Normal 80 2 5 3" xfId="21455"/>
    <cellStyle name="Normal 80 2 6" xfId="21456"/>
    <cellStyle name="Normal 80 2 6 2" xfId="21457"/>
    <cellStyle name="Normal 80 2 7" xfId="21458"/>
    <cellStyle name="Normal 80 2 8" xfId="21459"/>
    <cellStyle name="Normal 80 3" xfId="21460"/>
    <cellStyle name="Normal 80 3 2" xfId="21461"/>
    <cellStyle name="Normal 80 3 2 2" xfId="21462"/>
    <cellStyle name="Normal 80 3 2 2 2" xfId="21463"/>
    <cellStyle name="Normal 80 3 2 3" xfId="21464"/>
    <cellStyle name="Normal 80 3 2 4" xfId="21465"/>
    <cellStyle name="Normal 80 3 3" xfId="21466"/>
    <cellStyle name="Normal 80 3 3 2" xfId="21467"/>
    <cellStyle name="Normal 80 3 3 3" xfId="21468"/>
    <cellStyle name="Normal 80 3 4" xfId="21469"/>
    <cellStyle name="Normal 80 3 5" xfId="21470"/>
    <cellStyle name="Normal 80 3 6" xfId="21471"/>
    <cellStyle name="Normal 80 4" xfId="21472"/>
    <cellStyle name="Normal 80 4 2" xfId="21473"/>
    <cellStyle name="Normal 80 4 2 2" xfId="21474"/>
    <cellStyle name="Normal 80 4 2 2 2" xfId="21475"/>
    <cellStyle name="Normal 80 4 2 3" xfId="21476"/>
    <cellStyle name="Normal 80 4 2 4" xfId="21477"/>
    <cellStyle name="Normal 80 4 3" xfId="21478"/>
    <cellStyle name="Normal 80 4 3 2" xfId="21479"/>
    <cellStyle name="Normal 80 4 4" xfId="21480"/>
    <cellStyle name="Normal 80 4 5" xfId="21481"/>
    <cellStyle name="Normal 80 5" xfId="21482"/>
    <cellStyle name="Normal 80 5 2" xfId="21483"/>
    <cellStyle name="Normal 80 5 2 2" xfId="21484"/>
    <cellStyle name="Normal 80 5 3" xfId="21485"/>
    <cellStyle name="Normal 80 5 4" xfId="21486"/>
    <cellStyle name="Normal 80 6" xfId="21487"/>
    <cellStyle name="Normal 80 6 2" xfId="21488"/>
    <cellStyle name="Normal 80 6 3" xfId="21489"/>
    <cellStyle name="Normal 80 7" xfId="21490"/>
    <cellStyle name="Normal 80 7 2" xfId="21491"/>
    <cellStyle name="Normal 80 8" xfId="21492"/>
    <cellStyle name="Normal 80 9" xfId="21493"/>
    <cellStyle name="Normal 81" xfId="21494"/>
    <cellStyle name="Normal 81 2" xfId="21495"/>
    <cellStyle name="Normal 81 2 2" xfId="21496"/>
    <cellStyle name="Normal 81 2 2 2" xfId="21497"/>
    <cellStyle name="Normal 81 2 2 2 2" xfId="21498"/>
    <cellStyle name="Normal 81 2 2 2 2 2" xfId="21499"/>
    <cellStyle name="Normal 81 2 2 2 3" xfId="21500"/>
    <cellStyle name="Normal 81 2 2 2 4" xfId="21501"/>
    <cellStyle name="Normal 81 2 2 3" xfId="21502"/>
    <cellStyle name="Normal 81 2 2 3 2" xfId="21503"/>
    <cellStyle name="Normal 81 2 2 3 3" xfId="21504"/>
    <cellStyle name="Normal 81 2 2 4" xfId="21505"/>
    <cellStyle name="Normal 81 2 2 5" xfId="21506"/>
    <cellStyle name="Normal 81 2 2 6" xfId="21507"/>
    <cellStyle name="Normal 81 2 3" xfId="21508"/>
    <cellStyle name="Normal 81 2 3 2" xfId="21509"/>
    <cellStyle name="Normal 81 2 3 2 2" xfId="21510"/>
    <cellStyle name="Normal 81 2 3 2 2 2" xfId="21511"/>
    <cellStyle name="Normal 81 2 3 2 3" xfId="21512"/>
    <cellStyle name="Normal 81 2 3 2 4" xfId="21513"/>
    <cellStyle name="Normal 81 2 3 3" xfId="21514"/>
    <cellStyle name="Normal 81 2 3 3 2" xfId="21515"/>
    <cellStyle name="Normal 81 2 3 4" xfId="21516"/>
    <cellStyle name="Normal 81 2 3 5" xfId="21517"/>
    <cellStyle name="Normal 81 2 4" xfId="21518"/>
    <cellStyle name="Normal 81 2 4 2" xfId="21519"/>
    <cellStyle name="Normal 81 2 4 2 2" xfId="21520"/>
    <cellStyle name="Normal 81 2 4 3" xfId="21521"/>
    <cellStyle name="Normal 81 2 4 4" xfId="21522"/>
    <cellStyle name="Normal 81 2 5" xfId="21523"/>
    <cellStyle name="Normal 81 2 5 2" xfId="21524"/>
    <cellStyle name="Normal 81 2 5 3" xfId="21525"/>
    <cellStyle name="Normal 81 2 6" xfId="21526"/>
    <cellStyle name="Normal 81 2 6 2" xfId="21527"/>
    <cellStyle name="Normal 81 2 7" xfId="21528"/>
    <cellStyle name="Normal 81 2 8" xfId="21529"/>
    <cellStyle name="Normal 81 3" xfId="21530"/>
    <cellStyle name="Normal 81 3 2" xfId="21531"/>
    <cellStyle name="Normal 81 3 2 2" xfId="21532"/>
    <cellStyle name="Normal 81 3 2 2 2" xfId="21533"/>
    <cellStyle name="Normal 81 3 2 3" xfId="21534"/>
    <cellStyle name="Normal 81 3 2 4" xfId="21535"/>
    <cellStyle name="Normal 81 3 3" xfId="21536"/>
    <cellStyle name="Normal 81 3 3 2" xfId="21537"/>
    <cellStyle name="Normal 81 3 3 3" xfId="21538"/>
    <cellStyle name="Normal 81 3 4" xfId="21539"/>
    <cellStyle name="Normal 81 3 5" xfId="21540"/>
    <cellStyle name="Normal 81 3 6" xfId="21541"/>
    <cellStyle name="Normal 81 4" xfId="21542"/>
    <cellStyle name="Normal 81 4 2" xfId="21543"/>
    <cellStyle name="Normal 81 4 2 2" xfId="21544"/>
    <cellStyle name="Normal 81 4 2 2 2" xfId="21545"/>
    <cellStyle name="Normal 81 4 2 3" xfId="21546"/>
    <cellStyle name="Normal 81 4 2 4" xfId="21547"/>
    <cellStyle name="Normal 81 4 3" xfId="21548"/>
    <cellStyle name="Normal 81 4 3 2" xfId="21549"/>
    <cellStyle name="Normal 81 4 4" xfId="21550"/>
    <cellStyle name="Normal 81 4 5" xfId="21551"/>
    <cellStyle name="Normal 81 5" xfId="21552"/>
    <cellStyle name="Normal 81 5 2" xfId="21553"/>
    <cellStyle name="Normal 81 5 2 2" xfId="21554"/>
    <cellStyle name="Normal 81 5 3" xfId="21555"/>
    <cellStyle name="Normal 81 5 4" xfId="21556"/>
    <cellStyle name="Normal 81 6" xfId="21557"/>
    <cellStyle name="Normal 81 6 2" xfId="21558"/>
    <cellStyle name="Normal 81 6 3" xfId="21559"/>
    <cellStyle name="Normal 81 7" xfId="21560"/>
    <cellStyle name="Normal 81 7 2" xfId="21561"/>
    <cellStyle name="Normal 81 8" xfId="21562"/>
    <cellStyle name="Normal 81 9" xfId="21563"/>
    <cellStyle name="Normal 82" xfId="21564"/>
    <cellStyle name="Normal 82 2" xfId="21565"/>
    <cellStyle name="Normal 82 2 2" xfId="21566"/>
    <cellStyle name="Normal 82 2 2 2" xfId="21567"/>
    <cellStyle name="Normal 82 2 2 2 2" xfId="21568"/>
    <cellStyle name="Normal 82 2 2 2 2 2" xfId="21569"/>
    <cellStyle name="Normal 82 2 2 2 3" xfId="21570"/>
    <cellStyle name="Normal 82 2 2 2 4" xfId="21571"/>
    <cellStyle name="Normal 82 2 2 3" xfId="21572"/>
    <cellStyle name="Normal 82 2 2 3 2" xfId="21573"/>
    <cellStyle name="Normal 82 2 2 3 3" xfId="21574"/>
    <cellStyle name="Normal 82 2 2 4" xfId="21575"/>
    <cellStyle name="Normal 82 2 2 5" xfId="21576"/>
    <cellStyle name="Normal 82 2 2 6" xfId="21577"/>
    <cellStyle name="Normal 82 2 3" xfId="21578"/>
    <cellStyle name="Normal 82 2 3 2" xfId="21579"/>
    <cellStyle name="Normal 82 2 3 2 2" xfId="21580"/>
    <cellStyle name="Normal 82 2 3 2 2 2" xfId="21581"/>
    <cellStyle name="Normal 82 2 3 2 3" xfId="21582"/>
    <cellStyle name="Normal 82 2 3 2 4" xfId="21583"/>
    <cellStyle name="Normal 82 2 3 3" xfId="21584"/>
    <cellStyle name="Normal 82 2 3 3 2" xfId="21585"/>
    <cellStyle name="Normal 82 2 3 4" xfId="21586"/>
    <cellStyle name="Normal 82 2 3 5" xfId="21587"/>
    <cellStyle name="Normal 82 2 4" xfId="21588"/>
    <cellStyle name="Normal 82 2 4 2" xfId="21589"/>
    <cellStyle name="Normal 82 2 4 2 2" xfId="21590"/>
    <cellStyle name="Normal 82 2 4 3" xfId="21591"/>
    <cellStyle name="Normal 82 2 4 4" xfId="21592"/>
    <cellStyle name="Normal 82 2 5" xfId="21593"/>
    <cellStyle name="Normal 82 2 5 2" xfId="21594"/>
    <cellStyle name="Normal 82 2 5 3" xfId="21595"/>
    <cellStyle name="Normal 82 2 6" xfId="21596"/>
    <cellStyle name="Normal 82 2 6 2" xfId="21597"/>
    <cellStyle name="Normal 82 2 7" xfId="21598"/>
    <cellStyle name="Normal 82 2 8" xfId="21599"/>
    <cellStyle name="Normal 82 3" xfId="21600"/>
    <cellStyle name="Normal 82 3 2" xfId="21601"/>
    <cellStyle name="Normal 82 3 2 2" xfId="21602"/>
    <cellStyle name="Normal 82 3 2 2 2" xfId="21603"/>
    <cellStyle name="Normal 82 3 2 3" xfId="21604"/>
    <cellStyle name="Normal 82 3 2 4" xfId="21605"/>
    <cellStyle name="Normal 82 3 3" xfId="21606"/>
    <cellStyle name="Normal 82 3 3 2" xfId="21607"/>
    <cellStyle name="Normal 82 3 3 3" xfId="21608"/>
    <cellStyle name="Normal 82 3 4" xfId="21609"/>
    <cellStyle name="Normal 82 3 5" xfId="21610"/>
    <cellStyle name="Normal 82 3 6" xfId="21611"/>
    <cellStyle name="Normal 82 4" xfId="21612"/>
    <cellStyle name="Normal 82 4 2" xfId="21613"/>
    <cellStyle name="Normal 82 4 2 2" xfId="21614"/>
    <cellStyle name="Normal 82 4 2 2 2" xfId="21615"/>
    <cellStyle name="Normal 82 4 2 3" xfId="21616"/>
    <cellStyle name="Normal 82 4 2 4" xfId="21617"/>
    <cellStyle name="Normal 82 4 3" xfId="21618"/>
    <cellStyle name="Normal 82 4 3 2" xfId="21619"/>
    <cellStyle name="Normal 82 4 4" xfId="21620"/>
    <cellStyle name="Normal 82 4 5" xfId="21621"/>
    <cellStyle name="Normal 82 5" xfId="21622"/>
    <cellStyle name="Normal 82 5 2" xfId="21623"/>
    <cellStyle name="Normal 82 5 2 2" xfId="21624"/>
    <cellStyle name="Normal 82 5 3" xfId="21625"/>
    <cellStyle name="Normal 82 5 4" xfId="21626"/>
    <cellStyle name="Normal 82 6" xfId="21627"/>
    <cellStyle name="Normal 82 6 2" xfId="21628"/>
    <cellStyle name="Normal 82 6 3" xfId="21629"/>
    <cellStyle name="Normal 82 7" xfId="21630"/>
    <cellStyle name="Normal 82 7 2" xfId="21631"/>
    <cellStyle name="Normal 82 8" xfId="21632"/>
    <cellStyle name="Normal 82 9" xfId="21633"/>
    <cellStyle name="Normal 83" xfId="21634"/>
    <cellStyle name="Normal 83 2" xfId="21635"/>
    <cellStyle name="Normal 83 2 2" xfId="21636"/>
    <cellStyle name="Normal 83 2 2 2" xfId="21637"/>
    <cellStyle name="Normal 83 2 2 2 2" xfId="21638"/>
    <cellStyle name="Normal 83 2 2 2 2 2" xfId="21639"/>
    <cellStyle name="Normal 83 2 2 2 3" xfId="21640"/>
    <cellStyle name="Normal 83 2 2 2 4" xfId="21641"/>
    <cellStyle name="Normal 83 2 2 3" xfId="21642"/>
    <cellStyle name="Normal 83 2 2 3 2" xfId="21643"/>
    <cellStyle name="Normal 83 2 2 3 3" xfId="21644"/>
    <cellStyle name="Normal 83 2 2 4" xfId="21645"/>
    <cellStyle name="Normal 83 2 2 5" xfId="21646"/>
    <cellStyle name="Normal 83 2 2 6" xfId="21647"/>
    <cellStyle name="Normal 83 2 3" xfId="21648"/>
    <cellStyle name="Normal 83 2 3 2" xfId="21649"/>
    <cellStyle name="Normal 83 2 3 2 2" xfId="21650"/>
    <cellStyle name="Normal 83 2 3 2 2 2" xfId="21651"/>
    <cellStyle name="Normal 83 2 3 2 3" xfId="21652"/>
    <cellStyle name="Normal 83 2 3 2 4" xfId="21653"/>
    <cellStyle name="Normal 83 2 3 3" xfId="21654"/>
    <cellStyle name="Normal 83 2 3 3 2" xfId="21655"/>
    <cellStyle name="Normal 83 2 3 4" xfId="21656"/>
    <cellStyle name="Normal 83 2 3 5" xfId="21657"/>
    <cellStyle name="Normal 83 2 4" xfId="21658"/>
    <cellStyle name="Normal 83 2 4 2" xfId="21659"/>
    <cellStyle name="Normal 83 2 4 2 2" xfId="21660"/>
    <cellStyle name="Normal 83 2 4 3" xfId="21661"/>
    <cellStyle name="Normal 83 2 4 4" xfId="21662"/>
    <cellStyle name="Normal 83 2 5" xfId="21663"/>
    <cellStyle name="Normal 83 2 5 2" xfId="21664"/>
    <cellStyle name="Normal 83 2 5 3" xfId="21665"/>
    <cellStyle name="Normal 83 2 6" xfId="21666"/>
    <cellStyle name="Normal 83 2 6 2" xfId="21667"/>
    <cellStyle name="Normal 83 2 7" xfId="21668"/>
    <cellStyle name="Normal 83 2 8" xfId="21669"/>
    <cellStyle name="Normal 83 3" xfId="21670"/>
    <cellStyle name="Normal 83 3 2" xfId="21671"/>
    <cellStyle name="Normal 83 3 2 2" xfId="21672"/>
    <cellStyle name="Normal 83 3 2 2 2" xfId="21673"/>
    <cellStyle name="Normal 83 3 2 3" xfId="21674"/>
    <cellStyle name="Normal 83 3 2 4" xfId="21675"/>
    <cellStyle name="Normal 83 3 3" xfId="21676"/>
    <cellStyle name="Normal 83 3 3 2" xfId="21677"/>
    <cellStyle name="Normal 83 3 3 3" xfId="21678"/>
    <cellStyle name="Normal 83 3 4" xfId="21679"/>
    <cellStyle name="Normal 83 3 5" xfId="21680"/>
    <cellStyle name="Normal 83 3 6" xfId="21681"/>
    <cellStyle name="Normal 83 4" xfId="21682"/>
    <cellStyle name="Normal 83 4 2" xfId="21683"/>
    <cellStyle name="Normal 83 4 2 2" xfId="21684"/>
    <cellStyle name="Normal 83 4 2 2 2" xfId="21685"/>
    <cellStyle name="Normal 83 4 2 3" xfId="21686"/>
    <cellStyle name="Normal 83 4 2 4" xfId="21687"/>
    <cellStyle name="Normal 83 4 3" xfId="21688"/>
    <cellStyle name="Normal 83 4 3 2" xfId="21689"/>
    <cellStyle name="Normal 83 4 4" xfId="21690"/>
    <cellStyle name="Normal 83 4 5" xfId="21691"/>
    <cellStyle name="Normal 83 5" xfId="21692"/>
    <cellStyle name="Normal 83 5 2" xfId="21693"/>
    <cellStyle name="Normal 83 5 2 2" xfId="21694"/>
    <cellStyle name="Normal 83 5 3" xfId="21695"/>
    <cellStyle name="Normal 83 5 4" xfId="21696"/>
    <cellStyle name="Normal 83 6" xfId="21697"/>
    <cellStyle name="Normal 83 6 2" xfId="21698"/>
    <cellStyle name="Normal 83 6 3" xfId="21699"/>
    <cellStyle name="Normal 83 7" xfId="21700"/>
    <cellStyle name="Normal 83 7 2" xfId="21701"/>
    <cellStyle name="Normal 83 8" xfId="21702"/>
    <cellStyle name="Normal 83 9" xfId="21703"/>
    <cellStyle name="Normal 84" xfId="21704"/>
    <cellStyle name="Normal 84 2" xfId="21705"/>
    <cellStyle name="Normal 84 2 2" xfId="21706"/>
    <cellStyle name="Normal 84 2 2 2" xfId="21707"/>
    <cellStyle name="Normal 84 2 2 2 2" xfId="21708"/>
    <cellStyle name="Normal 84 2 2 2 2 2" xfId="21709"/>
    <cellStyle name="Normal 84 2 2 2 3" xfId="21710"/>
    <cellStyle name="Normal 84 2 2 2 4" xfId="21711"/>
    <cellStyle name="Normal 84 2 2 3" xfId="21712"/>
    <cellStyle name="Normal 84 2 2 3 2" xfId="21713"/>
    <cellStyle name="Normal 84 2 2 3 3" xfId="21714"/>
    <cellStyle name="Normal 84 2 2 4" xfId="21715"/>
    <cellStyle name="Normal 84 2 2 5" xfId="21716"/>
    <cellStyle name="Normal 84 2 2 6" xfId="21717"/>
    <cellStyle name="Normal 84 2 3" xfId="21718"/>
    <cellStyle name="Normal 84 2 3 2" xfId="21719"/>
    <cellStyle name="Normal 84 2 3 2 2" xfId="21720"/>
    <cellStyle name="Normal 84 2 3 2 2 2" xfId="21721"/>
    <cellStyle name="Normal 84 2 3 2 3" xfId="21722"/>
    <cellStyle name="Normal 84 2 3 2 4" xfId="21723"/>
    <cellStyle name="Normal 84 2 3 3" xfId="21724"/>
    <cellStyle name="Normal 84 2 3 3 2" xfId="21725"/>
    <cellStyle name="Normal 84 2 3 4" xfId="21726"/>
    <cellStyle name="Normal 84 2 3 5" xfId="21727"/>
    <cellStyle name="Normal 84 2 4" xfId="21728"/>
    <cellStyle name="Normal 84 2 4 2" xfId="21729"/>
    <cellStyle name="Normal 84 2 4 2 2" xfId="21730"/>
    <cellStyle name="Normal 84 2 4 3" xfId="21731"/>
    <cellStyle name="Normal 84 2 4 4" xfId="21732"/>
    <cellStyle name="Normal 84 2 5" xfId="21733"/>
    <cellStyle name="Normal 84 2 5 2" xfId="21734"/>
    <cellStyle name="Normal 84 2 5 3" xfId="21735"/>
    <cellStyle name="Normal 84 2 6" xfId="21736"/>
    <cellStyle name="Normal 84 2 6 2" xfId="21737"/>
    <cellStyle name="Normal 84 2 7" xfId="21738"/>
    <cellStyle name="Normal 84 2 8" xfId="21739"/>
    <cellStyle name="Normal 84 3" xfId="21740"/>
    <cellStyle name="Normal 84 3 2" xfId="21741"/>
    <cellStyle name="Normal 84 3 2 2" xfId="21742"/>
    <cellStyle name="Normal 84 3 2 2 2" xfId="21743"/>
    <cellStyle name="Normal 84 3 2 3" xfId="21744"/>
    <cellStyle name="Normal 84 3 2 4" xfId="21745"/>
    <cellStyle name="Normal 84 3 3" xfId="21746"/>
    <cellStyle name="Normal 84 3 3 2" xfId="21747"/>
    <cellStyle name="Normal 84 3 3 3" xfId="21748"/>
    <cellStyle name="Normal 84 3 4" xfId="21749"/>
    <cellStyle name="Normal 84 3 5" xfId="21750"/>
    <cellStyle name="Normal 84 3 6" xfId="21751"/>
    <cellStyle name="Normal 84 4" xfId="21752"/>
    <cellStyle name="Normal 84 4 2" xfId="21753"/>
    <cellStyle name="Normal 84 4 2 2" xfId="21754"/>
    <cellStyle name="Normal 84 4 2 2 2" xfId="21755"/>
    <cellStyle name="Normal 84 4 2 3" xfId="21756"/>
    <cellStyle name="Normal 84 4 2 4" xfId="21757"/>
    <cellStyle name="Normal 84 4 3" xfId="21758"/>
    <cellStyle name="Normal 84 4 3 2" xfId="21759"/>
    <cellStyle name="Normal 84 4 4" xfId="21760"/>
    <cellStyle name="Normal 84 4 5" xfId="21761"/>
    <cellStyle name="Normal 84 5" xfId="21762"/>
    <cellStyle name="Normal 84 5 2" xfId="21763"/>
    <cellStyle name="Normal 84 5 2 2" xfId="21764"/>
    <cellStyle name="Normal 84 5 3" xfId="21765"/>
    <cellStyle name="Normal 84 5 4" xfId="21766"/>
    <cellStyle name="Normal 84 6" xfId="21767"/>
    <cellStyle name="Normal 84 6 2" xfId="21768"/>
    <cellStyle name="Normal 84 6 3" xfId="21769"/>
    <cellStyle name="Normal 84 7" xfId="21770"/>
    <cellStyle name="Normal 84 7 2" xfId="21771"/>
    <cellStyle name="Normal 84 8" xfId="21772"/>
    <cellStyle name="Normal 84 9" xfId="21773"/>
    <cellStyle name="Normal 85" xfId="21774"/>
    <cellStyle name="Normal 85 2" xfId="21775"/>
    <cellStyle name="Normal 85 2 2" xfId="21776"/>
    <cellStyle name="Normal 85 2 2 2" xfId="21777"/>
    <cellStyle name="Normal 85 2 2 2 2" xfId="21778"/>
    <cellStyle name="Normal 85 2 2 2 2 2" xfId="21779"/>
    <cellStyle name="Normal 85 2 2 2 3" xfId="21780"/>
    <cellStyle name="Normal 85 2 2 2 4" xfId="21781"/>
    <cellStyle name="Normal 85 2 2 3" xfId="21782"/>
    <cellStyle name="Normal 85 2 2 3 2" xfId="21783"/>
    <cellStyle name="Normal 85 2 2 3 3" xfId="21784"/>
    <cellStyle name="Normal 85 2 2 4" xfId="21785"/>
    <cellStyle name="Normal 85 2 2 5" xfId="21786"/>
    <cellStyle name="Normal 85 2 2 6" xfId="21787"/>
    <cellStyle name="Normal 85 2 3" xfId="21788"/>
    <cellStyle name="Normal 85 2 3 2" xfId="21789"/>
    <cellStyle name="Normal 85 2 3 2 2" xfId="21790"/>
    <cellStyle name="Normal 85 2 3 2 2 2" xfId="21791"/>
    <cellStyle name="Normal 85 2 3 2 3" xfId="21792"/>
    <cellStyle name="Normal 85 2 3 2 4" xfId="21793"/>
    <cellStyle name="Normal 85 2 3 3" xfId="21794"/>
    <cellStyle name="Normal 85 2 3 3 2" xfId="21795"/>
    <cellStyle name="Normal 85 2 3 4" xfId="21796"/>
    <cellStyle name="Normal 85 2 3 5" xfId="21797"/>
    <cellStyle name="Normal 85 2 4" xfId="21798"/>
    <cellStyle name="Normal 85 2 4 2" xfId="21799"/>
    <cellStyle name="Normal 85 2 4 2 2" xfId="21800"/>
    <cellStyle name="Normal 85 2 4 3" xfId="21801"/>
    <cellStyle name="Normal 85 2 4 4" xfId="21802"/>
    <cellStyle name="Normal 85 2 5" xfId="21803"/>
    <cellStyle name="Normal 85 2 5 2" xfId="21804"/>
    <cellStyle name="Normal 85 2 5 3" xfId="21805"/>
    <cellStyle name="Normal 85 2 6" xfId="21806"/>
    <cellStyle name="Normal 85 2 6 2" xfId="21807"/>
    <cellStyle name="Normal 85 2 7" xfId="21808"/>
    <cellStyle name="Normal 85 2 8" xfId="21809"/>
    <cellStyle name="Normal 85 3" xfId="21810"/>
    <cellStyle name="Normal 85 3 2" xfId="21811"/>
    <cellStyle name="Normal 85 3 2 2" xfId="21812"/>
    <cellStyle name="Normal 85 3 2 2 2" xfId="21813"/>
    <cellStyle name="Normal 85 3 2 3" xfId="21814"/>
    <cellStyle name="Normal 85 3 2 4" xfId="21815"/>
    <cellStyle name="Normal 85 3 3" xfId="21816"/>
    <cellStyle name="Normal 85 3 3 2" xfId="21817"/>
    <cellStyle name="Normal 85 3 3 3" xfId="21818"/>
    <cellStyle name="Normal 85 3 4" xfId="21819"/>
    <cellStyle name="Normal 85 3 5" xfId="21820"/>
    <cellStyle name="Normal 85 3 6" xfId="21821"/>
    <cellStyle name="Normal 85 4" xfId="21822"/>
    <cellStyle name="Normal 85 4 2" xfId="21823"/>
    <cellStyle name="Normal 85 4 2 2" xfId="21824"/>
    <cellStyle name="Normal 85 4 2 2 2" xfId="21825"/>
    <cellStyle name="Normal 85 4 2 3" xfId="21826"/>
    <cellStyle name="Normal 85 4 2 4" xfId="21827"/>
    <cellStyle name="Normal 85 4 3" xfId="21828"/>
    <cellStyle name="Normal 85 4 3 2" xfId="21829"/>
    <cellStyle name="Normal 85 4 4" xfId="21830"/>
    <cellStyle name="Normal 85 4 5" xfId="21831"/>
    <cellStyle name="Normal 85 5" xfId="21832"/>
    <cellStyle name="Normal 85 5 2" xfId="21833"/>
    <cellStyle name="Normal 85 5 2 2" xfId="21834"/>
    <cellStyle name="Normal 85 5 3" xfId="21835"/>
    <cellStyle name="Normal 85 5 4" xfId="21836"/>
    <cellStyle name="Normal 85 6" xfId="21837"/>
    <cellStyle name="Normal 85 6 2" xfId="21838"/>
    <cellStyle name="Normal 85 6 3" xfId="21839"/>
    <cellStyle name="Normal 85 7" xfId="21840"/>
    <cellStyle name="Normal 85 7 2" xfId="21841"/>
    <cellStyle name="Normal 85 8" xfId="21842"/>
    <cellStyle name="Normal 85 9" xfId="21843"/>
    <cellStyle name="Normal 86" xfId="21844"/>
    <cellStyle name="Normal 86 2" xfId="21845"/>
    <cellStyle name="Normal 86 2 2" xfId="21846"/>
    <cellStyle name="Normal 86 2 2 2" xfId="21847"/>
    <cellStyle name="Normal 86 2 2 2 2" xfId="21848"/>
    <cellStyle name="Normal 86 2 2 2 2 2" xfId="21849"/>
    <cellStyle name="Normal 86 2 2 2 3" xfId="21850"/>
    <cellStyle name="Normal 86 2 2 2 4" xfId="21851"/>
    <cellStyle name="Normal 86 2 2 3" xfId="21852"/>
    <cellStyle name="Normal 86 2 2 3 2" xfId="21853"/>
    <cellStyle name="Normal 86 2 2 3 3" xfId="21854"/>
    <cellStyle name="Normal 86 2 2 4" xfId="21855"/>
    <cellStyle name="Normal 86 2 2 5" xfId="21856"/>
    <cellStyle name="Normal 86 2 2 6" xfId="21857"/>
    <cellStyle name="Normal 86 2 3" xfId="21858"/>
    <cellStyle name="Normal 86 2 3 2" xfId="21859"/>
    <cellStyle name="Normal 86 2 3 2 2" xfId="21860"/>
    <cellStyle name="Normal 86 2 3 2 2 2" xfId="21861"/>
    <cellStyle name="Normal 86 2 3 2 3" xfId="21862"/>
    <cellStyle name="Normal 86 2 3 2 4" xfId="21863"/>
    <cellStyle name="Normal 86 2 3 3" xfId="21864"/>
    <cellStyle name="Normal 86 2 3 3 2" xfId="21865"/>
    <cellStyle name="Normal 86 2 3 4" xfId="21866"/>
    <cellStyle name="Normal 86 2 3 5" xfId="21867"/>
    <cellStyle name="Normal 86 2 4" xfId="21868"/>
    <cellStyle name="Normal 86 2 4 2" xfId="21869"/>
    <cellStyle name="Normal 86 2 4 2 2" xfId="21870"/>
    <cellStyle name="Normal 86 2 4 3" xfId="21871"/>
    <cellStyle name="Normal 86 2 4 4" xfId="21872"/>
    <cellStyle name="Normal 86 2 5" xfId="21873"/>
    <cellStyle name="Normal 86 2 5 2" xfId="21874"/>
    <cellStyle name="Normal 86 2 5 3" xfId="21875"/>
    <cellStyle name="Normal 86 2 6" xfId="21876"/>
    <cellStyle name="Normal 86 2 6 2" xfId="21877"/>
    <cellStyle name="Normal 86 2 7" xfId="21878"/>
    <cellStyle name="Normal 86 2 8" xfId="21879"/>
    <cellStyle name="Normal 86 3" xfId="21880"/>
    <cellStyle name="Normal 86 3 2" xfId="21881"/>
    <cellStyle name="Normal 86 3 2 2" xfId="21882"/>
    <cellStyle name="Normal 86 3 2 2 2" xfId="21883"/>
    <cellStyle name="Normal 86 3 2 3" xfId="21884"/>
    <cellStyle name="Normal 86 3 2 4" xfId="21885"/>
    <cellStyle name="Normal 86 3 3" xfId="21886"/>
    <cellStyle name="Normal 86 3 3 2" xfId="21887"/>
    <cellStyle name="Normal 86 3 3 3" xfId="21888"/>
    <cellStyle name="Normal 86 3 4" xfId="21889"/>
    <cellStyle name="Normal 86 3 5" xfId="21890"/>
    <cellStyle name="Normal 86 3 6" xfId="21891"/>
    <cellStyle name="Normal 86 4" xfId="21892"/>
    <cellStyle name="Normal 86 4 2" xfId="21893"/>
    <cellStyle name="Normal 86 4 2 2" xfId="21894"/>
    <cellStyle name="Normal 86 4 2 2 2" xfId="21895"/>
    <cellStyle name="Normal 86 4 2 3" xfId="21896"/>
    <cellStyle name="Normal 86 4 2 4" xfId="21897"/>
    <cellStyle name="Normal 86 4 3" xfId="21898"/>
    <cellStyle name="Normal 86 4 3 2" xfId="21899"/>
    <cellStyle name="Normal 86 4 4" xfId="21900"/>
    <cellStyle name="Normal 86 4 5" xfId="21901"/>
    <cellStyle name="Normal 86 5" xfId="21902"/>
    <cellStyle name="Normal 86 5 2" xfId="21903"/>
    <cellStyle name="Normal 86 5 2 2" xfId="21904"/>
    <cellStyle name="Normal 86 5 3" xfId="21905"/>
    <cellStyle name="Normal 86 5 4" xfId="21906"/>
    <cellStyle name="Normal 86 6" xfId="21907"/>
    <cellStyle name="Normal 86 6 2" xfId="21908"/>
    <cellStyle name="Normal 86 6 3" xfId="21909"/>
    <cellStyle name="Normal 86 7" xfId="21910"/>
    <cellStyle name="Normal 86 7 2" xfId="21911"/>
    <cellStyle name="Normal 86 8" xfId="21912"/>
    <cellStyle name="Normal 86 9" xfId="21913"/>
    <cellStyle name="Normal 87" xfId="21914"/>
    <cellStyle name="Normal 87 2" xfId="21915"/>
    <cellStyle name="Normal 87 2 2" xfId="21916"/>
    <cellStyle name="Normal 87 2 2 2" xfId="21917"/>
    <cellStyle name="Normal 87 2 2 2 2" xfId="21918"/>
    <cellStyle name="Normal 87 2 2 2 2 2" xfId="21919"/>
    <cellStyle name="Normal 87 2 2 2 3" xfId="21920"/>
    <cellStyle name="Normal 87 2 2 2 4" xfId="21921"/>
    <cellStyle name="Normal 87 2 2 3" xfId="21922"/>
    <cellStyle name="Normal 87 2 2 3 2" xfId="21923"/>
    <cellStyle name="Normal 87 2 2 3 3" xfId="21924"/>
    <cellStyle name="Normal 87 2 2 4" xfId="21925"/>
    <cellStyle name="Normal 87 2 2 5" xfId="21926"/>
    <cellStyle name="Normal 87 2 2 6" xfId="21927"/>
    <cellStyle name="Normal 87 2 3" xfId="21928"/>
    <cellStyle name="Normal 87 2 3 2" xfId="21929"/>
    <cellStyle name="Normal 87 2 3 2 2" xfId="21930"/>
    <cellStyle name="Normal 87 2 3 2 2 2" xfId="21931"/>
    <cellStyle name="Normal 87 2 3 2 3" xfId="21932"/>
    <cellStyle name="Normal 87 2 3 2 4" xfId="21933"/>
    <cellStyle name="Normal 87 2 3 3" xfId="21934"/>
    <cellStyle name="Normal 87 2 3 3 2" xfId="21935"/>
    <cellStyle name="Normal 87 2 3 4" xfId="21936"/>
    <cellStyle name="Normal 87 2 3 5" xfId="21937"/>
    <cellStyle name="Normal 87 2 4" xfId="21938"/>
    <cellStyle name="Normal 87 2 4 2" xfId="21939"/>
    <cellStyle name="Normal 87 2 4 2 2" xfId="21940"/>
    <cellStyle name="Normal 87 2 4 3" xfId="21941"/>
    <cellStyle name="Normal 87 2 4 4" xfId="21942"/>
    <cellStyle name="Normal 87 2 5" xfId="21943"/>
    <cellStyle name="Normal 87 2 5 2" xfId="21944"/>
    <cellStyle name="Normal 87 2 5 3" xfId="21945"/>
    <cellStyle name="Normal 87 2 6" xfId="21946"/>
    <cellStyle name="Normal 87 2 6 2" xfId="21947"/>
    <cellStyle name="Normal 87 2 7" xfId="21948"/>
    <cellStyle name="Normal 87 2 8" xfId="21949"/>
    <cellStyle name="Normal 87 3" xfId="21950"/>
    <cellStyle name="Normal 87 3 2" xfId="21951"/>
    <cellStyle name="Normal 87 3 2 2" xfId="21952"/>
    <cellStyle name="Normal 87 3 2 2 2" xfId="21953"/>
    <cellStyle name="Normal 87 3 2 3" xfId="21954"/>
    <cellStyle name="Normal 87 3 2 4" xfId="21955"/>
    <cellStyle name="Normal 87 3 3" xfId="21956"/>
    <cellStyle name="Normal 87 3 3 2" xfId="21957"/>
    <cellStyle name="Normal 87 3 3 3" xfId="21958"/>
    <cellStyle name="Normal 87 3 4" xfId="21959"/>
    <cellStyle name="Normal 87 3 5" xfId="21960"/>
    <cellStyle name="Normal 87 3 6" xfId="21961"/>
    <cellStyle name="Normal 87 4" xfId="21962"/>
    <cellStyle name="Normal 87 4 2" xfId="21963"/>
    <cellStyle name="Normal 87 4 2 2" xfId="21964"/>
    <cellStyle name="Normal 87 4 2 2 2" xfId="21965"/>
    <cellStyle name="Normal 87 4 2 3" xfId="21966"/>
    <cellStyle name="Normal 87 4 2 4" xfId="21967"/>
    <cellStyle name="Normal 87 4 3" xfId="21968"/>
    <cellStyle name="Normal 87 4 3 2" xfId="21969"/>
    <cellStyle name="Normal 87 4 4" xfId="21970"/>
    <cellStyle name="Normal 87 4 5" xfId="21971"/>
    <cellStyle name="Normal 87 5" xfId="21972"/>
    <cellStyle name="Normal 87 5 2" xfId="21973"/>
    <cellStyle name="Normal 87 5 2 2" xfId="21974"/>
    <cellStyle name="Normal 87 5 3" xfId="21975"/>
    <cellStyle name="Normal 87 5 4" xfId="21976"/>
    <cellStyle name="Normal 87 6" xfId="21977"/>
    <cellStyle name="Normal 87 6 2" xfId="21978"/>
    <cellStyle name="Normal 87 6 3" xfId="21979"/>
    <cellStyle name="Normal 87 7" xfId="21980"/>
    <cellStyle name="Normal 87 7 2" xfId="21981"/>
    <cellStyle name="Normal 87 8" xfId="21982"/>
    <cellStyle name="Normal 87 9" xfId="21983"/>
    <cellStyle name="Normal 88" xfId="21984"/>
    <cellStyle name="Normal 88 2" xfId="21985"/>
    <cellStyle name="Normal 88 2 2" xfId="21986"/>
    <cellStyle name="Normal 88 2 2 2" xfId="21987"/>
    <cellStyle name="Normal 88 2 2 2 2" xfId="21988"/>
    <cellStyle name="Normal 88 2 2 2 2 2" xfId="21989"/>
    <cellStyle name="Normal 88 2 2 2 3" xfId="21990"/>
    <cellStyle name="Normal 88 2 2 2 4" xfId="21991"/>
    <cellStyle name="Normal 88 2 2 3" xfId="21992"/>
    <cellStyle name="Normal 88 2 2 3 2" xfId="21993"/>
    <cellStyle name="Normal 88 2 2 3 3" xfId="21994"/>
    <cellStyle name="Normal 88 2 2 4" xfId="21995"/>
    <cellStyle name="Normal 88 2 2 5" xfId="21996"/>
    <cellStyle name="Normal 88 2 2 6" xfId="21997"/>
    <cellStyle name="Normal 88 2 3" xfId="21998"/>
    <cellStyle name="Normal 88 2 3 2" xfId="21999"/>
    <cellStyle name="Normal 88 2 3 2 2" xfId="22000"/>
    <cellStyle name="Normal 88 2 3 2 2 2" xfId="22001"/>
    <cellStyle name="Normal 88 2 3 2 3" xfId="22002"/>
    <cellStyle name="Normal 88 2 3 2 4" xfId="22003"/>
    <cellStyle name="Normal 88 2 3 3" xfId="22004"/>
    <cellStyle name="Normal 88 2 3 3 2" xfId="22005"/>
    <cellStyle name="Normal 88 2 3 4" xfId="22006"/>
    <cellStyle name="Normal 88 2 3 5" xfId="22007"/>
    <cellStyle name="Normal 88 2 4" xfId="22008"/>
    <cellStyle name="Normal 88 2 4 2" xfId="22009"/>
    <cellStyle name="Normal 88 2 4 2 2" xfId="22010"/>
    <cellStyle name="Normal 88 2 4 3" xfId="22011"/>
    <cellStyle name="Normal 88 2 4 4" xfId="22012"/>
    <cellStyle name="Normal 88 2 5" xfId="22013"/>
    <cellStyle name="Normal 88 2 5 2" xfId="22014"/>
    <cellStyle name="Normal 88 2 5 3" xfId="22015"/>
    <cellStyle name="Normal 88 2 6" xfId="22016"/>
    <cellStyle name="Normal 88 2 6 2" xfId="22017"/>
    <cellStyle name="Normal 88 2 7" xfId="22018"/>
    <cellStyle name="Normal 88 2 8" xfId="22019"/>
    <cellStyle name="Normal 88 3" xfId="22020"/>
    <cellStyle name="Normal 88 3 2" xfId="22021"/>
    <cellStyle name="Normal 88 3 2 2" xfId="22022"/>
    <cellStyle name="Normal 88 3 2 2 2" xfId="22023"/>
    <cellStyle name="Normal 88 3 2 3" xfId="22024"/>
    <cellStyle name="Normal 88 3 2 4" xfId="22025"/>
    <cellStyle name="Normal 88 3 3" xfId="22026"/>
    <cellStyle name="Normal 88 3 3 2" xfId="22027"/>
    <cellStyle name="Normal 88 3 3 3" xfId="22028"/>
    <cellStyle name="Normal 88 3 4" xfId="22029"/>
    <cellStyle name="Normal 88 3 5" xfId="22030"/>
    <cellStyle name="Normal 88 3 6" xfId="22031"/>
    <cellStyle name="Normal 88 4" xfId="22032"/>
    <cellStyle name="Normal 88 4 2" xfId="22033"/>
    <cellStyle name="Normal 88 4 2 2" xfId="22034"/>
    <cellStyle name="Normal 88 4 2 2 2" xfId="22035"/>
    <cellStyle name="Normal 88 4 2 3" xfId="22036"/>
    <cellStyle name="Normal 88 4 2 4" xfId="22037"/>
    <cellStyle name="Normal 88 4 3" xfId="22038"/>
    <cellStyle name="Normal 88 4 3 2" xfId="22039"/>
    <cellStyle name="Normal 88 4 4" xfId="22040"/>
    <cellStyle name="Normal 88 4 5" xfId="22041"/>
    <cellStyle name="Normal 88 5" xfId="22042"/>
    <cellStyle name="Normal 88 5 2" xfId="22043"/>
    <cellStyle name="Normal 88 5 2 2" xfId="22044"/>
    <cellStyle name="Normal 88 5 3" xfId="22045"/>
    <cellStyle name="Normal 88 5 4" xfId="22046"/>
    <cellStyle name="Normal 88 6" xfId="22047"/>
    <cellStyle name="Normal 88 6 2" xfId="22048"/>
    <cellStyle name="Normal 88 6 3" xfId="22049"/>
    <cellStyle name="Normal 88 7" xfId="22050"/>
    <cellStyle name="Normal 88 7 2" xfId="22051"/>
    <cellStyle name="Normal 88 8" xfId="22052"/>
    <cellStyle name="Normal 88 9" xfId="22053"/>
    <cellStyle name="Normal 89" xfId="22054"/>
    <cellStyle name="Normal 89 2" xfId="22055"/>
    <cellStyle name="Normal 89 2 2" xfId="22056"/>
    <cellStyle name="Normal 89 2 2 2" xfId="22057"/>
    <cellStyle name="Normal 89 2 2 2 2" xfId="22058"/>
    <cellStyle name="Normal 89 2 2 2 2 2" xfId="22059"/>
    <cellStyle name="Normal 89 2 2 2 3" xfId="22060"/>
    <cellStyle name="Normal 89 2 2 2 4" xfId="22061"/>
    <cellStyle name="Normal 89 2 2 2 5" xfId="22062"/>
    <cellStyle name="Normal 89 2 2 3" xfId="22063"/>
    <cellStyle name="Normal 89 2 2 3 2" xfId="22064"/>
    <cellStyle name="Normal 89 2 2 3 3" xfId="22065"/>
    <cellStyle name="Normal 89 2 2 4" xfId="22066"/>
    <cellStyle name="Normal 89 2 2 5" xfId="22067"/>
    <cellStyle name="Normal 89 2 2 6" xfId="22068"/>
    <cellStyle name="Normal 89 2 3" xfId="22069"/>
    <cellStyle name="Normal 89 2 3 2" xfId="22070"/>
    <cellStyle name="Normal 89 2 3 2 2" xfId="22071"/>
    <cellStyle name="Normal 89 2 3 2 2 2" xfId="22072"/>
    <cellStyle name="Normal 89 2 3 2 3" xfId="22073"/>
    <cellStyle name="Normal 89 2 3 2 4" xfId="22074"/>
    <cellStyle name="Normal 89 2 3 3" xfId="22075"/>
    <cellStyle name="Normal 89 2 3 3 2" xfId="22076"/>
    <cellStyle name="Normal 89 2 3 4" xfId="22077"/>
    <cellStyle name="Normal 89 2 3 5" xfId="22078"/>
    <cellStyle name="Normal 89 2 3 6" xfId="22079"/>
    <cellStyle name="Normal 89 2 4" xfId="22080"/>
    <cellStyle name="Normal 89 2 4 2" xfId="22081"/>
    <cellStyle name="Normal 89 2 4 2 2" xfId="22082"/>
    <cellStyle name="Normal 89 2 4 3" xfId="22083"/>
    <cellStyle name="Normal 89 2 4 4" xfId="22084"/>
    <cellStyle name="Normal 89 2 5" xfId="22085"/>
    <cellStyle name="Normal 89 2 5 2" xfId="22086"/>
    <cellStyle name="Normal 89 2 5 3" xfId="22087"/>
    <cellStyle name="Normal 89 2 6" xfId="22088"/>
    <cellStyle name="Normal 89 2 6 2" xfId="22089"/>
    <cellStyle name="Normal 89 2 7" xfId="22090"/>
    <cellStyle name="Normal 89 2 8" xfId="22091"/>
    <cellStyle name="Normal 89 3" xfId="22092"/>
    <cellStyle name="Normal 89 3 2" xfId="22093"/>
    <cellStyle name="Normal 89 3 2 2" xfId="22094"/>
    <cellStyle name="Normal 89 3 2 2 2" xfId="22095"/>
    <cellStyle name="Normal 89 3 2 3" xfId="22096"/>
    <cellStyle name="Normal 89 3 2 4" xfId="22097"/>
    <cellStyle name="Normal 89 3 3" xfId="22098"/>
    <cellStyle name="Normal 89 3 3 2" xfId="22099"/>
    <cellStyle name="Normal 89 3 3 3" xfId="22100"/>
    <cellStyle name="Normal 89 3 4" xfId="22101"/>
    <cellStyle name="Normal 89 3 5" xfId="22102"/>
    <cellStyle name="Normal 89 3 6" xfId="22103"/>
    <cellStyle name="Normal 89 4" xfId="22104"/>
    <cellStyle name="Normal 89 4 2" xfId="22105"/>
    <cellStyle name="Normal 89 4 2 2" xfId="22106"/>
    <cellStyle name="Normal 89 4 2 2 2" xfId="22107"/>
    <cellStyle name="Normal 89 4 2 3" xfId="22108"/>
    <cellStyle name="Normal 89 4 2 4" xfId="22109"/>
    <cellStyle name="Normal 89 4 3" xfId="22110"/>
    <cellStyle name="Normal 89 4 3 2" xfId="22111"/>
    <cellStyle name="Normal 89 4 4" xfId="22112"/>
    <cellStyle name="Normal 89 4 5" xfId="22113"/>
    <cellStyle name="Normal 89 5" xfId="22114"/>
    <cellStyle name="Normal 89 5 2" xfId="22115"/>
    <cellStyle name="Normal 89 5 2 2" xfId="22116"/>
    <cellStyle name="Normal 89 5 3" xfId="22117"/>
    <cellStyle name="Normal 89 5 4" xfId="22118"/>
    <cellStyle name="Normal 89 6" xfId="22119"/>
    <cellStyle name="Normal 89 6 2" xfId="22120"/>
    <cellStyle name="Normal 89 6 3" xfId="22121"/>
    <cellStyle name="Normal 89 7" xfId="22122"/>
    <cellStyle name="Normal 89 7 2" xfId="22123"/>
    <cellStyle name="Normal 89 8" xfId="22124"/>
    <cellStyle name="Normal 89 9" xfId="22125"/>
    <cellStyle name="Normal 9" xfId="22126"/>
    <cellStyle name="Normal 9 2" xfId="22127"/>
    <cellStyle name="Normal 9 2 2" xfId="22128"/>
    <cellStyle name="Normal 9 2 2 2" xfId="22129"/>
    <cellStyle name="Normal 9 2 2_15-FINANCEIRAS" xfId="22130"/>
    <cellStyle name="Normal 9 2 3" xfId="22131"/>
    <cellStyle name="Normal 9 2 3 2" xfId="22132"/>
    <cellStyle name="Normal 9 2 3_15-FINANCEIRAS" xfId="22133"/>
    <cellStyle name="Normal 9 2 4" xfId="22134"/>
    <cellStyle name="Normal 9 2 5" xfId="22135"/>
    <cellStyle name="Normal 9 2 6" xfId="22136"/>
    <cellStyle name="Normal 9 2_13-Endividamento" xfId="22137"/>
    <cellStyle name="Normal 9 3" xfId="22138"/>
    <cellStyle name="Normal 9 3 2" xfId="22139"/>
    <cellStyle name="Normal 9 3 3" xfId="22140"/>
    <cellStyle name="Normal 9 3 4" xfId="22141"/>
    <cellStyle name="Normal 9 3 5" xfId="22142"/>
    <cellStyle name="Normal 9 3_15-FINANCEIRAS" xfId="22143"/>
    <cellStyle name="Normal 9 4" xfId="22144"/>
    <cellStyle name="Normal 9 4 2" xfId="22145"/>
    <cellStyle name="Normal 9 4_15-FINANCEIRAS" xfId="22146"/>
    <cellStyle name="Normal 9 5" xfId="22147"/>
    <cellStyle name="Normal 9 5 2" xfId="22148"/>
    <cellStyle name="Normal 9 5_15-FINANCEIRAS" xfId="22149"/>
    <cellStyle name="Normal 9 6" xfId="22150"/>
    <cellStyle name="Normal 9 7" xfId="22151"/>
    <cellStyle name="Normal 9 8" xfId="22152"/>
    <cellStyle name="Normal 9_1.1 - Apuração IRPJ_CSLL - 2100 - 2012_MAI_V1" xfId="22153"/>
    <cellStyle name="Normal 90" xfId="22154"/>
    <cellStyle name="Normal 90 2" xfId="22155"/>
    <cellStyle name="Normal 90 2 2" xfId="22156"/>
    <cellStyle name="Normal 90 2 2 2" xfId="22157"/>
    <cellStyle name="Normal 90 2 2 2 2" xfId="22158"/>
    <cellStyle name="Normal 90 2 2 2 2 2" xfId="22159"/>
    <cellStyle name="Normal 90 2 2 2 3" xfId="22160"/>
    <cellStyle name="Normal 90 2 2 2 4" xfId="22161"/>
    <cellStyle name="Normal 90 2 2 3" xfId="22162"/>
    <cellStyle name="Normal 90 2 2 3 2" xfId="22163"/>
    <cellStyle name="Normal 90 2 2 3 3" xfId="22164"/>
    <cellStyle name="Normal 90 2 2 4" xfId="22165"/>
    <cellStyle name="Normal 90 2 2 5" xfId="22166"/>
    <cellStyle name="Normal 90 2 2 6" xfId="22167"/>
    <cellStyle name="Normal 90 2 3" xfId="22168"/>
    <cellStyle name="Normal 90 2 3 2" xfId="22169"/>
    <cellStyle name="Normal 90 2 3 2 2" xfId="22170"/>
    <cellStyle name="Normal 90 2 3 2 2 2" xfId="22171"/>
    <cellStyle name="Normal 90 2 3 2 3" xfId="22172"/>
    <cellStyle name="Normal 90 2 3 2 4" xfId="22173"/>
    <cellStyle name="Normal 90 2 3 3" xfId="22174"/>
    <cellStyle name="Normal 90 2 3 3 2" xfId="22175"/>
    <cellStyle name="Normal 90 2 3 4" xfId="22176"/>
    <cellStyle name="Normal 90 2 3 5" xfId="22177"/>
    <cellStyle name="Normal 90 2 4" xfId="22178"/>
    <cellStyle name="Normal 90 2 4 2" xfId="22179"/>
    <cellStyle name="Normal 90 2 4 2 2" xfId="22180"/>
    <cellStyle name="Normal 90 2 4 3" xfId="22181"/>
    <cellStyle name="Normal 90 2 4 4" xfId="22182"/>
    <cellStyle name="Normal 90 2 5" xfId="22183"/>
    <cellStyle name="Normal 90 2 5 2" xfId="22184"/>
    <cellStyle name="Normal 90 2 5 3" xfId="22185"/>
    <cellStyle name="Normal 90 2 6" xfId="22186"/>
    <cellStyle name="Normal 90 2 6 2" xfId="22187"/>
    <cellStyle name="Normal 90 2 7" xfId="22188"/>
    <cellStyle name="Normal 90 2 8" xfId="22189"/>
    <cellStyle name="Normal 90 3" xfId="22190"/>
    <cellStyle name="Normal 90 3 2" xfId="22191"/>
    <cellStyle name="Normal 90 3 2 2" xfId="22192"/>
    <cellStyle name="Normal 90 3 2 2 2" xfId="22193"/>
    <cellStyle name="Normal 90 3 2 3" xfId="22194"/>
    <cellStyle name="Normal 90 3 2 4" xfId="22195"/>
    <cellStyle name="Normal 90 3 3" xfId="22196"/>
    <cellStyle name="Normal 90 3 3 2" xfId="22197"/>
    <cellStyle name="Normal 90 3 3 3" xfId="22198"/>
    <cellStyle name="Normal 90 3 4" xfId="22199"/>
    <cellStyle name="Normal 90 3 5" xfId="22200"/>
    <cellStyle name="Normal 90 3 6" xfId="22201"/>
    <cellStyle name="Normal 90 4" xfId="22202"/>
    <cellStyle name="Normal 90 4 2" xfId="22203"/>
    <cellStyle name="Normal 90 4 2 2" xfId="22204"/>
    <cellStyle name="Normal 90 4 2 2 2" xfId="22205"/>
    <cellStyle name="Normal 90 4 2 3" xfId="22206"/>
    <cellStyle name="Normal 90 4 2 4" xfId="22207"/>
    <cellStyle name="Normal 90 4 3" xfId="22208"/>
    <cellStyle name="Normal 90 4 3 2" xfId="22209"/>
    <cellStyle name="Normal 90 4 4" xfId="22210"/>
    <cellStyle name="Normal 90 4 5" xfId="22211"/>
    <cellStyle name="Normal 90 5" xfId="22212"/>
    <cellStyle name="Normal 90 5 2" xfId="22213"/>
    <cellStyle name="Normal 90 5 2 2" xfId="22214"/>
    <cellStyle name="Normal 90 5 3" xfId="22215"/>
    <cellStyle name="Normal 90 5 4" xfId="22216"/>
    <cellStyle name="Normal 90 6" xfId="22217"/>
    <cellStyle name="Normal 90 6 2" xfId="22218"/>
    <cellStyle name="Normal 90 6 3" xfId="22219"/>
    <cellStyle name="Normal 90 7" xfId="22220"/>
    <cellStyle name="Normal 90 7 2" xfId="22221"/>
    <cellStyle name="Normal 90 8" xfId="22222"/>
    <cellStyle name="Normal 90 9" xfId="22223"/>
    <cellStyle name="Normal 91" xfId="22224"/>
    <cellStyle name="Normal 91 2" xfId="22225"/>
    <cellStyle name="Normal 91 2 2" xfId="22226"/>
    <cellStyle name="Normal 91 2 2 2" xfId="22227"/>
    <cellStyle name="Normal 91 2 2 2 2" xfId="22228"/>
    <cellStyle name="Normal 91 2 2 2 2 2" xfId="22229"/>
    <cellStyle name="Normal 91 2 2 2 3" xfId="22230"/>
    <cellStyle name="Normal 91 2 2 2 4" xfId="22231"/>
    <cellStyle name="Normal 91 2 2 3" xfId="22232"/>
    <cellStyle name="Normal 91 2 2 3 2" xfId="22233"/>
    <cellStyle name="Normal 91 2 2 3 3" xfId="22234"/>
    <cellStyle name="Normal 91 2 2 4" xfId="22235"/>
    <cellStyle name="Normal 91 2 2 5" xfId="22236"/>
    <cellStyle name="Normal 91 2 2 6" xfId="22237"/>
    <cellStyle name="Normal 91 2 3" xfId="22238"/>
    <cellStyle name="Normal 91 2 3 2" xfId="22239"/>
    <cellStyle name="Normal 91 2 3 2 2" xfId="22240"/>
    <cellStyle name="Normal 91 2 3 2 2 2" xfId="22241"/>
    <cellStyle name="Normal 91 2 3 2 3" xfId="22242"/>
    <cellStyle name="Normal 91 2 3 2 4" xfId="22243"/>
    <cellStyle name="Normal 91 2 3 3" xfId="22244"/>
    <cellStyle name="Normal 91 2 3 3 2" xfId="22245"/>
    <cellStyle name="Normal 91 2 3 4" xfId="22246"/>
    <cellStyle name="Normal 91 2 3 5" xfId="22247"/>
    <cellStyle name="Normal 91 2 4" xfId="22248"/>
    <cellStyle name="Normal 91 2 4 2" xfId="22249"/>
    <cellStyle name="Normal 91 2 4 2 2" xfId="22250"/>
    <cellStyle name="Normal 91 2 4 3" xfId="22251"/>
    <cellStyle name="Normal 91 2 4 4" xfId="22252"/>
    <cellStyle name="Normal 91 2 5" xfId="22253"/>
    <cellStyle name="Normal 91 2 5 2" xfId="22254"/>
    <cellStyle name="Normal 91 2 5 3" xfId="22255"/>
    <cellStyle name="Normal 91 2 6" xfId="22256"/>
    <cellStyle name="Normal 91 2 6 2" xfId="22257"/>
    <cellStyle name="Normal 91 2 7" xfId="22258"/>
    <cellStyle name="Normal 91 2 8" xfId="22259"/>
    <cellStyle name="Normal 91 3" xfId="22260"/>
    <cellStyle name="Normal 91 3 2" xfId="22261"/>
    <cellStyle name="Normal 91 3 2 2" xfId="22262"/>
    <cellStyle name="Normal 91 3 2 2 2" xfId="22263"/>
    <cellStyle name="Normal 91 3 2 3" xfId="22264"/>
    <cellStyle name="Normal 91 3 2 4" xfId="22265"/>
    <cellStyle name="Normal 91 3 3" xfId="22266"/>
    <cellStyle name="Normal 91 3 3 2" xfId="22267"/>
    <cellStyle name="Normal 91 3 3 3" xfId="22268"/>
    <cellStyle name="Normal 91 3 4" xfId="22269"/>
    <cellStyle name="Normal 91 3 5" xfId="22270"/>
    <cellStyle name="Normal 91 3 6" xfId="22271"/>
    <cellStyle name="Normal 91 4" xfId="22272"/>
    <cellStyle name="Normal 91 4 2" xfId="22273"/>
    <cellStyle name="Normal 91 4 2 2" xfId="22274"/>
    <cellStyle name="Normal 91 4 2 2 2" xfId="22275"/>
    <cellStyle name="Normal 91 4 2 3" xfId="22276"/>
    <cellStyle name="Normal 91 4 2 4" xfId="22277"/>
    <cellStyle name="Normal 91 4 3" xfId="22278"/>
    <cellStyle name="Normal 91 4 3 2" xfId="22279"/>
    <cellStyle name="Normal 91 4 4" xfId="22280"/>
    <cellStyle name="Normal 91 4 5" xfId="22281"/>
    <cellStyle name="Normal 91 5" xfId="22282"/>
    <cellStyle name="Normal 91 5 2" xfId="22283"/>
    <cellStyle name="Normal 91 5 2 2" xfId="22284"/>
    <cellStyle name="Normal 91 5 3" xfId="22285"/>
    <cellStyle name="Normal 91 5 4" xfId="22286"/>
    <cellStyle name="Normal 91 6" xfId="22287"/>
    <cellStyle name="Normal 91 6 2" xfId="22288"/>
    <cellStyle name="Normal 91 6 3" xfId="22289"/>
    <cellStyle name="Normal 91 7" xfId="22290"/>
    <cellStyle name="Normal 91 7 2" xfId="22291"/>
    <cellStyle name="Normal 91 8" xfId="22292"/>
    <cellStyle name="Normal 91 9" xfId="22293"/>
    <cellStyle name="Normal 92" xfId="22294"/>
    <cellStyle name="Normal 92 2" xfId="22295"/>
    <cellStyle name="Normal 92 2 2" xfId="22296"/>
    <cellStyle name="Normal 92 2 2 2" xfId="22297"/>
    <cellStyle name="Normal 92 2 2 2 2" xfId="22298"/>
    <cellStyle name="Normal 92 2 2 2 2 2" xfId="22299"/>
    <cellStyle name="Normal 92 2 2 2 3" xfId="22300"/>
    <cellStyle name="Normal 92 2 2 2 4" xfId="22301"/>
    <cellStyle name="Normal 92 2 2 3" xfId="22302"/>
    <cellStyle name="Normal 92 2 2 3 2" xfId="22303"/>
    <cellStyle name="Normal 92 2 2 3 3" xfId="22304"/>
    <cellStyle name="Normal 92 2 2 4" xfId="22305"/>
    <cellStyle name="Normal 92 2 2 5" xfId="22306"/>
    <cellStyle name="Normal 92 2 2 6" xfId="22307"/>
    <cellStyle name="Normal 92 2 3" xfId="22308"/>
    <cellStyle name="Normal 92 2 3 2" xfId="22309"/>
    <cellStyle name="Normal 92 2 3 2 2" xfId="22310"/>
    <cellStyle name="Normal 92 2 3 2 2 2" xfId="22311"/>
    <cellStyle name="Normal 92 2 3 2 3" xfId="22312"/>
    <cellStyle name="Normal 92 2 3 2 4" xfId="22313"/>
    <cellStyle name="Normal 92 2 3 3" xfId="22314"/>
    <cellStyle name="Normal 92 2 3 3 2" xfId="22315"/>
    <cellStyle name="Normal 92 2 3 4" xfId="22316"/>
    <cellStyle name="Normal 92 2 3 5" xfId="22317"/>
    <cellStyle name="Normal 92 2 4" xfId="22318"/>
    <cellStyle name="Normal 92 2 4 2" xfId="22319"/>
    <cellStyle name="Normal 92 2 4 2 2" xfId="22320"/>
    <cellStyle name="Normal 92 2 4 3" xfId="22321"/>
    <cellStyle name="Normal 92 2 4 4" xfId="22322"/>
    <cellStyle name="Normal 92 2 5" xfId="22323"/>
    <cellStyle name="Normal 92 2 5 2" xfId="22324"/>
    <cellStyle name="Normal 92 2 5 3" xfId="22325"/>
    <cellStyle name="Normal 92 2 6" xfId="22326"/>
    <cellStyle name="Normal 92 2 6 2" xfId="22327"/>
    <cellStyle name="Normal 92 2 7" xfId="22328"/>
    <cellStyle name="Normal 92 2 8" xfId="22329"/>
    <cellStyle name="Normal 92 3" xfId="22330"/>
    <cellStyle name="Normal 92 3 2" xfId="22331"/>
    <cellStyle name="Normal 92 3 2 2" xfId="22332"/>
    <cellStyle name="Normal 92 3 2 2 2" xfId="22333"/>
    <cellStyle name="Normal 92 3 2 3" xfId="22334"/>
    <cellStyle name="Normal 92 3 2 4" xfId="22335"/>
    <cellStyle name="Normal 92 3 3" xfId="22336"/>
    <cellStyle name="Normal 92 3 3 2" xfId="22337"/>
    <cellStyle name="Normal 92 3 3 3" xfId="22338"/>
    <cellStyle name="Normal 92 3 4" xfId="22339"/>
    <cellStyle name="Normal 92 3 5" xfId="22340"/>
    <cellStyle name="Normal 92 3 6" xfId="22341"/>
    <cellStyle name="Normal 92 4" xfId="22342"/>
    <cellStyle name="Normal 92 4 2" xfId="22343"/>
    <cellStyle name="Normal 92 4 2 2" xfId="22344"/>
    <cellStyle name="Normal 92 4 2 2 2" xfId="22345"/>
    <cellStyle name="Normal 92 4 2 3" xfId="22346"/>
    <cellStyle name="Normal 92 4 2 4" xfId="22347"/>
    <cellStyle name="Normal 92 4 3" xfId="22348"/>
    <cellStyle name="Normal 92 4 3 2" xfId="22349"/>
    <cellStyle name="Normal 92 4 4" xfId="22350"/>
    <cellStyle name="Normal 92 4 5" xfId="22351"/>
    <cellStyle name="Normal 92 5" xfId="22352"/>
    <cellStyle name="Normal 92 5 2" xfId="22353"/>
    <cellStyle name="Normal 92 5 2 2" xfId="22354"/>
    <cellStyle name="Normal 92 5 3" xfId="22355"/>
    <cellStyle name="Normal 92 5 4" xfId="22356"/>
    <cellStyle name="Normal 92 6" xfId="22357"/>
    <cellStyle name="Normal 92 6 2" xfId="22358"/>
    <cellStyle name="Normal 92 6 3" xfId="22359"/>
    <cellStyle name="Normal 92 7" xfId="22360"/>
    <cellStyle name="Normal 92 7 2" xfId="22361"/>
    <cellStyle name="Normal 92 8" xfId="22362"/>
    <cellStyle name="Normal 92 9" xfId="22363"/>
    <cellStyle name="Normal 93" xfId="22364"/>
    <cellStyle name="Normal 93 2" xfId="22365"/>
    <cellStyle name="Normal 93 2 2" xfId="22366"/>
    <cellStyle name="Normal 93 2 2 2" xfId="22367"/>
    <cellStyle name="Normal 93 2 2 2 2" xfId="22368"/>
    <cellStyle name="Normal 93 2 2 2 2 2" xfId="22369"/>
    <cellStyle name="Normal 93 2 2 2 3" xfId="22370"/>
    <cellStyle name="Normal 93 2 2 2 4" xfId="22371"/>
    <cellStyle name="Normal 93 2 2 3" xfId="22372"/>
    <cellStyle name="Normal 93 2 2 3 2" xfId="22373"/>
    <cellStyle name="Normal 93 2 2 3 3" xfId="22374"/>
    <cellStyle name="Normal 93 2 2 4" xfId="22375"/>
    <cellStyle name="Normal 93 2 2 5" xfId="22376"/>
    <cellStyle name="Normal 93 2 2 6" xfId="22377"/>
    <cellStyle name="Normal 93 2 3" xfId="22378"/>
    <cellStyle name="Normal 93 2 3 2" xfId="22379"/>
    <cellStyle name="Normal 93 2 3 2 2" xfId="22380"/>
    <cellStyle name="Normal 93 2 3 2 2 2" xfId="22381"/>
    <cellStyle name="Normal 93 2 3 2 3" xfId="22382"/>
    <cellStyle name="Normal 93 2 3 2 4" xfId="22383"/>
    <cellStyle name="Normal 93 2 3 3" xfId="22384"/>
    <cellStyle name="Normal 93 2 3 3 2" xfId="22385"/>
    <cellStyle name="Normal 93 2 3 4" xfId="22386"/>
    <cellStyle name="Normal 93 2 3 5" xfId="22387"/>
    <cellStyle name="Normal 93 2 4" xfId="22388"/>
    <cellStyle name="Normal 93 2 4 2" xfId="22389"/>
    <cellStyle name="Normal 93 2 4 2 2" xfId="22390"/>
    <cellStyle name="Normal 93 2 4 3" xfId="22391"/>
    <cellStyle name="Normal 93 2 4 4" xfId="22392"/>
    <cellStyle name="Normal 93 2 5" xfId="22393"/>
    <cellStyle name="Normal 93 2 5 2" xfId="22394"/>
    <cellStyle name="Normal 93 2 5 3" xfId="22395"/>
    <cellStyle name="Normal 93 2 6" xfId="22396"/>
    <cellStyle name="Normal 93 2 6 2" xfId="22397"/>
    <cellStyle name="Normal 93 2 7" xfId="22398"/>
    <cellStyle name="Normal 93 2 8" xfId="22399"/>
    <cellStyle name="Normal 93 3" xfId="22400"/>
    <cellStyle name="Normal 93 3 2" xfId="22401"/>
    <cellStyle name="Normal 93 3 2 2" xfId="22402"/>
    <cellStyle name="Normal 93 3 2 2 2" xfId="22403"/>
    <cellStyle name="Normal 93 3 2 3" xfId="22404"/>
    <cellStyle name="Normal 93 3 2 4" xfId="22405"/>
    <cellStyle name="Normal 93 3 3" xfId="22406"/>
    <cellStyle name="Normal 93 3 3 2" xfId="22407"/>
    <cellStyle name="Normal 93 3 3 3" xfId="22408"/>
    <cellStyle name="Normal 93 3 4" xfId="22409"/>
    <cellStyle name="Normal 93 3 5" xfId="22410"/>
    <cellStyle name="Normal 93 3 6" xfId="22411"/>
    <cellStyle name="Normal 93 4" xfId="22412"/>
    <cellStyle name="Normal 93 4 2" xfId="22413"/>
    <cellStyle name="Normal 93 4 2 2" xfId="22414"/>
    <cellStyle name="Normal 93 4 2 2 2" xfId="22415"/>
    <cellStyle name="Normal 93 4 2 3" xfId="22416"/>
    <cellStyle name="Normal 93 4 2 4" xfId="22417"/>
    <cellStyle name="Normal 93 4 3" xfId="22418"/>
    <cellStyle name="Normal 93 4 3 2" xfId="22419"/>
    <cellStyle name="Normal 93 4 4" xfId="22420"/>
    <cellStyle name="Normal 93 4 5" xfId="22421"/>
    <cellStyle name="Normal 93 5" xfId="22422"/>
    <cellStyle name="Normal 93 5 2" xfId="22423"/>
    <cellStyle name="Normal 93 5 2 2" xfId="22424"/>
    <cellStyle name="Normal 93 5 3" xfId="22425"/>
    <cellStyle name="Normal 93 5 4" xfId="22426"/>
    <cellStyle name="Normal 93 6" xfId="22427"/>
    <cellStyle name="Normal 93 6 2" xfId="22428"/>
    <cellStyle name="Normal 93 6 3" xfId="22429"/>
    <cellStyle name="Normal 93 7" xfId="22430"/>
    <cellStyle name="Normal 93 7 2" xfId="22431"/>
    <cellStyle name="Normal 93 8" xfId="22432"/>
    <cellStyle name="Normal 93 9" xfId="22433"/>
    <cellStyle name="Normal 94" xfId="22434"/>
    <cellStyle name="Normal 94 2" xfId="22435"/>
    <cellStyle name="Normal 94 2 2" xfId="22436"/>
    <cellStyle name="Normal 94 2 2 2" xfId="22437"/>
    <cellStyle name="Normal 94 2 2 2 2" xfId="22438"/>
    <cellStyle name="Normal 94 2 2 2 2 2" xfId="22439"/>
    <cellStyle name="Normal 94 2 2 2 3" xfId="22440"/>
    <cellStyle name="Normal 94 2 2 2 4" xfId="22441"/>
    <cellStyle name="Normal 94 2 2 3" xfId="22442"/>
    <cellStyle name="Normal 94 2 2 3 2" xfId="22443"/>
    <cellStyle name="Normal 94 2 2 3 3" xfId="22444"/>
    <cellStyle name="Normal 94 2 2 4" xfId="22445"/>
    <cellStyle name="Normal 94 2 2 5" xfId="22446"/>
    <cellStyle name="Normal 94 2 2 6" xfId="22447"/>
    <cellStyle name="Normal 94 2 3" xfId="22448"/>
    <cellStyle name="Normal 94 2 3 2" xfId="22449"/>
    <cellStyle name="Normal 94 2 3 2 2" xfId="22450"/>
    <cellStyle name="Normal 94 2 3 2 2 2" xfId="22451"/>
    <cellStyle name="Normal 94 2 3 2 3" xfId="22452"/>
    <cellStyle name="Normal 94 2 3 2 4" xfId="22453"/>
    <cellStyle name="Normal 94 2 3 3" xfId="22454"/>
    <cellStyle name="Normal 94 2 3 3 2" xfId="22455"/>
    <cellStyle name="Normal 94 2 3 4" xfId="22456"/>
    <cellStyle name="Normal 94 2 3 5" xfId="22457"/>
    <cellStyle name="Normal 94 2 4" xfId="22458"/>
    <cellStyle name="Normal 94 2 4 2" xfId="22459"/>
    <cellStyle name="Normal 94 2 4 2 2" xfId="22460"/>
    <cellStyle name="Normal 94 2 4 3" xfId="22461"/>
    <cellStyle name="Normal 94 2 4 4" xfId="22462"/>
    <cellStyle name="Normal 94 2 5" xfId="22463"/>
    <cellStyle name="Normal 94 2 5 2" xfId="22464"/>
    <cellStyle name="Normal 94 2 5 3" xfId="22465"/>
    <cellStyle name="Normal 94 2 6" xfId="22466"/>
    <cellStyle name="Normal 94 2 6 2" xfId="22467"/>
    <cellStyle name="Normal 94 2 7" xfId="22468"/>
    <cellStyle name="Normal 94 2 8" xfId="22469"/>
    <cellStyle name="Normal 94 3" xfId="22470"/>
    <cellStyle name="Normal 94 3 2" xfId="22471"/>
    <cellStyle name="Normal 94 3 2 2" xfId="22472"/>
    <cellStyle name="Normal 94 3 2 2 2" xfId="22473"/>
    <cellStyle name="Normal 94 3 2 3" xfId="22474"/>
    <cellStyle name="Normal 94 3 2 4" xfId="22475"/>
    <cellStyle name="Normal 94 3 3" xfId="22476"/>
    <cellStyle name="Normal 94 3 3 2" xfId="22477"/>
    <cellStyle name="Normal 94 3 3 3" xfId="22478"/>
    <cellStyle name="Normal 94 3 4" xfId="22479"/>
    <cellStyle name="Normal 94 3 5" xfId="22480"/>
    <cellStyle name="Normal 94 3 6" xfId="22481"/>
    <cellStyle name="Normal 94 4" xfId="22482"/>
    <cellStyle name="Normal 94 4 2" xfId="22483"/>
    <cellStyle name="Normal 94 4 2 2" xfId="22484"/>
    <cellStyle name="Normal 94 4 2 2 2" xfId="22485"/>
    <cellStyle name="Normal 94 4 2 3" xfId="22486"/>
    <cellStyle name="Normal 94 4 2 4" xfId="22487"/>
    <cellStyle name="Normal 94 4 3" xfId="22488"/>
    <cellStyle name="Normal 94 4 3 2" xfId="22489"/>
    <cellStyle name="Normal 94 4 4" xfId="22490"/>
    <cellStyle name="Normal 94 4 5" xfId="22491"/>
    <cellStyle name="Normal 94 5" xfId="22492"/>
    <cellStyle name="Normal 94 5 2" xfId="22493"/>
    <cellStyle name="Normal 94 5 2 2" xfId="22494"/>
    <cellStyle name="Normal 94 5 3" xfId="22495"/>
    <cellStyle name="Normal 94 5 4" xfId="22496"/>
    <cellStyle name="Normal 94 6" xfId="22497"/>
    <cellStyle name="Normal 94 6 2" xfId="22498"/>
    <cellStyle name="Normal 94 6 3" xfId="22499"/>
    <cellStyle name="Normal 94 7" xfId="22500"/>
    <cellStyle name="Normal 94 7 2" xfId="22501"/>
    <cellStyle name="Normal 94 8" xfId="22502"/>
    <cellStyle name="Normal 94 9" xfId="22503"/>
    <cellStyle name="Normal 95" xfId="22504"/>
    <cellStyle name="Normal 95 2" xfId="22505"/>
    <cellStyle name="Normal 95 2 2" xfId="22506"/>
    <cellStyle name="Normal 95 2 2 2" xfId="22507"/>
    <cellStyle name="Normal 95 2 2 2 2" xfId="22508"/>
    <cellStyle name="Normal 95 2 2 2 2 2" xfId="22509"/>
    <cellStyle name="Normal 95 2 2 2 3" xfId="22510"/>
    <cellStyle name="Normal 95 2 2 2 4" xfId="22511"/>
    <cellStyle name="Normal 95 2 2 3" xfId="22512"/>
    <cellStyle name="Normal 95 2 2 3 2" xfId="22513"/>
    <cellStyle name="Normal 95 2 2 3 3" xfId="22514"/>
    <cellStyle name="Normal 95 2 2 4" xfId="22515"/>
    <cellStyle name="Normal 95 2 2 5" xfId="22516"/>
    <cellStyle name="Normal 95 2 2 6" xfId="22517"/>
    <cellStyle name="Normal 95 2 3" xfId="22518"/>
    <cellStyle name="Normal 95 2 3 2" xfId="22519"/>
    <cellStyle name="Normal 95 2 3 2 2" xfId="22520"/>
    <cellStyle name="Normal 95 2 3 2 2 2" xfId="22521"/>
    <cellStyle name="Normal 95 2 3 2 3" xfId="22522"/>
    <cellStyle name="Normal 95 2 3 2 4" xfId="22523"/>
    <cellStyle name="Normal 95 2 3 3" xfId="22524"/>
    <cellStyle name="Normal 95 2 3 3 2" xfId="22525"/>
    <cellStyle name="Normal 95 2 3 4" xfId="22526"/>
    <cellStyle name="Normal 95 2 3 5" xfId="22527"/>
    <cellStyle name="Normal 95 2 4" xfId="22528"/>
    <cellStyle name="Normal 95 2 4 2" xfId="22529"/>
    <cellStyle name="Normal 95 2 4 2 2" xfId="22530"/>
    <cellStyle name="Normal 95 2 4 3" xfId="22531"/>
    <cellStyle name="Normal 95 2 4 4" xfId="22532"/>
    <cellStyle name="Normal 95 2 5" xfId="22533"/>
    <cellStyle name="Normal 95 2 5 2" xfId="22534"/>
    <cellStyle name="Normal 95 2 5 3" xfId="22535"/>
    <cellStyle name="Normal 95 2 6" xfId="22536"/>
    <cellStyle name="Normal 95 2 6 2" xfId="22537"/>
    <cellStyle name="Normal 95 2 7" xfId="22538"/>
    <cellStyle name="Normal 95 2 8" xfId="22539"/>
    <cellStyle name="Normal 95 3" xfId="22540"/>
    <cellStyle name="Normal 95 3 2" xfId="22541"/>
    <cellStyle name="Normal 95 3 2 2" xfId="22542"/>
    <cellStyle name="Normal 95 3 2 2 2" xfId="22543"/>
    <cellStyle name="Normal 95 3 2 3" xfId="22544"/>
    <cellStyle name="Normal 95 3 2 4" xfId="22545"/>
    <cellStyle name="Normal 95 3 3" xfId="22546"/>
    <cellStyle name="Normal 95 3 3 2" xfId="22547"/>
    <cellStyle name="Normal 95 3 3 3" xfId="22548"/>
    <cellStyle name="Normal 95 3 4" xfId="22549"/>
    <cellStyle name="Normal 95 3 5" xfId="22550"/>
    <cellStyle name="Normal 95 3 6" xfId="22551"/>
    <cellStyle name="Normal 95 4" xfId="22552"/>
    <cellStyle name="Normal 95 4 2" xfId="22553"/>
    <cellStyle name="Normal 95 4 2 2" xfId="22554"/>
    <cellStyle name="Normal 95 4 2 2 2" xfId="22555"/>
    <cellStyle name="Normal 95 4 2 3" xfId="22556"/>
    <cellStyle name="Normal 95 4 2 4" xfId="22557"/>
    <cellStyle name="Normal 95 4 3" xfId="22558"/>
    <cellStyle name="Normal 95 4 3 2" xfId="22559"/>
    <cellStyle name="Normal 95 4 4" xfId="22560"/>
    <cellStyle name="Normal 95 4 5" xfId="22561"/>
    <cellStyle name="Normal 95 5" xfId="22562"/>
    <cellStyle name="Normal 95 5 2" xfId="22563"/>
    <cellStyle name="Normal 95 5 2 2" xfId="22564"/>
    <cellStyle name="Normal 95 5 3" xfId="22565"/>
    <cellStyle name="Normal 95 5 4" xfId="22566"/>
    <cellStyle name="Normal 95 6" xfId="22567"/>
    <cellStyle name="Normal 95 6 2" xfId="22568"/>
    <cellStyle name="Normal 95 6 3" xfId="22569"/>
    <cellStyle name="Normal 95 7" xfId="22570"/>
    <cellStyle name="Normal 95 7 2" xfId="22571"/>
    <cellStyle name="Normal 95 8" xfId="22572"/>
    <cellStyle name="Normal 95 9" xfId="22573"/>
    <cellStyle name="Normal 96" xfId="22574"/>
    <cellStyle name="Normal 96 2" xfId="22575"/>
    <cellStyle name="Normal 96 2 2" xfId="22576"/>
    <cellStyle name="Normal 96 2 2 2" xfId="22577"/>
    <cellStyle name="Normal 96 2 2 2 2" xfId="22578"/>
    <cellStyle name="Normal 96 2 2 2 2 2" xfId="22579"/>
    <cellStyle name="Normal 96 2 2 2 3" xfId="22580"/>
    <cellStyle name="Normal 96 2 2 2 4" xfId="22581"/>
    <cellStyle name="Normal 96 2 2 3" xfId="22582"/>
    <cellStyle name="Normal 96 2 2 3 2" xfId="22583"/>
    <cellStyle name="Normal 96 2 2 3 3" xfId="22584"/>
    <cellStyle name="Normal 96 2 2 4" xfId="22585"/>
    <cellStyle name="Normal 96 2 2 5" xfId="22586"/>
    <cellStyle name="Normal 96 2 2 6" xfId="22587"/>
    <cellStyle name="Normal 96 2 3" xfId="22588"/>
    <cellStyle name="Normal 96 2 3 2" xfId="22589"/>
    <cellStyle name="Normal 96 2 3 2 2" xfId="22590"/>
    <cellStyle name="Normal 96 2 3 2 2 2" xfId="22591"/>
    <cellStyle name="Normal 96 2 3 2 3" xfId="22592"/>
    <cellStyle name="Normal 96 2 3 2 4" xfId="22593"/>
    <cellStyle name="Normal 96 2 3 3" xfId="22594"/>
    <cellStyle name="Normal 96 2 3 3 2" xfId="22595"/>
    <cellStyle name="Normal 96 2 3 4" xfId="22596"/>
    <cellStyle name="Normal 96 2 3 5" xfId="22597"/>
    <cellStyle name="Normal 96 2 4" xfId="22598"/>
    <cellStyle name="Normal 96 2 4 2" xfId="22599"/>
    <cellStyle name="Normal 96 2 4 2 2" xfId="22600"/>
    <cellStyle name="Normal 96 2 4 3" xfId="22601"/>
    <cellStyle name="Normal 96 2 4 4" xfId="22602"/>
    <cellStyle name="Normal 96 2 5" xfId="22603"/>
    <cellStyle name="Normal 96 2 5 2" xfId="22604"/>
    <cellStyle name="Normal 96 2 5 3" xfId="22605"/>
    <cellStyle name="Normal 96 2 6" xfId="22606"/>
    <cellStyle name="Normal 96 2 6 2" xfId="22607"/>
    <cellStyle name="Normal 96 2 7" xfId="22608"/>
    <cellStyle name="Normal 96 2 8" xfId="22609"/>
    <cellStyle name="Normal 96 3" xfId="22610"/>
    <cellStyle name="Normal 96 3 2" xfId="22611"/>
    <cellStyle name="Normal 96 3 2 2" xfId="22612"/>
    <cellStyle name="Normal 96 3 2 2 2" xfId="22613"/>
    <cellStyle name="Normal 96 3 2 3" xfId="22614"/>
    <cellStyle name="Normal 96 3 2 4" xfId="22615"/>
    <cellStyle name="Normal 96 3 3" xfId="22616"/>
    <cellStyle name="Normal 96 3 3 2" xfId="22617"/>
    <cellStyle name="Normal 96 3 3 3" xfId="22618"/>
    <cellStyle name="Normal 96 3 4" xfId="22619"/>
    <cellStyle name="Normal 96 3 5" xfId="22620"/>
    <cellStyle name="Normal 96 3 6" xfId="22621"/>
    <cellStyle name="Normal 96 4" xfId="22622"/>
    <cellStyle name="Normal 96 4 2" xfId="22623"/>
    <cellStyle name="Normal 96 4 2 2" xfId="22624"/>
    <cellStyle name="Normal 96 4 2 2 2" xfId="22625"/>
    <cellStyle name="Normal 96 4 2 3" xfId="22626"/>
    <cellStyle name="Normal 96 4 2 4" xfId="22627"/>
    <cellStyle name="Normal 96 4 3" xfId="22628"/>
    <cellStyle name="Normal 96 4 3 2" xfId="22629"/>
    <cellStyle name="Normal 96 4 4" xfId="22630"/>
    <cellStyle name="Normal 96 4 5" xfId="22631"/>
    <cellStyle name="Normal 96 5" xfId="22632"/>
    <cellStyle name="Normal 96 5 2" xfId="22633"/>
    <cellStyle name="Normal 96 5 2 2" xfId="22634"/>
    <cellStyle name="Normal 96 5 3" xfId="22635"/>
    <cellStyle name="Normal 96 5 4" xfId="22636"/>
    <cellStyle name="Normal 96 6" xfId="22637"/>
    <cellStyle name="Normal 96 6 2" xfId="22638"/>
    <cellStyle name="Normal 96 6 3" xfId="22639"/>
    <cellStyle name="Normal 96 7" xfId="22640"/>
    <cellStyle name="Normal 96 7 2" xfId="22641"/>
    <cellStyle name="Normal 96 8" xfId="22642"/>
    <cellStyle name="Normal 96 9" xfId="22643"/>
    <cellStyle name="Normal 97" xfId="22644"/>
    <cellStyle name="Normal 97 2" xfId="22645"/>
    <cellStyle name="Normal 97 2 2" xfId="22646"/>
    <cellStyle name="Normal 97 2 2 2" xfId="22647"/>
    <cellStyle name="Normal 97 2 2 2 2" xfId="22648"/>
    <cellStyle name="Normal 97 2 2 2 2 2" xfId="22649"/>
    <cellStyle name="Normal 97 2 2 2 3" xfId="22650"/>
    <cellStyle name="Normal 97 2 2 2 4" xfId="22651"/>
    <cellStyle name="Normal 97 2 2 3" xfId="22652"/>
    <cellStyle name="Normal 97 2 2 3 2" xfId="22653"/>
    <cellStyle name="Normal 97 2 2 3 3" xfId="22654"/>
    <cellStyle name="Normal 97 2 2 4" xfId="22655"/>
    <cellStyle name="Normal 97 2 2 5" xfId="22656"/>
    <cellStyle name="Normal 97 2 2 6" xfId="22657"/>
    <cellStyle name="Normal 97 2 3" xfId="22658"/>
    <cellStyle name="Normal 97 2 3 2" xfId="22659"/>
    <cellStyle name="Normal 97 2 3 2 2" xfId="22660"/>
    <cellStyle name="Normal 97 2 3 2 2 2" xfId="22661"/>
    <cellStyle name="Normal 97 2 3 2 3" xfId="22662"/>
    <cellStyle name="Normal 97 2 3 2 4" xfId="22663"/>
    <cellStyle name="Normal 97 2 3 3" xfId="22664"/>
    <cellStyle name="Normal 97 2 3 3 2" xfId="22665"/>
    <cellStyle name="Normal 97 2 3 4" xfId="22666"/>
    <cellStyle name="Normal 97 2 3 5" xfId="22667"/>
    <cellStyle name="Normal 97 2 4" xfId="22668"/>
    <cellStyle name="Normal 97 2 4 2" xfId="22669"/>
    <cellStyle name="Normal 97 2 4 2 2" xfId="22670"/>
    <cellStyle name="Normal 97 2 4 3" xfId="22671"/>
    <cellStyle name="Normal 97 2 4 4" xfId="22672"/>
    <cellStyle name="Normal 97 2 5" xfId="22673"/>
    <cellStyle name="Normal 97 2 5 2" xfId="22674"/>
    <cellStyle name="Normal 97 2 5 3" xfId="22675"/>
    <cellStyle name="Normal 97 2 6" xfId="22676"/>
    <cellStyle name="Normal 97 2 6 2" xfId="22677"/>
    <cellStyle name="Normal 97 2 7" xfId="22678"/>
    <cellStyle name="Normal 97 2 8" xfId="22679"/>
    <cellStyle name="Normal 97 3" xfId="22680"/>
    <cellStyle name="Normal 97 3 2" xfId="22681"/>
    <cellStyle name="Normal 97 3 2 2" xfId="22682"/>
    <cellStyle name="Normal 97 3 2 2 2" xfId="22683"/>
    <cellStyle name="Normal 97 3 2 3" xfId="22684"/>
    <cellStyle name="Normal 97 3 2 4" xfId="22685"/>
    <cellStyle name="Normal 97 3 3" xfId="22686"/>
    <cellStyle name="Normal 97 3 3 2" xfId="22687"/>
    <cellStyle name="Normal 97 3 3 3" xfId="22688"/>
    <cellStyle name="Normal 97 3 4" xfId="22689"/>
    <cellStyle name="Normal 97 3 5" xfId="22690"/>
    <cellStyle name="Normal 97 3 6" xfId="22691"/>
    <cellStyle name="Normal 97 4" xfId="22692"/>
    <cellStyle name="Normal 97 4 2" xfId="22693"/>
    <cellStyle name="Normal 97 4 2 2" xfId="22694"/>
    <cellStyle name="Normal 97 4 2 2 2" xfId="22695"/>
    <cellStyle name="Normal 97 4 2 3" xfId="22696"/>
    <cellStyle name="Normal 97 4 2 4" xfId="22697"/>
    <cellStyle name="Normal 97 4 3" xfId="22698"/>
    <cellStyle name="Normal 97 4 3 2" xfId="22699"/>
    <cellStyle name="Normal 97 4 4" xfId="22700"/>
    <cellStyle name="Normal 97 4 5" xfId="22701"/>
    <cellStyle name="Normal 97 5" xfId="22702"/>
    <cellStyle name="Normal 97 5 2" xfId="22703"/>
    <cellStyle name="Normal 97 5 2 2" xfId="22704"/>
    <cellStyle name="Normal 97 5 3" xfId="22705"/>
    <cellStyle name="Normal 97 5 4" xfId="22706"/>
    <cellStyle name="Normal 97 6" xfId="22707"/>
    <cellStyle name="Normal 97 6 2" xfId="22708"/>
    <cellStyle name="Normal 97 6 3" xfId="22709"/>
    <cellStyle name="Normal 97 7" xfId="22710"/>
    <cellStyle name="Normal 97 7 2" xfId="22711"/>
    <cellStyle name="Normal 97 8" xfId="22712"/>
    <cellStyle name="Normal 97 9" xfId="22713"/>
    <cellStyle name="Normal 98" xfId="22714"/>
    <cellStyle name="Normal 98 2" xfId="22715"/>
    <cellStyle name="Normal 98 2 2" xfId="22716"/>
    <cellStyle name="Normal 98 2 2 2" xfId="22717"/>
    <cellStyle name="Normal 98 2 2 2 2" xfId="22718"/>
    <cellStyle name="Normal 98 2 2 2 2 2" xfId="22719"/>
    <cellStyle name="Normal 98 2 2 2 3" xfId="22720"/>
    <cellStyle name="Normal 98 2 2 2 4" xfId="22721"/>
    <cellStyle name="Normal 98 2 2 3" xfId="22722"/>
    <cellStyle name="Normal 98 2 2 3 2" xfId="22723"/>
    <cellStyle name="Normal 98 2 2 3 3" xfId="22724"/>
    <cellStyle name="Normal 98 2 2 4" xfId="22725"/>
    <cellStyle name="Normal 98 2 2 5" xfId="22726"/>
    <cellStyle name="Normal 98 2 2 6" xfId="22727"/>
    <cellStyle name="Normal 98 2 3" xfId="22728"/>
    <cellStyle name="Normal 98 2 3 2" xfId="22729"/>
    <cellStyle name="Normal 98 2 3 2 2" xfId="22730"/>
    <cellStyle name="Normal 98 2 3 2 2 2" xfId="22731"/>
    <cellStyle name="Normal 98 2 3 2 3" xfId="22732"/>
    <cellStyle name="Normal 98 2 3 2 4" xfId="22733"/>
    <cellStyle name="Normal 98 2 3 3" xfId="22734"/>
    <cellStyle name="Normal 98 2 3 3 2" xfId="22735"/>
    <cellStyle name="Normal 98 2 3 4" xfId="22736"/>
    <cellStyle name="Normal 98 2 3 5" xfId="22737"/>
    <cellStyle name="Normal 98 2 4" xfId="22738"/>
    <cellStyle name="Normal 98 2 4 2" xfId="22739"/>
    <cellStyle name="Normal 98 2 4 2 2" xfId="22740"/>
    <cellStyle name="Normal 98 2 4 3" xfId="22741"/>
    <cellStyle name="Normal 98 2 4 4" xfId="22742"/>
    <cellStyle name="Normal 98 2 5" xfId="22743"/>
    <cellStyle name="Normal 98 2 5 2" xfId="22744"/>
    <cellStyle name="Normal 98 2 5 3" xfId="22745"/>
    <cellStyle name="Normal 98 2 6" xfId="22746"/>
    <cellStyle name="Normal 98 2 6 2" xfId="22747"/>
    <cellStyle name="Normal 98 2 7" xfId="22748"/>
    <cellStyle name="Normal 98 2 8" xfId="22749"/>
    <cellStyle name="Normal 98 3" xfId="22750"/>
    <cellStyle name="Normal 98 3 2" xfId="22751"/>
    <cellStyle name="Normal 98 3 2 2" xfId="22752"/>
    <cellStyle name="Normal 98 3 2 2 2" xfId="22753"/>
    <cellStyle name="Normal 98 3 2 3" xfId="22754"/>
    <cellStyle name="Normal 98 3 2 4" xfId="22755"/>
    <cellStyle name="Normal 98 3 3" xfId="22756"/>
    <cellStyle name="Normal 98 3 3 2" xfId="22757"/>
    <cellStyle name="Normal 98 3 3 3" xfId="22758"/>
    <cellStyle name="Normal 98 3 4" xfId="22759"/>
    <cellStyle name="Normal 98 3 5" xfId="22760"/>
    <cellStyle name="Normal 98 3 6" xfId="22761"/>
    <cellStyle name="Normal 98 4" xfId="22762"/>
    <cellStyle name="Normal 98 4 2" xfId="22763"/>
    <cellStyle name="Normal 98 4 2 2" xfId="22764"/>
    <cellStyle name="Normal 98 4 2 2 2" xfId="22765"/>
    <cellStyle name="Normal 98 4 2 3" xfId="22766"/>
    <cellStyle name="Normal 98 4 2 4" xfId="22767"/>
    <cellStyle name="Normal 98 4 3" xfId="22768"/>
    <cellStyle name="Normal 98 4 3 2" xfId="22769"/>
    <cellStyle name="Normal 98 4 4" xfId="22770"/>
    <cellStyle name="Normal 98 4 5" xfId="22771"/>
    <cellStyle name="Normal 98 5" xfId="22772"/>
    <cellStyle name="Normal 98 5 2" xfId="22773"/>
    <cellStyle name="Normal 98 5 2 2" xfId="22774"/>
    <cellStyle name="Normal 98 5 3" xfId="22775"/>
    <cellStyle name="Normal 98 5 4" xfId="22776"/>
    <cellStyle name="Normal 98 6" xfId="22777"/>
    <cellStyle name="Normal 98 6 2" xfId="22778"/>
    <cellStyle name="Normal 98 6 3" xfId="22779"/>
    <cellStyle name="Normal 98 7" xfId="22780"/>
    <cellStyle name="Normal 98 7 2" xfId="22781"/>
    <cellStyle name="Normal 98 8" xfId="22782"/>
    <cellStyle name="Normal 98 9" xfId="22783"/>
    <cellStyle name="Normal 99" xfId="22784"/>
    <cellStyle name="Normal 99 2" xfId="22785"/>
    <cellStyle name="Normal 99 2 2" xfId="22786"/>
    <cellStyle name="Normal 99 2 2 2" xfId="22787"/>
    <cellStyle name="Normal 99 2 2 2 2" xfId="22788"/>
    <cellStyle name="Normal 99 2 2 2 2 2" xfId="22789"/>
    <cellStyle name="Normal 99 2 2 2 3" xfId="22790"/>
    <cellStyle name="Normal 99 2 2 2 4" xfId="22791"/>
    <cellStyle name="Normal 99 2 2 3" xfId="22792"/>
    <cellStyle name="Normal 99 2 2 3 2" xfId="22793"/>
    <cellStyle name="Normal 99 2 2 3 3" xfId="22794"/>
    <cellStyle name="Normal 99 2 2 4" xfId="22795"/>
    <cellStyle name="Normal 99 2 2 5" xfId="22796"/>
    <cellStyle name="Normal 99 2 2 6" xfId="22797"/>
    <cellStyle name="Normal 99 2 3" xfId="22798"/>
    <cellStyle name="Normal 99 2 3 2" xfId="22799"/>
    <cellStyle name="Normal 99 2 3 2 2" xfId="22800"/>
    <cellStyle name="Normal 99 2 3 2 2 2" xfId="22801"/>
    <cellStyle name="Normal 99 2 3 2 3" xfId="22802"/>
    <cellStyle name="Normal 99 2 3 2 4" xfId="22803"/>
    <cellStyle name="Normal 99 2 3 3" xfId="22804"/>
    <cellStyle name="Normal 99 2 3 3 2" xfId="22805"/>
    <cellStyle name="Normal 99 2 3 4" xfId="22806"/>
    <cellStyle name="Normal 99 2 3 5" xfId="22807"/>
    <cellStyle name="Normal 99 2 4" xfId="22808"/>
    <cellStyle name="Normal 99 2 4 2" xfId="22809"/>
    <cellStyle name="Normal 99 2 4 2 2" xfId="22810"/>
    <cellStyle name="Normal 99 2 4 3" xfId="22811"/>
    <cellStyle name="Normal 99 2 4 4" xfId="22812"/>
    <cellStyle name="Normal 99 2 5" xfId="22813"/>
    <cellStyle name="Normal 99 2 5 2" xfId="22814"/>
    <cellStyle name="Normal 99 2 5 3" xfId="22815"/>
    <cellStyle name="Normal 99 2 6" xfId="22816"/>
    <cellStyle name="Normal 99 2 6 2" xfId="22817"/>
    <cellStyle name="Normal 99 2 7" xfId="22818"/>
    <cellStyle name="Normal 99 2 8" xfId="22819"/>
    <cellStyle name="Normal 99 3" xfId="22820"/>
    <cellStyle name="Normal 99 3 2" xfId="22821"/>
    <cellStyle name="Normal 99 3 2 2" xfId="22822"/>
    <cellStyle name="Normal 99 3 2 2 2" xfId="22823"/>
    <cellStyle name="Normal 99 3 2 3" xfId="22824"/>
    <cellStyle name="Normal 99 3 2 4" xfId="22825"/>
    <cellStyle name="Normal 99 3 3" xfId="22826"/>
    <cellStyle name="Normal 99 3 3 2" xfId="22827"/>
    <cellStyle name="Normal 99 3 3 3" xfId="22828"/>
    <cellStyle name="Normal 99 3 4" xfId="22829"/>
    <cellStyle name="Normal 99 3 5" xfId="22830"/>
    <cellStyle name="Normal 99 3 6" xfId="22831"/>
    <cellStyle name="Normal 99 4" xfId="22832"/>
    <cellStyle name="Normal 99 4 2" xfId="22833"/>
    <cellStyle name="Normal 99 4 2 2" xfId="22834"/>
    <cellStyle name="Normal 99 4 2 2 2" xfId="22835"/>
    <cellStyle name="Normal 99 4 2 3" xfId="22836"/>
    <cellStyle name="Normal 99 4 2 4" xfId="22837"/>
    <cellStyle name="Normal 99 4 3" xfId="22838"/>
    <cellStyle name="Normal 99 4 3 2" xfId="22839"/>
    <cellStyle name="Normal 99 4 4" xfId="22840"/>
    <cellStyle name="Normal 99 4 5" xfId="22841"/>
    <cellStyle name="Normal 99 5" xfId="22842"/>
    <cellStyle name="Normal 99 5 2" xfId="22843"/>
    <cellStyle name="Normal 99 5 2 2" xfId="22844"/>
    <cellStyle name="Normal 99 5 3" xfId="22845"/>
    <cellStyle name="Normal 99 5 4" xfId="22846"/>
    <cellStyle name="Normal 99 6" xfId="22847"/>
    <cellStyle name="Normal 99 6 2" xfId="22848"/>
    <cellStyle name="Normal 99 6 3" xfId="22849"/>
    <cellStyle name="Normal 99 7" xfId="22850"/>
    <cellStyle name="Normal 99 7 2" xfId="22851"/>
    <cellStyle name="Normal 99 8" xfId="22852"/>
    <cellStyle name="Normal 99 9" xfId="22853"/>
    <cellStyle name="Normál_RESULTS" xfId="22854"/>
    <cellStyle name="normal1" xfId="22855"/>
    <cellStyle name="Normal2" xfId="22856"/>
    <cellStyle name="Normale_BDG" xfId="22857"/>
    <cellStyle name="normální_Business Plan MCE" xfId="22858"/>
    <cellStyle name="Normalny_11.Receivables" xfId="22859"/>
    <cellStyle name="Nota 10" xfId="22860"/>
    <cellStyle name="Nota 10 2" xfId="22861"/>
    <cellStyle name="Nota 11" xfId="22862"/>
    <cellStyle name="Nota 11 2" xfId="22863"/>
    <cellStyle name="Nota 12" xfId="22864"/>
    <cellStyle name="Nota 12 2" xfId="22865"/>
    <cellStyle name="Nota 13" xfId="22866"/>
    <cellStyle name="Nota 13 2" xfId="22867"/>
    <cellStyle name="Nota 14" xfId="22868"/>
    <cellStyle name="Nota 14 2" xfId="22869"/>
    <cellStyle name="Nota 15" xfId="22870"/>
    <cellStyle name="Nota 15 2" xfId="22871"/>
    <cellStyle name="Nota 16" xfId="22872"/>
    <cellStyle name="Nota 16 2" xfId="22873"/>
    <cellStyle name="Nota 17" xfId="22874"/>
    <cellStyle name="Nota 17 2" xfId="22875"/>
    <cellStyle name="Nota 18" xfId="22876"/>
    <cellStyle name="Nota 18 2" xfId="22877"/>
    <cellStyle name="Nota 19" xfId="22878"/>
    <cellStyle name="Nota 19 2" xfId="22879"/>
    <cellStyle name="Nota 2" xfId="22880"/>
    <cellStyle name="Nota 2 10" xfId="22881"/>
    <cellStyle name="Nota 2 11" xfId="22882"/>
    <cellStyle name="Nota 2 12" xfId="22883"/>
    <cellStyle name="Nota 2 2" xfId="22884"/>
    <cellStyle name="Nota 2 2 10" xfId="22885"/>
    <cellStyle name="Nota 2 2 2" xfId="22886"/>
    <cellStyle name="Nota 2 2 2 2" xfId="22887"/>
    <cellStyle name="Nota 2 2 2 2 2" xfId="22888"/>
    <cellStyle name="Nota 2 2 2 2 2 2" xfId="22889"/>
    <cellStyle name="Nota 2 2 2 2 3" xfId="22890"/>
    <cellStyle name="Nota 2 2 2 2_15-FINANCEIRAS" xfId="22891"/>
    <cellStyle name="Nota 2 2 2 3" xfId="22892"/>
    <cellStyle name="Nota 2 2 2 3 2" xfId="22893"/>
    <cellStyle name="Nota 2 2 2 4" xfId="22894"/>
    <cellStyle name="Nota 2 2 2 5" xfId="22895"/>
    <cellStyle name="Nota 2 2 2 6" xfId="22896"/>
    <cellStyle name="Nota 2 2 2_13-Endividamento" xfId="22897"/>
    <cellStyle name="Nota 2 2 3" xfId="22898"/>
    <cellStyle name="Nota 2 2 3 2" xfId="22899"/>
    <cellStyle name="Nota 2 2 3 2 2" xfId="22900"/>
    <cellStyle name="Nota 2 2 3 3" xfId="22901"/>
    <cellStyle name="Nota 2 2 3_15-FINANCEIRAS" xfId="22902"/>
    <cellStyle name="Nota 2 2 4" xfId="22903"/>
    <cellStyle name="Nota 2 2 4 2" xfId="22904"/>
    <cellStyle name="Nota 2 2 4_15-FINANCEIRAS" xfId="22905"/>
    <cellStyle name="Nota 2 2 5" xfId="22906"/>
    <cellStyle name="Nota 2 2 5 2" xfId="22907"/>
    <cellStyle name="Nota 2 2 6" xfId="22908"/>
    <cellStyle name="Nota 2 2 7" xfId="22909"/>
    <cellStyle name="Nota 2 2 8" xfId="22910"/>
    <cellStyle name="Nota 2 2 9" xfId="22911"/>
    <cellStyle name="Nota 2 2_13-Endividamento" xfId="22912"/>
    <cellStyle name="Nota 2 3" xfId="22913"/>
    <cellStyle name="Nota 2 3 2" xfId="22914"/>
    <cellStyle name="Nota 2 3 2 2" xfId="22915"/>
    <cellStyle name="Nota 2 3 2 2 2" xfId="22916"/>
    <cellStyle name="Nota 2 3 2 3" xfId="22917"/>
    <cellStyle name="Nota 2 3 2 4" xfId="22918"/>
    <cellStyle name="Nota 2 3 2 5" xfId="22919"/>
    <cellStyle name="Nota 2 3 2_15-FINANCEIRAS" xfId="22920"/>
    <cellStyle name="Nota 2 3 3" xfId="22921"/>
    <cellStyle name="Nota 2 3 3 2" xfId="22922"/>
    <cellStyle name="Nota 2 3 4" xfId="22923"/>
    <cellStyle name="Nota 2 3 5" xfId="22924"/>
    <cellStyle name="Nota 2 3_13-Endividamento" xfId="22925"/>
    <cellStyle name="Nota 2 4" xfId="22926"/>
    <cellStyle name="Nota 2 4 2" xfId="22927"/>
    <cellStyle name="Nota 2 4 2 2" xfId="22928"/>
    <cellStyle name="Nota 2 4 2 3" xfId="22929"/>
    <cellStyle name="Nota 2 4 2 4" xfId="22930"/>
    <cellStyle name="Nota 2 4 3" xfId="22931"/>
    <cellStyle name="Nota 2 4 4" xfId="22932"/>
    <cellStyle name="Nota 2 4 5" xfId="22933"/>
    <cellStyle name="Nota 2 4_15-FINANCEIRAS" xfId="22934"/>
    <cellStyle name="Nota 2 5" xfId="22935"/>
    <cellStyle name="Nota 2 5 2" xfId="22936"/>
    <cellStyle name="Nota 2 5 3" xfId="22937"/>
    <cellStyle name="Nota 2 5 4" xfId="22938"/>
    <cellStyle name="Nota 2 5_15-FINANCEIRAS" xfId="22939"/>
    <cellStyle name="Nota 2 6" xfId="22940"/>
    <cellStyle name="Nota 2 6 2" xfId="22941"/>
    <cellStyle name="Nota 2 6_15-FINANCEIRAS" xfId="22942"/>
    <cellStyle name="Nota 2 7" xfId="22943"/>
    <cellStyle name="Nota 2 7 2" xfId="22944"/>
    <cellStyle name="Nota 2 7_15-FINANCEIRAS" xfId="22945"/>
    <cellStyle name="Nota 2 8" xfId="22946"/>
    <cellStyle name="Nota 2 8 2" xfId="22947"/>
    <cellStyle name="Nota 2 8_15-FINANCEIRAS" xfId="22948"/>
    <cellStyle name="Nota 2 9" xfId="22949"/>
    <cellStyle name="Nota 2 9 2" xfId="22950"/>
    <cellStyle name="Nota 2_11_Combinação de neg. Zanin" xfId="22951"/>
    <cellStyle name="Nota 20" xfId="22952"/>
    <cellStyle name="Nota 20 2" xfId="22953"/>
    <cellStyle name="Nota 21" xfId="22954"/>
    <cellStyle name="Nota 21 2" xfId="22955"/>
    <cellStyle name="Nota 22" xfId="22956"/>
    <cellStyle name="Nota 22 2" xfId="22957"/>
    <cellStyle name="Nota 23" xfId="22958"/>
    <cellStyle name="Nota 23 2" xfId="22959"/>
    <cellStyle name="Nota 24" xfId="22960"/>
    <cellStyle name="Nota 24 2" xfId="22961"/>
    <cellStyle name="Nota 25" xfId="22962"/>
    <cellStyle name="Nota 25 2" xfId="22963"/>
    <cellStyle name="Nota 26" xfId="22964"/>
    <cellStyle name="Nota 26 2" xfId="22965"/>
    <cellStyle name="Nota 27" xfId="22966"/>
    <cellStyle name="Nota 27 2" xfId="22967"/>
    <cellStyle name="Nota 28" xfId="22968"/>
    <cellStyle name="Nota 28 2" xfId="22969"/>
    <cellStyle name="Nota 29" xfId="22970"/>
    <cellStyle name="Nota 29 2" xfId="22971"/>
    <cellStyle name="Nota 3" xfId="22972"/>
    <cellStyle name="Nota 3 10" xfId="22973"/>
    <cellStyle name="Nota 3 2" xfId="22974"/>
    <cellStyle name="Nota 3 2 10" xfId="22975"/>
    <cellStyle name="Nota 3 2 2" xfId="22976"/>
    <cellStyle name="Nota 3 2 2 2" xfId="22977"/>
    <cellStyle name="Nota 3 2 2 2 2" xfId="22978"/>
    <cellStyle name="Nota 3 2 2 3" xfId="22979"/>
    <cellStyle name="Nota 3 2 2 4" xfId="22980"/>
    <cellStyle name="Nota 3 2 2 5" xfId="22981"/>
    <cellStyle name="Nota 3 2 2_15-FINANCEIRAS" xfId="22982"/>
    <cellStyle name="Nota 3 2 3" xfId="22983"/>
    <cellStyle name="Nota 3 2 3 2" xfId="22984"/>
    <cellStyle name="Nota 3 2 3_15-FINANCEIRAS" xfId="22985"/>
    <cellStyle name="Nota 3 2 4" xfId="22986"/>
    <cellStyle name="Nota 3 2 4 2" xfId="22987"/>
    <cellStyle name="Nota 3 2 4_15-FINANCEIRAS" xfId="22988"/>
    <cellStyle name="Nota 3 2 5" xfId="22989"/>
    <cellStyle name="Nota 3 2 6" xfId="22990"/>
    <cellStyle name="Nota 3 2 7" xfId="22991"/>
    <cellStyle name="Nota 3 2 8" xfId="22992"/>
    <cellStyle name="Nota 3 2 9" xfId="22993"/>
    <cellStyle name="Nota 3 2_13-Endividamento" xfId="22994"/>
    <cellStyle name="Nota 3 3" xfId="22995"/>
    <cellStyle name="Nota 3 3 2" xfId="22996"/>
    <cellStyle name="Nota 3 3 2 2" xfId="22997"/>
    <cellStyle name="Nota 3 3 3" xfId="22998"/>
    <cellStyle name="Nota 3 3 4" xfId="22999"/>
    <cellStyle name="Nota 3 3 5" xfId="23000"/>
    <cellStyle name="Nota 3 3_15-FINANCEIRAS" xfId="23001"/>
    <cellStyle name="Nota 3 4" xfId="23002"/>
    <cellStyle name="Nota 3 4 2" xfId="23003"/>
    <cellStyle name="Nota 3 4 3" xfId="23004"/>
    <cellStyle name="Nota 3 4_15-FINANCEIRAS" xfId="23005"/>
    <cellStyle name="Nota 3 5" xfId="23006"/>
    <cellStyle name="Nota 3 5 2" xfId="23007"/>
    <cellStyle name="Nota 3 5_15-FINANCEIRAS" xfId="23008"/>
    <cellStyle name="Nota 3 6" xfId="23009"/>
    <cellStyle name="Nota 3 7" xfId="23010"/>
    <cellStyle name="Nota 3 8" xfId="23011"/>
    <cellStyle name="Nota 3 9" xfId="23012"/>
    <cellStyle name="Nota 3_13-Endividamento" xfId="23013"/>
    <cellStyle name="Nota 30" xfId="23014"/>
    <cellStyle name="Nota 30 2" xfId="23015"/>
    <cellStyle name="Nota 31" xfId="23016"/>
    <cellStyle name="Nota 31 2" xfId="23017"/>
    <cellStyle name="Nota 32" xfId="23018"/>
    <cellStyle name="Nota 33" xfId="23019"/>
    <cellStyle name="Nota 34" xfId="23020"/>
    <cellStyle name="Nota 35" xfId="23021"/>
    <cellStyle name="Nota 35 2" xfId="23022"/>
    <cellStyle name="Nota 35 3" xfId="23023"/>
    <cellStyle name="Nota 36" xfId="23024"/>
    <cellStyle name="Nota 37" xfId="23025"/>
    <cellStyle name="Nota 38" xfId="23026"/>
    <cellStyle name="Nota 39" xfId="23027"/>
    <cellStyle name="Nota 4" xfId="23028"/>
    <cellStyle name="Nota 4 2" xfId="23029"/>
    <cellStyle name="Nota 4 2 2" xfId="23030"/>
    <cellStyle name="Nota 4 2 2 2" xfId="23031"/>
    <cellStyle name="Nota 4 2 2 3" xfId="23032"/>
    <cellStyle name="Nota 4 2 2 4" xfId="23033"/>
    <cellStyle name="Nota 4 2 2 5" xfId="23034"/>
    <cellStyle name="Nota 4 2 2_15-FINANCEIRAS" xfId="23035"/>
    <cellStyle name="Nota 4 2 3" xfId="23036"/>
    <cellStyle name="Nota 4 2 3 2" xfId="23037"/>
    <cellStyle name="Nota 4 2 3_15-FINANCEIRAS" xfId="23038"/>
    <cellStyle name="Nota 4 2 4" xfId="23039"/>
    <cellStyle name="Nota 4 2 4 2" xfId="23040"/>
    <cellStyle name="Nota 4 2 4_15-FINANCEIRAS" xfId="23041"/>
    <cellStyle name="Nota 4 2 5" xfId="23042"/>
    <cellStyle name="Nota 4 2 6" xfId="23043"/>
    <cellStyle name="Nota 4 2 7" xfId="23044"/>
    <cellStyle name="Nota 4 2 8" xfId="23045"/>
    <cellStyle name="Nota 4 2_13-Endividamento" xfId="23046"/>
    <cellStyle name="Nota 4 3" xfId="23047"/>
    <cellStyle name="Nota 4 3 2" xfId="23048"/>
    <cellStyle name="Nota 4 3 3" xfId="23049"/>
    <cellStyle name="Nota 4 3 4" xfId="23050"/>
    <cellStyle name="Nota 4 3 5" xfId="23051"/>
    <cellStyle name="Nota 4 3_15-FINANCEIRAS" xfId="23052"/>
    <cellStyle name="Nota 4 4" xfId="23053"/>
    <cellStyle name="Nota 4 4 2" xfId="23054"/>
    <cellStyle name="Nota 4 4_15-FINANCEIRAS" xfId="23055"/>
    <cellStyle name="Nota 4 5" xfId="23056"/>
    <cellStyle name="Nota 4 5 2" xfId="23057"/>
    <cellStyle name="Nota 4 5_15-FINANCEIRAS" xfId="23058"/>
    <cellStyle name="Nota 4 6" xfId="23059"/>
    <cellStyle name="Nota 4 7" xfId="23060"/>
    <cellStyle name="Nota 4 8" xfId="23061"/>
    <cellStyle name="Nota 4 9" xfId="23062"/>
    <cellStyle name="Nota 4_13-Endividamento" xfId="23063"/>
    <cellStyle name="Nota 40" xfId="23064"/>
    <cellStyle name="Nota 41" xfId="23065"/>
    <cellStyle name="Nota 42" xfId="23066"/>
    <cellStyle name="Nota 43" xfId="23067"/>
    <cellStyle name="Nota 44" xfId="23068"/>
    <cellStyle name="Nota 45" xfId="23069"/>
    <cellStyle name="Nota 46" xfId="23070"/>
    <cellStyle name="Nota 47" xfId="23071"/>
    <cellStyle name="Nota 48" xfId="23072"/>
    <cellStyle name="Nota 49" xfId="23073"/>
    <cellStyle name="Nota 5" xfId="23074"/>
    <cellStyle name="Nota 5 2" xfId="23075"/>
    <cellStyle name="Nota 5 2 2" xfId="23076"/>
    <cellStyle name="Nota 5 2 2 2" xfId="23077"/>
    <cellStyle name="Nota 5 2 2 3" xfId="23078"/>
    <cellStyle name="Nota 5 2 2 4" xfId="23079"/>
    <cellStyle name="Nota 5 2 2 5" xfId="23080"/>
    <cellStyle name="Nota 5 2 2_15-FINANCEIRAS" xfId="23081"/>
    <cellStyle name="Nota 5 2 3" xfId="23082"/>
    <cellStyle name="Nota 5 2 3 2" xfId="23083"/>
    <cellStyle name="Nota 5 2 3_15-FINANCEIRAS" xfId="23084"/>
    <cellStyle name="Nota 5 2 4" xfId="23085"/>
    <cellStyle name="Nota 5 2 4 2" xfId="23086"/>
    <cellStyle name="Nota 5 2 4_15-FINANCEIRAS" xfId="23087"/>
    <cellStyle name="Nota 5 2 5" xfId="23088"/>
    <cellStyle name="Nota 5 2 6" xfId="23089"/>
    <cellStyle name="Nota 5 2 7" xfId="23090"/>
    <cellStyle name="Nota 5 2 8" xfId="23091"/>
    <cellStyle name="Nota 5 2_13-Endividamento" xfId="23092"/>
    <cellStyle name="Nota 5 3" xfId="23093"/>
    <cellStyle name="Nota 5 3 2" xfId="23094"/>
    <cellStyle name="Nota 5 3 3" xfId="23095"/>
    <cellStyle name="Nota 5 3 4" xfId="23096"/>
    <cellStyle name="Nota 5 3 5" xfId="23097"/>
    <cellStyle name="Nota 5 3_15-FINANCEIRAS" xfId="23098"/>
    <cellStyle name="Nota 5 4" xfId="23099"/>
    <cellStyle name="Nota 5 4 2" xfId="23100"/>
    <cellStyle name="Nota 5 4_15-FINANCEIRAS" xfId="23101"/>
    <cellStyle name="Nota 5 5" xfId="23102"/>
    <cellStyle name="Nota 5 5 2" xfId="23103"/>
    <cellStyle name="Nota 5 5_15-FINANCEIRAS" xfId="23104"/>
    <cellStyle name="Nota 5 6" xfId="23105"/>
    <cellStyle name="Nota 5 7" xfId="23106"/>
    <cellStyle name="Nota 5 8" xfId="23107"/>
    <cellStyle name="Nota 5 9" xfId="23108"/>
    <cellStyle name="Nota 5_13-Endividamento" xfId="23109"/>
    <cellStyle name="Nota 50" xfId="23110"/>
    <cellStyle name="Nota 51" xfId="23111"/>
    <cellStyle name="Nota 52" xfId="23112"/>
    <cellStyle name="Nota 53" xfId="23113"/>
    <cellStyle name="Nota 54" xfId="23114"/>
    <cellStyle name="Nota 6" xfId="23115"/>
    <cellStyle name="Nota 6 2" xfId="23116"/>
    <cellStyle name="Nota 6 2 2" xfId="23117"/>
    <cellStyle name="Nota 6 2 2 2" xfId="23118"/>
    <cellStyle name="Nota 6 2 2 3" xfId="23119"/>
    <cellStyle name="Nota 6 2 2 4" xfId="23120"/>
    <cellStyle name="Nota 6 2 2 5" xfId="23121"/>
    <cellStyle name="Nota 6 2 2_15-FINANCEIRAS" xfId="23122"/>
    <cellStyle name="Nota 6 2 3" xfId="23123"/>
    <cellStyle name="Nota 6 2 3 2" xfId="23124"/>
    <cellStyle name="Nota 6 2 3_15-FINANCEIRAS" xfId="23125"/>
    <cellStyle name="Nota 6 2 4" xfId="23126"/>
    <cellStyle name="Nota 6 2 4 2" xfId="23127"/>
    <cellStyle name="Nota 6 2 4_15-FINANCEIRAS" xfId="23128"/>
    <cellStyle name="Nota 6 2 5" xfId="23129"/>
    <cellStyle name="Nota 6 2 6" xfId="23130"/>
    <cellStyle name="Nota 6 2 7" xfId="23131"/>
    <cellStyle name="Nota 6 2 8" xfId="23132"/>
    <cellStyle name="Nota 6 2_13-Endividamento" xfId="23133"/>
    <cellStyle name="Nota 6 3" xfId="23134"/>
    <cellStyle name="Nota 6 3 2" xfId="23135"/>
    <cellStyle name="Nota 6 3 3" xfId="23136"/>
    <cellStyle name="Nota 6 3 4" xfId="23137"/>
    <cellStyle name="Nota 6 3 5" xfId="23138"/>
    <cellStyle name="Nota 6 3_15-FINANCEIRAS" xfId="23139"/>
    <cellStyle name="Nota 6 4" xfId="23140"/>
    <cellStyle name="Nota 6 4 2" xfId="23141"/>
    <cellStyle name="Nota 6 4_15-FINANCEIRAS" xfId="23142"/>
    <cellStyle name="Nota 6 5" xfId="23143"/>
    <cellStyle name="Nota 6 5 2" xfId="23144"/>
    <cellStyle name="Nota 6 5_15-FINANCEIRAS" xfId="23145"/>
    <cellStyle name="Nota 6 6" xfId="23146"/>
    <cellStyle name="Nota 6 7" xfId="23147"/>
    <cellStyle name="Nota 6 8" xfId="23148"/>
    <cellStyle name="Nota 6 9" xfId="23149"/>
    <cellStyle name="Nota 6_13-Endividamento" xfId="23150"/>
    <cellStyle name="Nota 7" xfId="23151"/>
    <cellStyle name="Nota 7 2" xfId="23152"/>
    <cellStyle name="Nota 7 2 2" xfId="23153"/>
    <cellStyle name="Nota 7 2 3" xfId="23154"/>
    <cellStyle name="Nota 7 2 4" xfId="23155"/>
    <cellStyle name="Nota 7 2 5" xfId="23156"/>
    <cellStyle name="Nota 7 2_15-FINANCEIRAS" xfId="23157"/>
    <cellStyle name="Nota 7 3" xfId="23158"/>
    <cellStyle name="Nota 7 3 2" xfId="23159"/>
    <cellStyle name="Nota 7 3_15-FINANCEIRAS" xfId="23160"/>
    <cellStyle name="Nota 7 4" xfId="23161"/>
    <cellStyle name="Nota 7 4 2" xfId="23162"/>
    <cellStyle name="Nota 7 4_15-FINANCEIRAS" xfId="23163"/>
    <cellStyle name="Nota 7 5" xfId="23164"/>
    <cellStyle name="Nota 7 6" xfId="23165"/>
    <cellStyle name="Nota 7 7" xfId="23166"/>
    <cellStyle name="Nota 7_13-Endividamento" xfId="23167"/>
    <cellStyle name="Nota 8" xfId="23168"/>
    <cellStyle name="Nota 8 2" xfId="23169"/>
    <cellStyle name="Nota 8 2 2" xfId="23170"/>
    <cellStyle name="Nota 8 3" xfId="23171"/>
    <cellStyle name="Nota 8 4" xfId="23172"/>
    <cellStyle name="Nota 8_15-FINANCEIRAS" xfId="23173"/>
    <cellStyle name="Nota 9" xfId="23174"/>
    <cellStyle name="Nota 9 2" xfId="23175"/>
    <cellStyle name="Nota 9 3" xfId="23176"/>
    <cellStyle name="Nota 9 4" xfId="23177"/>
    <cellStyle name="Note 10" xfId="23178"/>
    <cellStyle name="Note 10 2" xfId="23179"/>
    <cellStyle name="Note 10 3" xfId="23180"/>
    <cellStyle name="Note 10 4" xfId="23181"/>
    <cellStyle name="Note 11" xfId="23182"/>
    <cellStyle name="Note 11 2" xfId="23183"/>
    <cellStyle name="Note 11 3" xfId="23184"/>
    <cellStyle name="Note 11 4" xfId="23185"/>
    <cellStyle name="Note 12" xfId="23186"/>
    <cellStyle name="Note 12 2" xfId="23187"/>
    <cellStyle name="Note 12 3" xfId="23188"/>
    <cellStyle name="Note 12 4" xfId="23189"/>
    <cellStyle name="Note 13" xfId="23190"/>
    <cellStyle name="Note 13 2" xfId="23191"/>
    <cellStyle name="Note 13 3" xfId="23192"/>
    <cellStyle name="Note 13 4" xfId="23193"/>
    <cellStyle name="Note 14" xfId="23194"/>
    <cellStyle name="Note 14 2" xfId="23195"/>
    <cellStyle name="Note 14 3" xfId="23196"/>
    <cellStyle name="Note 14 4" xfId="23197"/>
    <cellStyle name="Note 15" xfId="23198"/>
    <cellStyle name="Note 15 2" xfId="23199"/>
    <cellStyle name="Note 15 3" xfId="23200"/>
    <cellStyle name="Note 15 4" xfId="23201"/>
    <cellStyle name="Note 16" xfId="23202"/>
    <cellStyle name="Note 17" xfId="23203"/>
    <cellStyle name="Note 18" xfId="23204"/>
    <cellStyle name="Note 19" xfId="23205"/>
    <cellStyle name="Note 2" xfId="23206"/>
    <cellStyle name="Note 2 10" xfId="23207"/>
    <cellStyle name="Note 2 11" xfId="23208"/>
    <cellStyle name="Note 2 12" xfId="23209"/>
    <cellStyle name="Note 2 13" xfId="23210"/>
    <cellStyle name="Note 2 2" xfId="23211"/>
    <cellStyle name="Note 2 2 2" xfId="23212"/>
    <cellStyle name="Note 2 2 2 2" xfId="23213"/>
    <cellStyle name="Note 2 2 2_15-FINANCEIRAS" xfId="23214"/>
    <cellStyle name="Note 2 2 3" xfId="23215"/>
    <cellStyle name="Note 2 2 3 2" xfId="23216"/>
    <cellStyle name="Note 2 2 4" xfId="23217"/>
    <cellStyle name="Note 2 2 5" xfId="23218"/>
    <cellStyle name="Note 2 2 6" xfId="23219"/>
    <cellStyle name="Note 2 2_13-Endividamento" xfId="23220"/>
    <cellStyle name="Note 2 3" xfId="23221"/>
    <cellStyle name="Note 2 3 2" xfId="23222"/>
    <cellStyle name="Note 2 3_15-FINANCEIRAS" xfId="23223"/>
    <cellStyle name="Note 2 4" xfId="23224"/>
    <cellStyle name="Note 2 4 2" xfId="23225"/>
    <cellStyle name="Note 2 4 3" xfId="23226"/>
    <cellStyle name="Note 2 4_15-FINANCEIRAS" xfId="23227"/>
    <cellStyle name="Note 2 5" xfId="23228"/>
    <cellStyle name="Note 2 5 2" xfId="23229"/>
    <cellStyle name="Note 2 5_15-FINANCEIRAS" xfId="23230"/>
    <cellStyle name="Note 2 6" xfId="23231"/>
    <cellStyle name="Note 2 6 2" xfId="23232"/>
    <cellStyle name="Note 2 6_15-FINANCEIRAS" xfId="23233"/>
    <cellStyle name="Note 2 7" xfId="23234"/>
    <cellStyle name="Note 2 7 2" xfId="23235"/>
    <cellStyle name="Note 2 7_15-FINANCEIRAS" xfId="23236"/>
    <cellStyle name="Note 2 8" xfId="23237"/>
    <cellStyle name="Note 2 9" xfId="23238"/>
    <cellStyle name="Note 2_13-Endividamento" xfId="23239"/>
    <cellStyle name="Note 3" xfId="23240"/>
    <cellStyle name="Note 3 10" xfId="23241"/>
    <cellStyle name="Note 3 11" xfId="23242"/>
    <cellStyle name="Note 3 2" xfId="23243"/>
    <cellStyle name="Note 3 2 2" xfId="23244"/>
    <cellStyle name="Note 3 2 2 2" xfId="23245"/>
    <cellStyle name="Note 3 2 2 2 2" xfId="23246"/>
    <cellStyle name="Note 3 2 2 2 2 2" xfId="23247"/>
    <cellStyle name="Note 3 2 2 2 3" xfId="23248"/>
    <cellStyle name="Note 3 2 2 2 4" xfId="23249"/>
    <cellStyle name="Note 3 2 2 3" xfId="23250"/>
    <cellStyle name="Note 3 2 2 3 2" xfId="23251"/>
    <cellStyle name="Note 3 2 2 4" xfId="23252"/>
    <cellStyle name="Note 3 2 2 5" xfId="23253"/>
    <cellStyle name="Note 3 2 3" xfId="23254"/>
    <cellStyle name="Note 3 2 3 2" xfId="23255"/>
    <cellStyle name="Note 3 2 3 2 2" xfId="23256"/>
    <cellStyle name="Note 3 2 3 2 2 2" xfId="23257"/>
    <cellStyle name="Note 3 2 3 2 3" xfId="23258"/>
    <cellStyle name="Note 3 2 3 2 4" xfId="23259"/>
    <cellStyle name="Note 3 2 3 3" xfId="23260"/>
    <cellStyle name="Note 3 2 3 3 2" xfId="23261"/>
    <cellStyle name="Note 3 2 3 4" xfId="23262"/>
    <cellStyle name="Note 3 2 3 5" xfId="23263"/>
    <cellStyle name="Note 3 2 4" xfId="23264"/>
    <cellStyle name="Note 3 2 4 2" xfId="23265"/>
    <cellStyle name="Note 3 2 4 2 2" xfId="23266"/>
    <cellStyle name="Note 3 2 4 3" xfId="23267"/>
    <cellStyle name="Note 3 2 4 4" xfId="23268"/>
    <cellStyle name="Note 3 2 5" xfId="23269"/>
    <cellStyle name="Note 3 2 5 2" xfId="23270"/>
    <cellStyle name="Note 3 2 6" xfId="23271"/>
    <cellStyle name="Note 3 2 7" xfId="23272"/>
    <cellStyle name="Note 3 2 8" xfId="23273"/>
    <cellStyle name="Note 3 2_15-FINANCEIRAS" xfId="23274"/>
    <cellStyle name="Note 3 3" xfId="23275"/>
    <cellStyle name="Note 3 3 2" xfId="23276"/>
    <cellStyle name="Note 3 3_15-FINANCEIRAS" xfId="23277"/>
    <cellStyle name="Note 3 4" xfId="23278"/>
    <cellStyle name="Note 3 4 2" xfId="23279"/>
    <cellStyle name="Note 3 4_15-FINANCEIRAS" xfId="23280"/>
    <cellStyle name="Note 3 5" xfId="23281"/>
    <cellStyle name="Note 3 5 2" xfId="23282"/>
    <cellStyle name="Note 3 5_15-FINANCEIRAS" xfId="23283"/>
    <cellStyle name="Note 3 6" xfId="23284"/>
    <cellStyle name="Note 3 6 2" xfId="23285"/>
    <cellStyle name="Note 3 6_15-FINANCEIRAS" xfId="23286"/>
    <cellStyle name="Note 3 7" xfId="23287"/>
    <cellStyle name="Note 3 7 2" xfId="23288"/>
    <cellStyle name="Note 3 8" xfId="23289"/>
    <cellStyle name="Note 3 9" xfId="23290"/>
    <cellStyle name="Note 3_13-Endividamento" xfId="23291"/>
    <cellStyle name="Note 4" xfId="23292"/>
    <cellStyle name="Note 4 2" xfId="23293"/>
    <cellStyle name="Note 4 2 2" xfId="23294"/>
    <cellStyle name="Note 4 2 2 2" xfId="23295"/>
    <cellStyle name="Note 4 2 2 2 2" xfId="23296"/>
    <cellStyle name="Note 4 2 2 2 2 2" xfId="23297"/>
    <cellStyle name="Note 4 2 2 2 3" xfId="23298"/>
    <cellStyle name="Note 4 2 2 2 4" xfId="23299"/>
    <cellStyle name="Note 4 2 2 3" xfId="23300"/>
    <cellStyle name="Note 4 2 2 3 2" xfId="23301"/>
    <cellStyle name="Note 4 2 2 4" xfId="23302"/>
    <cellStyle name="Note 4 2 2 5" xfId="23303"/>
    <cellStyle name="Note 4 2 3" xfId="23304"/>
    <cellStyle name="Note 4 2 3 2" xfId="23305"/>
    <cellStyle name="Note 4 2 3 2 2" xfId="23306"/>
    <cellStyle name="Note 4 2 3 2 2 2" xfId="23307"/>
    <cellStyle name="Note 4 2 3 2 3" xfId="23308"/>
    <cellStyle name="Note 4 2 3 2 4" xfId="23309"/>
    <cellStyle name="Note 4 2 3 3" xfId="23310"/>
    <cellStyle name="Note 4 2 3 3 2" xfId="23311"/>
    <cellStyle name="Note 4 2 3 4" xfId="23312"/>
    <cellStyle name="Note 4 2 3 5" xfId="23313"/>
    <cellStyle name="Note 4 2 4" xfId="23314"/>
    <cellStyle name="Note 4 2 4 2" xfId="23315"/>
    <cellStyle name="Note 4 2 4 2 2" xfId="23316"/>
    <cellStyle name="Note 4 2 4 3" xfId="23317"/>
    <cellStyle name="Note 4 2 4 4" xfId="23318"/>
    <cellStyle name="Note 4 2 5" xfId="23319"/>
    <cellStyle name="Note 4 2 5 2" xfId="23320"/>
    <cellStyle name="Note 4 2 6" xfId="23321"/>
    <cellStyle name="Note 4 2 7" xfId="23322"/>
    <cellStyle name="Note 4 3" xfId="23323"/>
    <cellStyle name="Note 4 3 2" xfId="23324"/>
    <cellStyle name="Note 4 3 2 2" xfId="23325"/>
    <cellStyle name="Note 4 3 2 2 2" xfId="23326"/>
    <cellStyle name="Note 4 3 2 3" xfId="23327"/>
    <cellStyle name="Note 4 3 2 4" xfId="23328"/>
    <cellStyle name="Note 4 3 3" xfId="23329"/>
    <cellStyle name="Note 4 3 3 2" xfId="23330"/>
    <cellStyle name="Note 4 3 4" xfId="23331"/>
    <cellStyle name="Note 4 3 5" xfId="23332"/>
    <cellStyle name="Note 4 4" xfId="23333"/>
    <cellStyle name="Note 4 4 2" xfId="23334"/>
    <cellStyle name="Note 4 4 2 2" xfId="23335"/>
    <cellStyle name="Note 4 4 2 2 2" xfId="23336"/>
    <cellStyle name="Note 4 4 2 3" xfId="23337"/>
    <cellStyle name="Note 4 4 2 4" xfId="23338"/>
    <cellStyle name="Note 4 4 3" xfId="23339"/>
    <cellStyle name="Note 4 4 3 2" xfId="23340"/>
    <cellStyle name="Note 4 4 4" xfId="23341"/>
    <cellStyle name="Note 4 4 5" xfId="23342"/>
    <cellStyle name="Note 4 5" xfId="23343"/>
    <cellStyle name="Note 4 5 2" xfId="23344"/>
    <cellStyle name="Note 4 5 2 2" xfId="23345"/>
    <cellStyle name="Note 4 5 3" xfId="23346"/>
    <cellStyle name="Note 4 5 4" xfId="23347"/>
    <cellStyle name="Note 4 6" xfId="23348"/>
    <cellStyle name="Note 4 6 2" xfId="23349"/>
    <cellStyle name="Note 4 7" xfId="23350"/>
    <cellStyle name="Note 4 8" xfId="23351"/>
    <cellStyle name="Note 4 9" xfId="23352"/>
    <cellStyle name="Note 4_15-FINANCEIRAS" xfId="23353"/>
    <cellStyle name="Note 5" xfId="23354"/>
    <cellStyle name="Note 5 2" xfId="23355"/>
    <cellStyle name="Note 5 2 2" xfId="23356"/>
    <cellStyle name="Note 5 2 2 2" xfId="23357"/>
    <cellStyle name="Note 5 2 2 2 2" xfId="23358"/>
    <cellStyle name="Note 5 2 2 2 2 2" xfId="23359"/>
    <cellStyle name="Note 5 2 2 2 3" xfId="23360"/>
    <cellStyle name="Note 5 2 2 2 4" xfId="23361"/>
    <cellStyle name="Note 5 2 2 3" xfId="23362"/>
    <cellStyle name="Note 5 2 2 3 2" xfId="23363"/>
    <cellStyle name="Note 5 2 2 4" xfId="23364"/>
    <cellStyle name="Note 5 2 2 5" xfId="23365"/>
    <cellStyle name="Note 5 2 3" xfId="23366"/>
    <cellStyle name="Note 5 2 3 2" xfId="23367"/>
    <cellStyle name="Note 5 2 3 2 2" xfId="23368"/>
    <cellStyle name="Note 5 2 3 2 2 2" xfId="23369"/>
    <cellStyle name="Note 5 2 3 2 3" xfId="23370"/>
    <cellStyle name="Note 5 2 3 2 4" xfId="23371"/>
    <cellStyle name="Note 5 2 3 3" xfId="23372"/>
    <cellStyle name="Note 5 2 3 3 2" xfId="23373"/>
    <cellStyle name="Note 5 2 3 4" xfId="23374"/>
    <cellStyle name="Note 5 2 3 5" xfId="23375"/>
    <cellStyle name="Note 5 2 4" xfId="23376"/>
    <cellStyle name="Note 5 2 4 2" xfId="23377"/>
    <cellStyle name="Note 5 2 4 2 2" xfId="23378"/>
    <cellStyle name="Note 5 2 4 3" xfId="23379"/>
    <cellStyle name="Note 5 2 4 4" xfId="23380"/>
    <cellStyle name="Note 5 2 5" xfId="23381"/>
    <cellStyle name="Note 5 2 5 2" xfId="23382"/>
    <cellStyle name="Note 5 2 6" xfId="23383"/>
    <cellStyle name="Note 5 2 7" xfId="23384"/>
    <cellStyle name="Note 5 3" xfId="23385"/>
    <cellStyle name="Note 5 3 2" xfId="23386"/>
    <cellStyle name="Note 5 3 2 2" xfId="23387"/>
    <cellStyle name="Note 5 3 2 2 2" xfId="23388"/>
    <cellStyle name="Note 5 3 2 3" xfId="23389"/>
    <cellStyle name="Note 5 3 2 4" xfId="23390"/>
    <cellStyle name="Note 5 3 3" xfId="23391"/>
    <cellStyle name="Note 5 3 3 2" xfId="23392"/>
    <cellStyle name="Note 5 3 4" xfId="23393"/>
    <cellStyle name="Note 5 3 5" xfId="23394"/>
    <cellStyle name="Note 5 4" xfId="23395"/>
    <cellStyle name="Note 5 4 2" xfId="23396"/>
    <cellStyle name="Note 5 4 2 2" xfId="23397"/>
    <cellStyle name="Note 5 4 2 2 2" xfId="23398"/>
    <cellStyle name="Note 5 4 2 3" xfId="23399"/>
    <cellStyle name="Note 5 4 2 4" xfId="23400"/>
    <cellStyle name="Note 5 4 3" xfId="23401"/>
    <cellStyle name="Note 5 4 3 2" xfId="23402"/>
    <cellStyle name="Note 5 4 4" xfId="23403"/>
    <cellStyle name="Note 5 4 5" xfId="23404"/>
    <cellStyle name="Note 5 5" xfId="23405"/>
    <cellStyle name="Note 5 5 2" xfId="23406"/>
    <cellStyle name="Note 5 5 2 2" xfId="23407"/>
    <cellStyle name="Note 5 5 3" xfId="23408"/>
    <cellStyle name="Note 5 5 4" xfId="23409"/>
    <cellStyle name="Note 5 6" xfId="23410"/>
    <cellStyle name="Note 5 6 2" xfId="23411"/>
    <cellStyle name="Note 5 7" xfId="23412"/>
    <cellStyle name="Note 5 8" xfId="23413"/>
    <cellStyle name="Note 5 9" xfId="23414"/>
    <cellStyle name="Note 5_15-FINANCEIRAS" xfId="23415"/>
    <cellStyle name="Note 6" xfId="23416"/>
    <cellStyle name="Note 6 2" xfId="23417"/>
    <cellStyle name="Note 6 2 2" xfId="23418"/>
    <cellStyle name="Note 6 2 2 2" xfId="23419"/>
    <cellStyle name="Note 6 2 2 2 2" xfId="23420"/>
    <cellStyle name="Note 6 2 2 2 2 2" xfId="23421"/>
    <cellStyle name="Note 6 2 2 2 3" xfId="23422"/>
    <cellStyle name="Note 6 2 2 2 4" xfId="23423"/>
    <cellStyle name="Note 6 2 2 3" xfId="23424"/>
    <cellStyle name="Note 6 2 2 3 2" xfId="23425"/>
    <cellStyle name="Note 6 2 2 4" xfId="23426"/>
    <cellStyle name="Note 6 2 2 5" xfId="23427"/>
    <cellStyle name="Note 6 2 3" xfId="23428"/>
    <cellStyle name="Note 6 2 3 2" xfId="23429"/>
    <cellStyle name="Note 6 2 3 2 2" xfId="23430"/>
    <cellStyle name="Note 6 2 3 2 2 2" xfId="23431"/>
    <cellStyle name="Note 6 2 3 2 3" xfId="23432"/>
    <cellStyle name="Note 6 2 3 2 4" xfId="23433"/>
    <cellStyle name="Note 6 2 3 3" xfId="23434"/>
    <cellStyle name="Note 6 2 3 3 2" xfId="23435"/>
    <cellStyle name="Note 6 2 3 4" xfId="23436"/>
    <cellStyle name="Note 6 2 3 5" xfId="23437"/>
    <cellStyle name="Note 6 2 4" xfId="23438"/>
    <cellStyle name="Note 6 2 4 2" xfId="23439"/>
    <cellStyle name="Note 6 2 4 2 2" xfId="23440"/>
    <cellStyle name="Note 6 2 4 3" xfId="23441"/>
    <cellStyle name="Note 6 2 4 4" xfId="23442"/>
    <cellStyle name="Note 6 2 5" xfId="23443"/>
    <cellStyle name="Note 6 2 5 2" xfId="23444"/>
    <cellStyle name="Note 6 2 6" xfId="23445"/>
    <cellStyle name="Note 6 2 7" xfId="23446"/>
    <cellStyle name="Note 6 3" xfId="23447"/>
    <cellStyle name="Note 6 3 2" xfId="23448"/>
    <cellStyle name="Note 6 3 2 2" xfId="23449"/>
    <cellStyle name="Note 6 3 2 2 2" xfId="23450"/>
    <cellStyle name="Note 6 3 2 3" xfId="23451"/>
    <cellStyle name="Note 6 3 2 4" xfId="23452"/>
    <cellStyle name="Note 6 3 3" xfId="23453"/>
    <cellStyle name="Note 6 3 3 2" xfId="23454"/>
    <cellStyle name="Note 6 3 4" xfId="23455"/>
    <cellStyle name="Note 6 3 5" xfId="23456"/>
    <cellStyle name="Note 6 4" xfId="23457"/>
    <cellStyle name="Note 6 4 2" xfId="23458"/>
    <cellStyle name="Note 6 4 2 2" xfId="23459"/>
    <cellStyle name="Note 6 4 2 2 2" xfId="23460"/>
    <cellStyle name="Note 6 4 2 3" xfId="23461"/>
    <cellStyle name="Note 6 4 2 4" xfId="23462"/>
    <cellStyle name="Note 6 4 3" xfId="23463"/>
    <cellStyle name="Note 6 4 3 2" xfId="23464"/>
    <cellStyle name="Note 6 4 4" xfId="23465"/>
    <cellStyle name="Note 6 4 5" xfId="23466"/>
    <cellStyle name="Note 6 5" xfId="23467"/>
    <cellStyle name="Note 6 5 2" xfId="23468"/>
    <cellStyle name="Note 6 5 2 2" xfId="23469"/>
    <cellStyle name="Note 6 5 3" xfId="23470"/>
    <cellStyle name="Note 6 5 4" xfId="23471"/>
    <cellStyle name="Note 6 6" xfId="23472"/>
    <cellStyle name="Note 6 6 2" xfId="23473"/>
    <cellStyle name="Note 6 7" xfId="23474"/>
    <cellStyle name="Note 6 8" xfId="23475"/>
    <cellStyle name="Note 6 9" xfId="23476"/>
    <cellStyle name="Note 6_15-FINANCEIRAS" xfId="23477"/>
    <cellStyle name="Note 7" xfId="23478"/>
    <cellStyle name="Note 7 2" xfId="23479"/>
    <cellStyle name="Note 7 2 2" xfId="23480"/>
    <cellStyle name="Note 7 2 2 2" xfId="23481"/>
    <cellStyle name="Note 7 2 2 2 2" xfId="23482"/>
    <cellStyle name="Note 7 2 2 3" xfId="23483"/>
    <cellStyle name="Note 7 2 2 4" xfId="23484"/>
    <cellStyle name="Note 7 2 3" xfId="23485"/>
    <cellStyle name="Note 7 2 3 2" xfId="23486"/>
    <cellStyle name="Note 7 2 4" xfId="23487"/>
    <cellStyle name="Note 7 2 5" xfId="23488"/>
    <cellStyle name="Note 7 3" xfId="23489"/>
    <cellStyle name="Note 7 3 2" xfId="23490"/>
    <cellStyle name="Note 7 3 2 2" xfId="23491"/>
    <cellStyle name="Note 7 3 2 2 2" xfId="23492"/>
    <cellStyle name="Note 7 3 2 3" xfId="23493"/>
    <cellStyle name="Note 7 3 2 4" xfId="23494"/>
    <cellStyle name="Note 7 3 3" xfId="23495"/>
    <cellStyle name="Note 7 3 3 2" xfId="23496"/>
    <cellStyle name="Note 7 3 4" xfId="23497"/>
    <cellStyle name="Note 7 3 5" xfId="23498"/>
    <cellStyle name="Note 7 4" xfId="23499"/>
    <cellStyle name="Note 7 4 2" xfId="23500"/>
    <cellStyle name="Note 7 4 2 2" xfId="23501"/>
    <cellStyle name="Note 7 4 3" xfId="23502"/>
    <cellStyle name="Note 7 4 4" xfId="23503"/>
    <cellStyle name="Note 7 5" xfId="23504"/>
    <cellStyle name="Note 7 5 2" xfId="23505"/>
    <cellStyle name="Note 7 6" xfId="23506"/>
    <cellStyle name="Note 7 7" xfId="23507"/>
    <cellStyle name="Note 8" xfId="23508"/>
    <cellStyle name="Note 8 2" xfId="23509"/>
    <cellStyle name="Note 8 2 2" xfId="23510"/>
    <cellStyle name="Note 8 2 2 2" xfId="23511"/>
    <cellStyle name="Note 8 2 2 2 2" xfId="23512"/>
    <cellStyle name="Note 8 2 2 3" xfId="23513"/>
    <cellStyle name="Note 8 2 2 4" xfId="23514"/>
    <cellStyle name="Note 8 2 3" xfId="23515"/>
    <cellStyle name="Note 8 2 3 2" xfId="23516"/>
    <cellStyle name="Note 8 2 4" xfId="23517"/>
    <cellStyle name="Note 8 2 5" xfId="23518"/>
    <cellStyle name="Note 8 3" xfId="23519"/>
    <cellStyle name="Note 8 3 2" xfId="23520"/>
    <cellStyle name="Note 8 3 2 2" xfId="23521"/>
    <cellStyle name="Note 8 3 2 2 2" xfId="23522"/>
    <cellStyle name="Note 8 3 2 3" xfId="23523"/>
    <cellStyle name="Note 8 3 2 4" xfId="23524"/>
    <cellStyle name="Note 8 3 3" xfId="23525"/>
    <cellStyle name="Note 8 3 3 2" xfId="23526"/>
    <cellStyle name="Note 8 3 4" xfId="23527"/>
    <cellStyle name="Note 8 3 5" xfId="23528"/>
    <cellStyle name="Note 8 4" xfId="23529"/>
    <cellStyle name="Note 8 4 2" xfId="23530"/>
    <cellStyle name="Note 8 4 2 2" xfId="23531"/>
    <cellStyle name="Note 8 4 3" xfId="23532"/>
    <cellStyle name="Note 8 4 4" xfId="23533"/>
    <cellStyle name="Note 8 5" xfId="23534"/>
    <cellStyle name="Note 8 5 2" xfId="23535"/>
    <cellStyle name="Note 8 6" xfId="23536"/>
    <cellStyle name="Note 8 7" xfId="23537"/>
    <cellStyle name="Note 9" xfId="23538"/>
    <cellStyle name="Note 9 2" xfId="23539"/>
    <cellStyle name="Note 9 3" xfId="23540"/>
    <cellStyle name="Note 9 4" xfId="23541"/>
    <cellStyle name="Num_Normal" xfId="23542"/>
    <cellStyle name="Number" xfId="23543"/>
    <cellStyle name="Number [0]" xfId="23544"/>
    <cellStyle name="Number [0] 2" xfId="23545"/>
    <cellStyle name="Number [0] 2 2" xfId="23546"/>
    <cellStyle name="Number [0] 2 3" xfId="23547"/>
    <cellStyle name="Number [0] 2_15-FINANCEIRAS" xfId="23548"/>
    <cellStyle name="Number [0] 3" xfId="23549"/>
    <cellStyle name="Number [0] 4" xfId="23550"/>
    <cellStyle name="Number [0]_15-FINANCEIRAS" xfId="23551"/>
    <cellStyle name="Number [1]" xfId="23552"/>
    <cellStyle name="Number [1] 2" xfId="23553"/>
    <cellStyle name="Number [1] 2 2" xfId="23554"/>
    <cellStyle name="Number [1] 2 3" xfId="23555"/>
    <cellStyle name="Number [1] 2_15-FINANCEIRAS" xfId="23556"/>
    <cellStyle name="Number [1] 3" xfId="23557"/>
    <cellStyle name="Number [1] 4" xfId="23558"/>
    <cellStyle name="Number [1]_15-FINANCEIRAS" xfId="23559"/>
    <cellStyle name="Number [2]" xfId="23560"/>
    <cellStyle name="Number [2] 2" xfId="23561"/>
    <cellStyle name="Number [2] 2 2" xfId="23562"/>
    <cellStyle name="Number [2] 2 3" xfId="23563"/>
    <cellStyle name="Number [2] 2_15-FINANCEIRAS" xfId="23564"/>
    <cellStyle name="Number [2] 3" xfId="23565"/>
    <cellStyle name="Number [2] 4" xfId="23566"/>
    <cellStyle name="Number [2]_15-FINANCEIRAS" xfId="23567"/>
    <cellStyle name="Number 10" xfId="23568"/>
    <cellStyle name="Number 11" xfId="23569"/>
    <cellStyle name="Number 12" xfId="23570"/>
    <cellStyle name="Number 13" xfId="23571"/>
    <cellStyle name="Number 14" xfId="23572"/>
    <cellStyle name="Number 15" xfId="23573"/>
    <cellStyle name="Number 16" xfId="23574"/>
    <cellStyle name="Number 17" xfId="23575"/>
    <cellStyle name="Number 18" xfId="23576"/>
    <cellStyle name="Number 19" xfId="23577"/>
    <cellStyle name="Number 2" xfId="23578"/>
    <cellStyle name="Number 2 2" xfId="23579"/>
    <cellStyle name="Number 2 3" xfId="23580"/>
    <cellStyle name="Number 2_15-FINANCEIRAS" xfId="23581"/>
    <cellStyle name="Number 20" xfId="23582"/>
    <cellStyle name="Number 21" xfId="23583"/>
    <cellStyle name="Number 22" xfId="23584"/>
    <cellStyle name="Number 23" xfId="23585"/>
    <cellStyle name="Number 24" xfId="23586"/>
    <cellStyle name="Number 25" xfId="23587"/>
    <cellStyle name="Number 3" xfId="23588"/>
    <cellStyle name="Number 4" xfId="23589"/>
    <cellStyle name="Number 5" xfId="23590"/>
    <cellStyle name="Number 6" xfId="23591"/>
    <cellStyle name="Number 7" xfId="23592"/>
    <cellStyle name="Number 8" xfId="23593"/>
    <cellStyle name="Number 9" xfId="23594"/>
    <cellStyle name="Number_13-Endividamento" xfId="23595"/>
    <cellStyle name="Odwiedzone hiper??cze_Bud_03_forecast_1" xfId="23596"/>
    <cellStyle name="Odwiedzone hiperłącze_Bud_03_forecast_1" xfId="23597"/>
    <cellStyle name="Œ…‹æØ‚è [0.00]_!!!GO" xfId="23598"/>
    <cellStyle name="Œ…‹æØ‚è_!!!GO" xfId="23599"/>
    <cellStyle name="Output 10" xfId="23600"/>
    <cellStyle name="Output 10 2" xfId="23601"/>
    <cellStyle name="Output 10 3" xfId="23602"/>
    <cellStyle name="Output 10 4" xfId="23603"/>
    <cellStyle name="Output 11" xfId="23604"/>
    <cellStyle name="Output 11 2" xfId="23605"/>
    <cellStyle name="Output 11 3" xfId="23606"/>
    <cellStyle name="Output 11 4" xfId="23607"/>
    <cellStyle name="Output 12" xfId="23608"/>
    <cellStyle name="Output 12 2" xfId="23609"/>
    <cellStyle name="Output 12 3" xfId="23610"/>
    <cellStyle name="Output 12 4" xfId="23611"/>
    <cellStyle name="Output 13" xfId="23612"/>
    <cellStyle name="Output 13 2" xfId="23613"/>
    <cellStyle name="Output 13 3" xfId="23614"/>
    <cellStyle name="Output 13 4" xfId="23615"/>
    <cellStyle name="Output 14" xfId="23616"/>
    <cellStyle name="Output 14 2" xfId="23617"/>
    <cellStyle name="Output 14 3" xfId="23618"/>
    <cellStyle name="Output 14 4" xfId="23619"/>
    <cellStyle name="Output 15" xfId="23620"/>
    <cellStyle name="Output 16" xfId="23621"/>
    <cellStyle name="Output 17" xfId="23622"/>
    <cellStyle name="Output 18" xfId="23623"/>
    <cellStyle name="Output 2" xfId="23624"/>
    <cellStyle name="Output 2 10" xfId="23625"/>
    <cellStyle name="Output 2 11" xfId="23626"/>
    <cellStyle name="Output 2 12" xfId="23627"/>
    <cellStyle name="Output 2 2" xfId="23628"/>
    <cellStyle name="Output 2 2 2" xfId="23629"/>
    <cellStyle name="Output 2 2 3" xfId="23630"/>
    <cellStyle name="Output 2 2_15-FINANCEIRAS" xfId="23631"/>
    <cellStyle name="Output 2 3" xfId="23632"/>
    <cellStyle name="Output 2 3 2" xfId="23633"/>
    <cellStyle name="Output 2 3_15-FINANCEIRAS" xfId="23634"/>
    <cellStyle name="Output 2 4" xfId="23635"/>
    <cellStyle name="Output 2 4 2" xfId="23636"/>
    <cellStyle name="Output 2 4_15-FINANCEIRAS" xfId="23637"/>
    <cellStyle name="Output 2 5" xfId="23638"/>
    <cellStyle name="Output 2 5 2" xfId="23639"/>
    <cellStyle name="Output 2 5_15-FINANCEIRAS" xfId="23640"/>
    <cellStyle name="Output 2 6" xfId="23641"/>
    <cellStyle name="Output 2 6 2" xfId="23642"/>
    <cellStyle name="Output 2 6_15-FINANCEIRAS" xfId="23643"/>
    <cellStyle name="Output 2 7" xfId="23644"/>
    <cellStyle name="Output 2 7 2" xfId="23645"/>
    <cellStyle name="Output 2 8" xfId="23646"/>
    <cellStyle name="Output 2 9" xfId="23647"/>
    <cellStyle name="Output 2_13-Endividamento" xfId="23648"/>
    <cellStyle name="Output 3" xfId="23649"/>
    <cellStyle name="Output 3 10" xfId="23650"/>
    <cellStyle name="Output 3 2" xfId="23651"/>
    <cellStyle name="Output 3 2 2" xfId="23652"/>
    <cellStyle name="Output 3 2_15-FINANCEIRAS" xfId="23653"/>
    <cellStyle name="Output 3 3" xfId="23654"/>
    <cellStyle name="Output 3 3 2" xfId="23655"/>
    <cellStyle name="Output 3 3_15-FINANCEIRAS" xfId="23656"/>
    <cellStyle name="Output 3 4" xfId="23657"/>
    <cellStyle name="Output 3 4 2" xfId="23658"/>
    <cellStyle name="Output 3 4_15-FINANCEIRAS" xfId="23659"/>
    <cellStyle name="Output 3 5" xfId="23660"/>
    <cellStyle name="Output 3 5 2" xfId="23661"/>
    <cellStyle name="Output 3 5_15-FINANCEIRAS" xfId="23662"/>
    <cellStyle name="Output 3 6" xfId="23663"/>
    <cellStyle name="Output 3 7" xfId="23664"/>
    <cellStyle name="Output 3 8" xfId="23665"/>
    <cellStyle name="Output 3 9" xfId="23666"/>
    <cellStyle name="Output 3_15-FINANCEIRAS" xfId="23667"/>
    <cellStyle name="Output 4" xfId="23668"/>
    <cellStyle name="Output 4 2" xfId="23669"/>
    <cellStyle name="Output 4 3" xfId="23670"/>
    <cellStyle name="Output 4 4" xfId="23671"/>
    <cellStyle name="Output 4 5" xfId="23672"/>
    <cellStyle name="Output 4_15-FINANCEIRAS" xfId="23673"/>
    <cellStyle name="Output 5" xfId="23674"/>
    <cellStyle name="Output 5 2" xfId="23675"/>
    <cellStyle name="Output 5 3" xfId="23676"/>
    <cellStyle name="Output 5 4" xfId="23677"/>
    <cellStyle name="Output 5 5" xfId="23678"/>
    <cellStyle name="Output 5_15-FINANCEIRAS" xfId="23679"/>
    <cellStyle name="Output 6" xfId="23680"/>
    <cellStyle name="Output 6 2" xfId="23681"/>
    <cellStyle name="Output 6 3" xfId="23682"/>
    <cellStyle name="Output 6 4" xfId="23683"/>
    <cellStyle name="Output 6_15-FINANCEIRAS" xfId="23684"/>
    <cellStyle name="Output 7" xfId="23685"/>
    <cellStyle name="Output 7 2" xfId="23686"/>
    <cellStyle name="Output 7 3" xfId="23687"/>
    <cellStyle name="Output 7 4" xfId="23688"/>
    <cellStyle name="Output 7_15-FINANCEIRAS" xfId="23689"/>
    <cellStyle name="Output 8" xfId="23690"/>
    <cellStyle name="Output 8 2" xfId="23691"/>
    <cellStyle name="Output 8 3" xfId="23692"/>
    <cellStyle name="Output 8 4" xfId="23693"/>
    <cellStyle name="Output 8_15-FINANCEIRAS" xfId="23694"/>
    <cellStyle name="Output 9" xfId="23695"/>
    <cellStyle name="Output 9 2" xfId="23696"/>
    <cellStyle name="Output 9 3" xfId="23697"/>
    <cellStyle name="Output 9 4" xfId="23698"/>
    <cellStyle name="Output 9_15-FINANCEIRAS" xfId="23699"/>
    <cellStyle name="Output Amounts" xfId="23700"/>
    <cellStyle name="Output Column Headings" xfId="23701"/>
    <cellStyle name="Output Line Items" xfId="23702"/>
    <cellStyle name="Output Report Heading" xfId="23703"/>
    <cellStyle name="Output Report Title" xfId="23704"/>
    <cellStyle name="Page Number" xfId="23705"/>
    <cellStyle name="Pattern5" xfId="23706"/>
    <cellStyle name="Pattern5 2" xfId="23707"/>
    <cellStyle name="Pattern5 3" xfId="23708"/>
    <cellStyle name="Pattern5_15-FINANCEIRAS" xfId="23709"/>
    <cellStyle name="Pénznem [0]_RESULTS" xfId="23710"/>
    <cellStyle name="Pénznem_RESULTS" xfId="23711"/>
    <cellStyle name="per.style" xfId="23712"/>
    <cellStyle name="per.style 2" xfId="23713"/>
    <cellStyle name="Percen - Estilo1" xfId="23714"/>
    <cellStyle name="Percen - Estilo1 2" xfId="23715"/>
    <cellStyle name="Percen - Estilo1 2 2" xfId="23716"/>
    <cellStyle name="Percen - Estilo1 2_15-FINANCEIRAS" xfId="23717"/>
    <cellStyle name="Percen - Estilo1 3" xfId="23718"/>
    <cellStyle name="Percen - Estilo1 3 2" xfId="23719"/>
    <cellStyle name="Percen - Estilo1 3_15-FINANCEIRAS" xfId="23720"/>
    <cellStyle name="Percen - Estilo1 4" xfId="23721"/>
    <cellStyle name="Percen - Estilo1 5" xfId="23722"/>
    <cellStyle name="Percen - Estilo1 6" xfId="23723"/>
    <cellStyle name="Percen - Estilo1_13-Endividamento" xfId="23724"/>
    <cellStyle name="Percen - Estilo2" xfId="23725"/>
    <cellStyle name="Percen - Estilo2 2" xfId="23726"/>
    <cellStyle name="Percen - Estilo2 3" xfId="23727"/>
    <cellStyle name="Percen - Estilo2_15-FINANCEIRAS" xfId="23728"/>
    <cellStyle name="Percen-2" xfId="23729"/>
    <cellStyle name="Percent" xfId="1"/>
    <cellStyle name="Percent %" xfId="23730"/>
    <cellStyle name="Percent % 2" xfId="23731"/>
    <cellStyle name="Percent % 3" xfId="23732"/>
    <cellStyle name="Percent % 4" xfId="23733"/>
    <cellStyle name="Percent % Long Underline" xfId="23734"/>
    <cellStyle name="Percent % Long Underline 2" xfId="23735"/>
    <cellStyle name="Percent % Long Underline 3" xfId="23736"/>
    <cellStyle name="Percent % Long Underline 4" xfId="23737"/>
    <cellStyle name="Percent % Long Underline_15-FINANCEIRAS" xfId="23738"/>
    <cellStyle name="Percent %_15-FINANCEIRAS" xfId="23739"/>
    <cellStyle name="Percent (0)" xfId="23740"/>
    <cellStyle name="Percent (0) 2" xfId="23741"/>
    <cellStyle name="Percent (0) 3" xfId="23742"/>
    <cellStyle name="Percent (0) 4" xfId="23743"/>
    <cellStyle name="Percent (0)_15-FINANCEIRAS" xfId="23744"/>
    <cellStyle name="Percent [0%]" xfId="23745"/>
    <cellStyle name="Percent [0%] 2" xfId="23746"/>
    <cellStyle name="Percent [0.00%]" xfId="23747"/>
    <cellStyle name="Percent [0.00%] 2" xfId="23748"/>
    <cellStyle name="Percent [0]" xfId="23749"/>
    <cellStyle name="Percent [0] 2" xfId="23750"/>
    <cellStyle name="Percent [0] 2 2" xfId="23751"/>
    <cellStyle name="Percent [0] 2 3" xfId="23752"/>
    <cellStyle name="Percent [0] 2_15-FINANCEIRAS" xfId="23753"/>
    <cellStyle name="Percent [0] 3" xfId="23754"/>
    <cellStyle name="Percent [0] 4" xfId="23755"/>
    <cellStyle name="Percent [0]_15-FINANCEIRAS" xfId="23756"/>
    <cellStyle name="Percent [1]" xfId="23757"/>
    <cellStyle name="Percent [1] 2" xfId="23758"/>
    <cellStyle name="Percent [1] 2 2" xfId="23759"/>
    <cellStyle name="Percent [1] 2 3" xfId="23760"/>
    <cellStyle name="Percent [1] 2_15-FINANCEIRAS" xfId="23761"/>
    <cellStyle name="Percent [1] 3" xfId="23762"/>
    <cellStyle name="Percent [1] 4" xfId="23763"/>
    <cellStyle name="Percent [1]_15-FINANCEIRAS" xfId="23764"/>
    <cellStyle name="Percent [2]" xfId="23765"/>
    <cellStyle name="Percent [2] 10" xfId="23766"/>
    <cellStyle name="Percent [2] 10 2" xfId="23767"/>
    <cellStyle name="Percent [2] 10_15-FINANCEIRAS" xfId="23768"/>
    <cellStyle name="Percent [2] 11" xfId="23769"/>
    <cellStyle name="Percent [2] 11 2" xfId="23770"/>
    <cellStyle name="Percent [2] 11_15-FINANCEIRAS" xfId="23771"/>
    <cellStyle name="Percent [2] 12" xfId="23772"/>
    <cellStyle name="Percent [2] 12 2" xfId="23773"/>
    <cellStyle name="Percent [2] 12_15-FINANCEIRAS" xfId="23774"/>
    <cellStyle name="Percent [2] 13" xfId="23775"/>
    <cellStyle name="Percent [2] 13 2" xfId="23776"/>
    <cellStyle name="Percent [2] 13_15-FINANCEIRAS" xfId="23777"/>
    <cellStyle name="Percent [2] 14" xfId="23778"/>
    <cellStyle name="Percent [2] 14 2" xfId="23779"/>
    <cellStyle name="Percent [2] 14_15-FINANCEIRAS" xfId="23780"/>
    <cellStyle name="Percent [2] 15" xfId="23781"/>
    <cellStyle name="Percent [2] 15 2" xfId="23782"/>
    <cellStyle name="Percent [2] 15_15-FINANCEIRAS" xfId="23783"/>
    <cellStyle name="Percent [2] 16" xfId="23784"/>
    <cellStyle name="Percent [2] 16 2" xfId="23785"/>
    <cellStyle name="Percent [2] 16_15-FINANCEIRAS" xfId="23786"/>
    <cellStyle name="Percent [2] 17" xfId="23787"/>
    <cellStyle name="Percent [2] 17 2" xfId="23788"/>
    <cellStyle name="Percent [2] 17_15-FINANCEIRAS" xfId="23789"/>
    <cellStyle name="Percent [2] 18" xfId="23790"/>
    <cellStyle name="Percent [2] 18 2" xfId="23791"/>
    <cellStyle name="Percent [2] 18_15-FINANCEIRAS" xfId="23792"/>
    <cellStyle name="Percent [2] 19" xfId="23793"/>
    <cellStyle name="Percent [2] 19 2" xfId="23794"/>
    <cellStyle name="Percent [2] 19_15-FINANCEIRAS" xfId="23795"/>
    <cellStyle name="Percent [2] 2" xfId="23796"/>
    <cellStyle name="Percent [2] 2 2" xfId="23797"/>
    <cellStyle name="Percent [2] 2 2 2" xfId="23798"/>
    <cellStyle name="Percent [2] 2 2 3" xfId="23799"/>
    <cellStyle name="Percent [2] 2 2 4" xfId="23800"/>
    <cellStyle name="Percent [2] 2 2_15-FINANCEIRAS" xfId="23801"/>
    <cellStyle name="Percent [2] 2 3" xfId="23802"/>
    <cellStyle name="Percent [2] 2 3 2" xfId="23803"/>
    <cellStyle name="Percent [2] 2 3_15-FINANCEIRAS" xfId="23804"/>
    <cellStyle name="Percent [2] 2 4" xfId="23805"/>
    <cellStyle name="Percent [2] 2 4 2" xfId="23806"/>
    <cellStyle name="Percent [2] 2 4_15-FINANCEIRAS" xfId="23807"/>
    <cellStyle name="Percent [2] 2 5" xfId="23808"/>
    <cellStyle name="Percent [2] 2 5 2" xfId="23809"/>
    <cellStyle name="Percent [2] 2 5_15-FINANCEIRAS" xfId="23810"/>
    <cellStyle name="Percent [2] 2 6" xfId="23811"/>
    <cellStyle name="Percent [2] 2 7" xfId="23812"/>
    <cellStyle name="Percent [2] 2 8" xfId="23813"/>
    <cellStyle name="Percent [2] 2_15-FINANCEIRAS" xfId="23814"/>
    <cellStyle name="Percent [2] 20" xfId="23815"/>
    <cellStyle name="Percent [2] 20 2" xfId="23816"/>
    <cellStyle name="Percent [2] 20_15-FINANCEIRAS" xfId="23817"/>
    <cellStyle name="Percent [2] 21" xfId="23818"/>
    <cellStyle name="Percent [2] 21 2" xfId="23819"/>
    <cellStyle name="Percent [2] 21_15-FINANCEIRAS" xfId="23820"/>
    <cellStyle name="Percent [2] 22" xfId="23821"/>
    <cellStyle name="Percent [2] 22 2" xfId="23822"/>
    <cellStyle name="Percent [2] 22_15-FINANCEIRAS" xfId="23823"/>
    <cellStyle name="Percent [2] 23" xfId="23824"/>
    <cellStyle name="Percent [2] 23 2" xfId="23825"/>
    <cellStyle name="Percent [2] 23_15-FINANCEIRAS" xfId="23826"/>
    <cellStyle name="Percent [2] 24" xfId="23827"/>
    <cellStyle name="Percent [2] 24 2" xfId="23828"/>
    <cellStyle name="Percent [2] 24_15-FINANCEIRAS" xfId="23829"/>
    <cellStyle name="Percent [2] 25" xfId="23830"/>
    <cellStyle name="Percent [2] 25 2" xfId="23831"/>
    <cellStyle name="Percent [2] 25_15-FINANCEIRAS" xfId="23832"/>
    <cellStyle name="Percent [2] 26" xfId="23833"/>
    <cellStyle name="Percent [2] 26 2" xfId="23834"/>
    <cellStyle name="Percent [2] 26_15-FINANCEIRAS" xfId="23835"/>
    <cellStyle name="Percent [2] 27" xfId="23836"/>
    <cellStyle name="Percent [2] 27 2" xfId="23837"/>
    <cellStyle name="Percent [2] 27_15-FINANCEIRAS" xfId="23838"/>
    <cellStyle name="Percent [2] 28" xfId="23839"/>
    <cellStyle name="Percent [2] 28 2" xfId="23840"/>
    <cellStyle name="Percent [2] 28_15-FINANCEIRAS" xfId="23841"/>
    <cellStyle name="Percent [2] 29" xfId="23842"/>
    <cellStyle name="Percent [2] 29 2" xfId="23843"/>
    <cellStyle name="Percent [2] 29_15-FINANCEIRAS" xfId="23844"/>
    <cellStyle name="Percent [2] 3" xfId="23845"/>
    <cellStyle name="Percent [2] 3 2" xfId="23846"/>
    <cellStyle name="Percent [2] 3 2 2" xfId="23847"/>
    <cellStyle name="Percent [2] 3 2 3" xfId="23848"/>
    <cellStyle name="Percent [2] 3 2 4" xfId="23849"/>
    <cellStyle name="Percent [2] 3 2_15-FINANCEIRAS" xfId="23850"/>
    <cellStyle name="Percent [2] 3 3" xfId="23851"/>
    <cellStyle name="Percent [2] 3 3 2" xfId="23852"/>
    <cellStyle name="Percent [2] 3 3_15-FINANCEIRAS" xfId="23853"/>
    <cellStyle name="Percent [2] 3 4" xfId="23854"/>
    <cellStyle name="Percent [2] 3 4 2" xfId="23855"/>
    <cellStyle name="Percent [2] 3 4_15-FINANCEIRAS" xfId="23856"/>
    <cellStyle name="Percent [2] 3 5" xfId="23857"/>
    <cellStyle name="Percent [2] 3 5 2" xfId="23858"/>
    <cellStyle name="Percent [2] 3 5_15-FINANCEIRAS" xfId="23859"/>
    <cellStyle name="Percent [2] 3 6" xfId="23860"/>
    <cellStyle name="Percent [2] 3 7" xfId="23861"/>
    <cellStyle name="Percent [2] 3 8" xfId="23862"/>
    <cellStyle name="Percent [2] 3_15-FINANCEIRAS" xfId="23863"/>
    <cellStyle name="Percent [2] 30" xfId="23864"/>
    <cellStyle name="Percent [2] 30 2" xfId="23865"/>
    <cellStyle name="Percent [2] 30_15-FINANCEIRAS" xfId="23866"/>
    <cellStyle name="Percent [2] 31" xfId="23867"/>
    <cellStyle name="Percent [2] 31 2" xfId="23868"/>
    <cellStyle name="Percent [2] 31_15-FINANCEIRAS" xfId="23869"/>
    <cellStyle name="Percent [2] 32" xfId="23870"/>
    <cellStyle name="Percent [2] 32 2" xfId="23871"/>
    <cellStyle name="Percent [2] 32_15-FINANCEIRAS" xfId="23872"/>
    <cellStyle name="Percent [2] 33" xfId="23873"/>
    <cellStyle name="Percent [2] 33 2" xfId="23874"/>
    <cellStyle name="Percent [2] 33_15-FINANCEIRAS" xfId="23875"/>
    <cellStyle name="Percent [2] 34" xfId="23876"/>
    <cellStyle name="Percent [2] 34 2" xfId="23877"/>
    <cellStyle name="Percent [2] 34_15-FINANCEIRAS" xfId="23878"/>
    <cellStyle name="Percent [2] 35" xfId="23879"/>
    <cellStyle name="Percent [2] 35 2" xfId="23880"/>
    <cellStyle name="Percent [2] 35_15-FINANCEIRAS" xfId="23881"/>
    <cellStyle name="Percent [2] 36" xfId="23882"/>
    <cellStyle name="Percent [2] 36 2" xfId="23883"/>
    <cellStyle name="Percent [2] 36_15-FINANCEIRAS" xfId="23884"/>
    <cellStyle name="Percent [2] 37" xfId="23885"/>
    <cellStyle name="Percent [2] 38" xfId="23886"/>
    <cellStyle name="Percent [2] 39" xfId="23887"/>
    <cellStyle name="Percent [2] 4" xfId="23888"/>
    <cellStyle name="Percent [2] 4 2" xfId="23889"/>
    <cellStyle name="Percent [2] 4 2 2" xfId="23890"/>
    <cellStyle name="Percent [2] 4 2_15-FINANCEIRAS" xfId="23891"/>
    <cellStyle name="Percent [2] 4 3" xfId="23892"/>
    <cellStyle name="Percent [2] 4 3 2" xfId="23893"/>
    <cellStyle name="Percent [2] 4 3_15-FINANCEIRAS" xfId="23894"/>
    <cellStyle name="Percent [2] 4 4" xfId="23895"/>
    <cellStyle name="Percent [2] 4 4 2" xfId="23896"/>
    <cellStyle name="Percent [2] 4 4_15-FINANCEIRAS" xfId="23897"/>
    <cellStyle name="Percent [2] 4 5" xfId="23898"/>
    <cellStyle name="Percent [2] 4_15-FINANCEIRAS" xfId="23899"/>
    <cellStyle name="Percent [2] 40" xfId="23900"/>
    <cellStyle name="Percent [2] 41" xfId="23901"/>
    <cellStyle name="Percent [2] 42" xfId="23902"/>
    <cellStyle name="Percent [2] 43" xfId="23903"/>
    <cellStyle name="Percent [2] 44" xfId="23904"/>
    <cellStyle name="Percent [2] 45" xfId="23905"/>
    <cellStyle name="Percent [2] 5" xfId="23906"/>
    <cellStyle name="Percent [2] 5 2" xfId="23907"/>
    <cellStyle name="Percent [2] 5 2 2" xfId="23908"/>
    <cellStyle name="Percent [2] 5 2_15-FINANCEIRAS" xfId="23909"/>
    <cellStyle name="Percent [2] 5 3" xfId="23910"/>
    <cellStyle name="Percent [2] 5_15-FINANCEIRAS" xfId="23911"/>
    <cellStyle name="Percent [2] 6" xfId="23912"/>
    <cellStyle name="Percent [2] 6 2" xfId="23913"/>
    <cellStyle name="Percent [2] 6 2 2" xfId="23914"/>
    <cellStyle name="Percent [2] 6 2_15-FINANCEIRAS" xfId="23915"/>
    <cellStyle name="Percent [2] 6 3" xfId="23916"/>
    <cellStyle name="Percent [2] 6_15-FINANCEIRAS" xfId="23917"/>
    <cellStyle name="Percent [2] 7" xfId="23918"/>
    <cellStyle name="Percent [2] 7 2" xfId="23919"/>
    <cellStyle name="Percent [2] 7_15-FINANCEIRAS" xfId="23920"/>
    <cellStyle name="Percent [2] 8" xfId="23921"/>
    <cellStyle name="Percent [2] 8 2" xfId="23922"/>
    <cellStyle name="Percent [2] 8_15-FINANCEIRAS" xfId="23923"/>
    <cellStyle name="Percent [2] 9" xfId="23924"/>
    <cellStyle name="Percent [2] 9 2" xfId="23925"/>
    <cellStyle name="Percent [2] 9_15-FINANCEIRAS" xfId="23926"/>
    <cellStyle name="Percent [2]_15-FINANCEIRAS" xfId="23927"/>
    <cellStyle name="Percent 0.0%" xfId="23928"/>
    <cellStyle name="Percent 0.0% 2" xfId="23929"/>
    <cellStyle name="Percent 0.0% 3" xfId="23930"/>
    <cellStyle name="Percent 0.0% 4" xfId="23931"/>
    <cellStyle name="Percent 0.0% Long Underline" xfId="23932"/>
    <cellStyle name="Percent 0.0% Long Underline 2" xfId="23933"/>
    <cellStyle name="Percent 0.0% Long Underline 3" xfId="23934"/>
    <cellStyle name="Percent 0.0% Long Underline 4" xfId="23935"/>
    <cellStyle name="Percent 0.0% Long Underline_15-FINANCEIRAS" xfId="23936"/>
    <cellStyle name="Percent 0.0%_15-FINANCEIRAS" xfId="23937"/>
    <cellStyle name="Percent 0.00%" xfId="23938"/>
    <cellStyle name="Percent 0.00% 2" xfId="23939"/>
    <cellStyle name="Percent 0.00% 3" xfId="23940"/>
    <cellStyle name="Percent 0.00% 4" xfId="23941"/>
    <cellStyle name="Percent 0.00% Long Underline" xfId="23942"/>
    <cellStyle name="Percent 0.00% Long Underline 2" xfId="23943"/>
    <cellStyle name="Percent 0.00% Long Underline 3" xfId="23944"/>
    <cellStyle name="Percent 0.00% Long Underline 4" xfId="23945"/>
    <cellStyle name="Percent 0.00% Long Underline_15-FINANCEIRAS" xfId="23946"/>
    <cellStyle name="Percent 0.00%_15-FINANCEIRAS" xfId="23947"/>
    <cellStyle name="Percent 0.000%" xfId="23948"/>
    <cellStyle name="Percent 0.000% 2" xfId="23949"/>
    <cellStyle name="Percent 0.000% 3" xfId="23950"/>
    <cellStyle name="Percent 0.000% 4" xfId="23951"/>
    <cellStyle name="Percent 0.000% Long Underline" xfId="23952"/>
    <cellStyle name="Percent 0.000% Long Underline 2" xfId="23953"/>
    <cellStyle name="Percent 0.000% Long Underline 3" xfId="23954"/>
    <cellStyle name="Percent 0.000% Long Underline 4" xfId="23955"/>
    <cellStyle name="Percent 0.000% Long Underline_15-FINANCEIRAS" xfId="23956"/>
    <cellStyle name="Percent 0.000%_15-FINANCEIRAS" xfId="23957"/>
    <cellStyle name="Percent 10" xfId="23958"/>
    <cellStyle name="Percent 10 2" xfId="23959"/>
    <cellStyle name="Percent 10_15-FINANCEIRAS" xfId="23960"/>
    <cellStyle name="Percent 11" xfId="23961"/>
    <cellStyle name="Percent 11 2" xfId="23962"/>
    <cellStyle name="Percent 11_15-FINANCEIRAS" xfId="23963"/>
    <cellStyle name="Percent 12" xfId="23964"/>
    <cellStyle name="Percent 12 2" xfId="23965"/>
    <cellStyle name="Percent 12_15-FINANCEIRAS" xfId="23966"/>
    <cellStyle name="Percent 13" xfId="23967"/>
    <cellStyle name="Percent 13 2" xfId="23968"/>
    <cellStyle name="Percent 13_15-FINANCEIRAS" xfId="23969"/>
    <cellStyle name="Percent 14" xfId="23970"/>
    <cellStyle name="Percent 14 2" xfId="23971"/>
    <cellStyle name="Percent 14_15-FINANCEIRAS" xfId="23972"/>
    <cellStyle name="Percent 15" xfId="23973"/>
    <cellStyle name="Percent 15 2" xfId="23974"/>
    <cellStyle name="Percent 15_15-FINANCEIRAS" xfId="23975"/>
    <cellStyle name="Percent 16" xfId="23976"/>
    <cellStyle name="Percent 16 2" xfId="23977"/>
    <cellStyle name="Percent 16_15-FINANCEIRAS" xfId="23978"/>
    <cellStyle name="Percent 17" xfId="23979"/>
    <cellStyle name="Percent 17 2" xfId="23980"/>
    <cellStyle name="Percent 17_15-FINANCEIRAS" xfId="23981"/>
    <cellStyle name="Percent 18" xfId="23982"/>
    <cellStyle name="Percent 18 2" xfId="23983"/>
    <cellStyle name="Percent 18_15-FINANCEIRAS" xfId="23984"/>
    <cellStyle name="Percent 19" xfId="23985"/>
    <cellStyle name="Percent 19 2" xfId="23986"/>
    <cellStyle name="Percent 19_15-FINANCEIRAS" xfId="23987"/>
    <cellStyle name="Percent 2" xfId="23988"/>
    <cellStyle name="Percent 2 10" xfId="23989"/>
    <cellStyle name="Percent 2 10 2" xfId="23990"/>
    <cellStyle name="Percent 2 10_15-FINANCEIRAS" xfId="23991"/>
    <cellStyle name="Percent 2 11" xfId="23992"/>
    <cellStyle name="Percent 2 11 2" xfId="23993"/>
    <cellStyle name="Percent 2 11_15-FINANCEIRAS" xfId="23994"/>
    <cellStyle name="Percent 2 12" xfId="23995"/>
    <cellStyle name="Percent 2 12 2" xfId="23996"/>
    <cellStyle name="Percent 2 12_15-FINANCEIRAS" xfId="23997"/>
    <cellStyle name="Percent 2 13" xfId="23998"/>
    <cellStyle name="Percent 2 13 2" xfId="23999"/>
    <cellStyle name="Percent 2 13_15-FINANCEIRAS" xfId="24000"/>
    <cellStyle name="Percent 2 14" xfId="24001"/>
    <cellStyle name="Percent 2 14 2" xfId="24002"/>
    <cellStyle name="Percent 2 14_15-FINANCEIRAS" xfId="24003"/>
    <cellStyle name="Percent 2 15" xfId="24004"/>
    <cellStyle name="Percent 2 15 2" xfId="24005"/>
    <cellStyle name="Percent 2 15_15-FINANCEIRAS" xfId="24006"/>
    <cellStyle name="Percent 2 16" xfId="24007"/>
    <cellStyle name="Percent 2 16 2" xfId="24008"/>
    <cellStyle name="Percent 2 16_15-FINANCEIRAS" xfId="24009"/>
    <cellStyle name="Percent 2 17" xfId="24010"/>
    <cellStyle name="Percent 2 17 2" xfId="24011"/>
    <cellStyle name="Percent 2 17_15-FINANCEIRAS" xfId="24012"/>
    <cellStyle name="Percent 2 18" xfId="24013"/>
    <cellStyle name="Percent 2 18 2" xfId="24014"/>
    <cellStyle name="Percent 2 18_15-FINANCEIRAS" xfId="24015"/>
    <cellStyle name="Percent 2 19" xfId="24016"/>
    <cellStyle name="Percent 2 19 2" xfId="24017"/>
    <cellStyle name="Percent 2 19_15-FINANCEIRAS" xfId="24018"/>
    <cellStyle name="Percent 2 2" xfId="24019"/>
    <cellStyle name="Percent 2 2 10" xfId="24020"/>
    <cellStyle name="Percent 2 2 2" xfId="24021"/>
    <cellStyle name="Percent 2 2 2 2" xfId="24022"/>
    <cellStyle name="Percent 2 2 2 3" xfId="24023"/>
    <cellStyle name="Percent 2 2 2_15-FINANCEIRAS" xfId="24024"/>
    <cellStyle name="Percent 2 2 3" xfId="24025"/>
    <cellStyle name="Percent 2 2 4" xfId="24026"/>
    <cellStyle name="Percent 2 2 5" xfId="24027"/>
    <cellStyle name="Percent 2 2 6" xfId="24028"/>
    <cellStyle name="Percent 2 2 7" xfId="24029"/>
    <cellStyle name="Percent 2 2 8" xfId="24030"/>
    <cellStyle name="Percent 2 2 9" xfId="24031"/>
    <cellStyle name="Percent 2 2_15-FINANCEIRAS" xfId="24032"/>
    <cellStyle name="Percent 2 20" xfId="24033"/>
    <cellStyle name="Percent 2 21" xfId="24034"/>
    <cellStyle name="Percent 2 22" xfId="24035"/>
    <cellStyle name="Percent 2 3" xfId="24036"/>
    <cellStyle name="Percent 2 3 2" xfId="24037"/>
    <cellStyle name="Percent 2 3 3" xfId="24038"/>
    <cellStyle name="Percent 2 3_15-FINANCEIRAS" xfId="24039"/>
    <cellStyle name="Percent 2 4" xfId="24040"/>
    <cellStyle name="Percent 2 4 2" xfId="24041"/>
    <cellStyle name="Percent 2 4 3" xfId="24042"/>
    <cellStyle name="Percent 2 4_15-FINANCEIRAS" xfId="24043"/>
    <cellStyle name="Percent 2 5" xfId="24044"/>
    <cellStyle name="Percent 2 5 2" xfId="24045"/>
    <cellStyle name="Percent 2 5_15-FINANCEIRAS" xfId="24046"/>
    <cellStyle name="Percent 2 6" xfId="24047"/>
    <cellStyle name="Percent 2 6 2" xfId="24048"/>
    <cellStyle name="Percent 2 6_15-FINANCEIRAS" xfId="24049"/>
    <cellStyle name="Percent 2 7" xfId="24050"/>
    <cellStyle name="Percent 2 7 2" xfId="24051"/>
    <cellStyle name="Percent 2 7_15-FINANCEIRAS" xfId="24052"/>
    <cellStyle name="Percent 2 8" xfId="24053"/>
    <cellStyle name="Percent 2 8 2" xfId="24054"/>
    <cellStyle name="Percent 2 8_15-FINANCEIRAS" xfId="24055"/>
    <cellStyle name="Percent 2 9" xfId="24056"/>
    <cellStyle name="Percent 2 9 2" xfId="24057"/>
    <cellStyle name="Percent 2 9_15-FINANCEIRAS" xfId="24058"/>
    <cellStyle name="Percent 2_15-FINANCEIRAS" xfId="24059"/>
    <cellStyle name="Percent 20" xfId="24060"/>
    <cellStyle name="Percent 20 2" xfId="24061"/>
    <cellStyle name="Percent 20_15-FINANCEIRAS" xfId="24062"/>
    <cellStyle name="Percent 21" xfId="24063"/>
    <cellStyle name="Percent 21 2" xfId="24064"/>
    <cellStyle name="Percent 21_15-FINANCEIRAS" xfId="24065"/>
    <cellStyle name="Percent 3" xfId="24066"/>
    <cellStyle name="Percent 3 10" xfId="24067"/>
    <cellStyle name="Percent 3 2" xfId="24068"/>
    <cellStyle name="Percent 3 2 2" xfId="24069"/>
    <cellStyle name="Percent 3 2 2 2" xfId="24070"/>
    <cellStyle name="Percent 3 2 2 2 2" xfId="24071"/>
    <cellStyle name="Percent 3 2 2 2 2 2" xfId="24072"/>
    <cellStyle name="Percent 3 2 2 2 2 2 2" xfId="24073"/>
    <cellStyle name="Percent 3 2 2 2 2 3" xfId="24074"/>
    <cellStyle name="Percent 3 2 2 2 2 4" xfId="24075"/>
    <cellStyle name="Percent 3 2 2 2 3" xfId="24076"/>
    <cellStyle name="Percent 3 2 2 2 3 2" xfId="24077"/>
    <cellStyle name="Percent 3 2 2 2 4" xfId="24078"/>
    <cellStyle name="Percent 3 2 2 2 5" xfId="24079"/>
    <cellStyle name="Percent 3 2 2 3" xfId="24080"/>
    <cellStyle name="Percent 3 2 2 3 2" xfId="24081"/>
    <cellStyle name="Percent 3 2 2 3 2 2" xfId="24082"/>
    <cellStyle name="Percent 3 2 2 3 2 2 2" xfId="24083"/>
    <cellStyle name="Percent 3 2 2 3 2 3" xfId="24084"/>
    <cellStyle name="Percent 3 2 2 3 2 4" xfId="24085"/>
    <cellStyle name="Percent 3 2 2 3 3" xfId="24086"/>
    <cellStyle name="Percent 3 2 2 3 3 2" xfId="24087"/>
    <cellStyle name="Percent 3 2 2 3 4" xfId="24088"/>
    <cellStyle name="Percent 3 2 2 3 5" xfId="24089"/>
    <cellStyle name="Percent 3 2 2 4" xfId="24090"/>
    <cellStyle name="Percent 3 2 2 4 2" xfId="24091"/>
    <cellStyle name="Percent 3 2 2 4 2 2" xfId="24092"/>
    <cellStyle name="Percent 3 2 2 4 3" xfId="24093"/>
    <cellStyle name="Percent 3 2 2 4 4" xfId="24094"/>
    <cellStyle name="Percent 3 2 2 5" xfId="24095"/>
    <cellStyle name="Percent 3 2 2 5 2" xfId="24096"/>
    <cellStyle name="Percent 3 2 2 6" xfId="24097"/>
    <cellStyle name="Percent 3 2 2 7" xfId="24098"/>
    <cellStyle name="Percent 3 2 3" xfId="24099"/>
    <cellStyle name="Percent 3 2_15-FINANCEIRAS" xfId="24100"/>
    <cellStyle name="Percent 3 3" xfId="24101"/>
    <cellStyle name="Percent 3 3 2" xfId="24102"/>
    <cellStyle name="Percent 3 3 2 2" xfId="24103"/>
    <cellStyle name="Percent 3 3 2 2 2" xfId="24104"/>
    <cellStyle name="Percent 3 3 2 2 2 2" xfId="24105"/>
    <cellStyle name="Percent 3 3 2 2 3" xfId="24106"/>
    <cellStyle name="Percent 3 3 2 2 4" xfId="24107"/>
    <cellStyle name="Percent 3 3 2 3" xfId="24108"/>
    <cellStyle name="Percent 3 3 2 3 2" xfId="24109"/>
    <cellStyle name="Percent 3 3 2 4" xfId="24110"/>
    <cellStyle name="Percent 3 3 2 5" xfId="24111"/>
    <cellStyle name="Percent 3 3 3" xfId="24112"/>
    <cellStyle name="Percent 3 3 3 2" xfId="24113"/>
    <cellStyle name="Percent 3 3 3 2 2" xfId="24114"/>
    <cellStyle name="Percent 3 3 3 2 2 2" xfId="24115"/>
    <cellStyle name="Percent 3 3 3 2 3" xfId="24116"/>
    <cellStyle name="Percent 3 3 3 2 4" xfId="24117"/>
    <cellStyle name="Percent 3 3 3 3" xfId="24118"/>
    <cellStyle name="Percent 3 3 3 3 2" xfId="24119"/>
    <cellStyle name="Percent 3 3 3 4" xfId="24120"/>
    <cellStyle name="Percent 3 3 3 5" xfId="24121"/>
    <cellStyle name="Percent 3 3 4" xfId="24122"/>
    <cellStyle name="Percent 3 3 4 2" xfId="24123"/>
    <cellStyle name="Percent 3 3 4 2 2" xfId="24124"/>
    <cellStyle name="Percent 3 3 4 3" xfId="24125"/>
    <cellStyle name="Percent 3 3 4 4" xfId="24126"/>
    <cellStyle name="Percent 3 3 5" xfId="24127"/>
    <cellStyle name="Percent 3 3 5 2" xfId="24128"/>
    <cellStyle name="Percent 3 3 6" xfId="24129"/>
    <cellStyle name="Percent 3 3 7" xfId="24130"/>
    <cellStyle name="Percent 3 4" xfId="24131"/>
    <cellStyle name="Percent 3 5" xfId="24132"/>
    <cellStyle name="Percent 3 6" xfId="24133"/>
    <cellStyle name="Percent 3 7" xfId="24134"/>
    <cellStyle name="Percent 3 8" xfId="24135"/>
    <cellStyle name="Percent 3 9" xfId="24136"/>
    <cellStyle name="Percent 3_15-FINANCEIRAS" xfId="24137"/>
    <cellStyle name="Percent 4" xfId="24138"/>
    <cellStyle name="Percent 4 2" xfId="24139"/>
    <cellStyle name="Percent 4 3" xfId="24140"/>
    <cellStyle name="Percent 4 4" xfId="24141"/>
    <cellStyle name="Percent 4_15-FINANCEIRAS" xfId="24142"/>
    <cellStyle name="Percent 5" xfId="24143"/>
    <cellStyle name="Percent 5 2" xfId="24144"/>
    <cellStyle name="Percent 5 2 2" xfId="24145"/>
    <cellStyle name="Percent 5 2_15-FINANCEIRAS" xfId="24146"/>
    <cellStyle name="Percent 5 3" xfId="24147"/>
    <cellStyle name="Percent 5_15-FINANCEIRAS" xfId="24148"/>
    <cellStyle name="Percent 6" xfId="24149"/>
    <cellStyle name="Percent 6 2" xfId="24150"/>
    <cellStyle name="Percent 6 2 2" xfId="24151"/>
    <cellStyle name="Percent 6 2 2 2" xfId="24152"/>
    <cellStyle name="Percent 6 2 2_15-FINANCEIRAS" xfId="24153"/>
    <cellStyle name="Percent 6 2 3" xfId="24154"/>
    <cellStyle name="Percent 6 2_15-FINANCEIRAS" xfId="24155"/>
    <cellStyle name="Percent 6 3" xfId="24156"/>
    <cellStyle name="Percent 6 3 2" xfId="24157"/>
    <cellStyle name="Percent 6 3_15-FINANCEIRAS" xfId="24158"/>
    <cellStyle name="Percent 6 4" xfId="24159"/>
    <cellStyle name="Percent 6_15-FINANCEIRAS" xfId="24160"/>
    <cellStyle name="Percent 7" xfId="24161"/>
    <cellStyle name="Percent 7 2" xfId="24162"/>
    <cellStyle name="Percent 7_15-FINANCEIRAS" xfId="24163"/>
    <cellStyle name="Percent 8" xfId="24164"/>
    <cellStyle name="Percent 8 2" xfId="24165"/>
    <cellStyle name="Percent 8_15-FINANCEIRAS" xfId="24166"/>
    <cellStyle name="Percent 9" xfId="24167"/>
    <cellStyle name="Percent 9 2" xfId="24168"/>
    <cellStyle name="Percent 9_15-FINANCEIRAS" xfId="24169"/>
    <cellStyle name="Percent Comma" xfId="24170"/>
    <cellStyle name="Percent Comma 2" xfId="24171"/>
    <cellStyle name="Percentual" xfId="24172"/>
    <cellStyle name="Percentual 2" xfId="24173"/>
    <cellStyle name="Percentual 3" xfId="24174"/>
    <cellStyle name="Percentual[2]" xfId="24175"/>
    <cellStyle name="Percentual_1.1 - Apuração IRPJ_CSLL - 2200 - 2012_MAI_V1" xfId="24176"/>
    <cellStyle name="planilhal" xfId="24177"/>
    <cellStyle name="Ponto" xfId="24178"/>
    <cellStyle name="Ponto 2" xfId="24179"/>
    <cellStyle name="Ponto 3" xfId="24180"/>
    <cellStyle name="Ponto_15-FINANCEIRAS" xfId="24181"/>
    <cellStyle name="Porcentagem" xfId="6"/>
    <cellStyle name="Porcentagem 10" xfId="24182"/>
    <cellStyle name="Porcentagem 10 2" xfId="24183"/>
    <cellStyle name="Porcentagem 10_15-FINANCEIRAS" xfId="24184"/>
    <cellStyle name="Porcentagem 11" xfId="24185"/>
    <cellStyle name="Porcentagem 11 2" xfId="24186"/>
    <cellStyle name="Porcentagem 11_15-FINANCEIRAS" xfId="24187"/>
    <cellStyle name="Porcentagem 12" xfId="24188"/>
    <cellStyle name="Porcentagem 12 2" xfId="24189"/>
    <cellStyle name="Porcentagem 12_15-FINANCEIRAS" xfId="24190"/>
    <cellStyle name="Porcentagem 13" xfId="24191"/>
    <cellStyle name="Porcentagem 13 2" xfId="24192"/>
    <cellStyle name="Porcentagem 13_15-FINANCEIRAS" xfId="24193"/>
    <cellStyle name="Porcentagem 14" xfId="24194"/>
    <cellStyle name="Porcentagem 14 2" xfId="24195"/>
    <cellStyle name="Porcentagem 14_15-FINANCEIRAS" xfId="24196"/>
    <cellStyle name="Porcentagem 15" xfId="24197"/>
    <cellStyle name="Porcentagem 15 2" xfId="24198"/>
    <cellStyle name="Porcentagem 15_COMGAS" xfId="24199"/>
    <cellStyle name="Porcentagem 16" xfId="24200"/>
    <cellStyle name="Porcentagem 17" xfId="24201"/>
    <cellStyle name="Porcentagem 17 2" xfId="24202"/>
    <cellStyle name="Porcentagem 18" xfId="24203"/>
    <cellStyle name="Porcentagem 18 2" xfId="24204"/>
    <cellStyle name="Porcentagem 19" xfId="24205"/>
    <cellStyle name="Porcentagem 19 2" xfId="24206"/>
    <cellStyle name="Porcentagem 2" xfId="24207"/>
    <cellStyle name="Porcentagem 2 10" xfId="24208"/>
    <cellStyle name="Porcentagem 2 11" xfId="24209"/>
    <cellStyle name="Porcentagem 2 2" xfId="24210"/>
    <cellStyle name="Porcentagem 2 2 2" xfId="24211"/>
    <cellStyle name="Porcentagem 2 2 2 2" xfId="24212"/>
    <cellStyle name="Porcentagem 2 2 2 3" xfId="24213"/>
    <cellStyle name="Porcentagem 2 2 2 4" xfId="24214"/>
    <cellStyle name="Porcentagem 2 2 2_15-FINANCEIRAS" xfId="24215"/>
    <cellStyle name="Porcentagem 2 2 3" xfId="24216"/>
    <cellStyle name="Porcentagem 2 2 4" xfId="24217"/>
    <cellStyle name="Porcentagem 2 2 5" xfId="24218"/>
    <cellStyle name="Porcentagem 2 2_15-FINANCEIRAS" xfId="24219"/>
    <cellStyle name="Porcentagem 2 3" xfId="24220"/>
    <cellStyle name="Porcentagem 2 3 2" xfId="24221"/>
    <cellStyle name="Porcentagem 2 3 2 2" xfId="24222"/>
    <cellStyle name="Porcentagem 2 3 2 3" xfId="24223"/>
    <cellStyle name="Porcentagem 2 3 2 4" xfId="24224"/>
    <cellStyle name="Porcentagem 2 3 2_15-FINANCEIRAS" xfId="24225"/>
    <cellStyle name="Porcentagem 2 3 3" xfId="24226"/>
    <cellStyle name="Porcentagem 2 3 4" xfId="24227"/>
    <cellStyle name="Porcentagem 2 3 5" xfId="24228"/>
    <cellStyle name="Porcentagem 2 3_15-FINANCEIRAS" xfId="24229"/>
    <cellStyle name="Porcentagem 2 4" xfId="24230"/>
    <cellStyle name="Porcentagem 2 4 2" xfId="24231"/>
    <cellStyle name="Porcentagem 2 4 2 2" xfId="24232"/>
    <cellStyle name="Porcentagem 2 4 2 3" xfId="24233"/>
    <cellStyle name="Porcentagem 2 4 2 4" xfId="24234"/>
    <cellStyle name="Porcentagem 2 4 2_15-FINANCEIRAS" xfId="24235"/>
    <cellStyle name="Porcentagem 2 4 3" xfId="24236"/>
    <cellStyle name="Porcentagem 2 4 4" xfId="24237"/>
    <cellStyle name="Porcentagem 2 4 5" xfId="24238"/>
    <cellStyle name="Porcentagem 2 4_15-FINANCEIRAS" xfId="24239"/>
    <cellStyle name="Porcentagem 2 5" xfId="24240"/>
    <cellStyle name="Porcentagem 2 5 2" xfId="24241"/>
    <cellStyle name="Porcentagem 2 5 2 2" xfId="24242"/>
    <cellStyle name="Porcentagem 2 5 2 3" xfId="24243"/>
    <cellStyle name="Porcentagem 2 5 2 4" xfId="24244"/>
    <cellStyle name="Porcentagem 2 5 2_15-FINANCEIRAS" xfId="24245"/>
    <cellStyle name="Porcentagem 2 5 3" xfId="24246"/>
    <cellStyle name="Porcentagem 2 5 4" xfId="24247"/>
    <cellStyle name="Porcentagem 2 5 5" xfId="24248"/>
    <cellStyle name="Porcentagem 2 5_15-FINANCEIRAS" xfId="24249"/>
    <cellStyle name="Porcentagem 2 6" xfId="24250"/>
    <cellStyle name="Porcentagem 2 6 2" xfId="24251"/>
    <cellStyle name="Porcentagem 2 6 2 2" xfId="24252"/>
    <cellStyle name="Porcentagem 2 6 2 3" xfId="24253"/>
    <cellStyle name="Porcentagem 2 6 2 4" xfId="24254"/>
    <cellStyle name="Porcentagem 2 6 2_15-FINANCEIRAS" xfId="24255"/>
    <cellStyle name="Porcentagem 2 6 3" xfId="24256"/>
    <cellStyle name="Porcentagem 2 6 4" xfId="24257"/>
    <cellStyle name="Porcentagem 2 6 5" xfId="24258"/>
    <cellStyle name="Porcentagem 2 6_15-FINANCEIRAS" xfId="24259"/>
    <cellStyle name="Porcentagem 2 7" xfId="24260"/>
    <cellStyle name="Porcentagem 2 7 2" xfId="24261"/>
    <cellStyle name="Porcentagem 2 8" xfId="24262"/>
    <cellStyle name="Porcentagem 2 9" xfId="24263"/>
    <cellStyle name="Porcentagem 2_15-FINANCEIRAS" xfId="24264"/>
    <cellStyle name="Porcentagem 20" xfId="24265"/>
    <cellStyle name="Porcentagem 20 2" xfId="24266"/>
    <cellStyle name="Porcentagem 21" xfId="24267"/>
    <cellStyle name="Porcentagem 21 2" xfId="24268"/>
    <cellStyle name="Porcentagem 22" xfId="24269"/>
    <cellStyle name="Porcentagem 22 2" xfId="24270"/>
    <cellStyle name="Porcentagem 23" xfId="24271"/>
    <cellStyle name="Porcentagem 23 2" xfId="24272"/>
    <cellStyle name="Porcentagem 24" xfId="24273"/>
    <cellStyle name="Porcentagem 24 2" xfId="24274"/>
    <cellStyle name="Porcentagem 25" xfId="24275"/>
    <cellStyle name="Porcentagem 25 2" xfId="24276"/>
    <cellStyle name="Porcentagem 26" xfId="24277"/>
    <cellStyle name="Porcentagem 26 2" xfId="24278"/>
    <cellStyle name="Porcentagem 27" xfId="24279"/>
    <cellStyle name="Porcentagem 27 2" xfId="24280"/>
    <cellStyle name="Porcentagem 28" xfId="24281"/>
    <cellStyle name="Porcentagem 28 2" xfId="24282"/>
    <cellStyle name="Porcentagem 29" xfId="24283"/>
    <cellStyle name="Porcentagem 29 2" xfId="24284"/>
    <cellStyle name="Porcentagem 3" xfId="24285"/>
    <cellStyle name="Porcentagem 3 10" xfId="24286"/>
    <cellStyle name="Porcentagem 3 2" xfId="24287"/>
    <cellStyle name="Porcentagem 3 2 2" xfId="24288"/>
    <cellStyle name="Porcentagem 3 2 2 2" xfId="24289"/>
    <cellStyle name="Porcentagem 3 2 2 3" xfId="24290"/>
    <cellStyle name="Porcentagem 3 2 2_15-FINANCEIRAS" xfId="24291"/>
    <cellStyle name="Porcentagem 3 2 3" xfId="24292"/>
    <cellStyle name="Porcentagem 3 2 4" xfId="24293"/>
    <cellStyle name="Porcentagem 3 2 5" xfId="24294"/>
    <cellStyle name="Porcentagem 3 2_15-FINANCEIRAS" xfId="24295"/>
    <cellStyle name="Porcentagem 3 3" xfId="24296"/>
    <cellStyle name="Porcentagem 3 3 2" xfId="24297"/>
    <cellStyle name="Porcentagem 3 3 3" xfId="24298"/>
    <cellStyle name="Porcentagem 3 3 4" xfId="24299"/>
    <cellStyle name="Porcentagem 3 3 5" xfId="24300"/>
    <cellStyle name="Porcentagem 3 3_15-FINANCEIRAS" xfId="24301"/>
    <cellStyle name="Porcentagem 3 4" xfId="24302"/>
    <cellStyle name="Porcentagem 3 4 2" xfId="24303"/>
    <cellStyle name="Porcentagem 3 4_15-FINANCEIRAS" xfId="24304"/>
    <cellStyle name="Porcentagem 3 5" xfId="24305"/>
    <cellStyle name="Porcentagem 3 6" xfId="24306"/>
    <cellStyle name="Porcentagem 3 7" xfId="24307"/>
    <cellStyle name="Porcentagem 3 8" xfId="24308"/>
    <cellStyle name="Porcentagem 3 9" xfId="24309"/>
    <cellStyle name="Porcentagem 3_15-FINANCEIRAS" xfId="24310"/>
    <cellStyle name="Porcentagem 30" xfId="24311"/>
    <cellStyle name="Porcentagem 30 2" xfId="24312"/>
    <cellStyle name="Porcentagem 31" xfId="24313"/>
    <cellStyle name="Porcentagem 31 2" xfId="24314"/>
    <cellStyle name="Porcentagem 32" xfId="24315"/>
    <cellStyle name="Porcentagem 32 2" xfId="24316"/>
    <cellStyle name="Porcentagem 33" xfId="24317"/>
    <cellStyle name="Porcentagem 33 2" xfId="24318"/>
    <cellStyle name="Porcentagem 34" xfId="24319"/>
    <cellStyle name="Porcentagem 34 2" xfId="24320"/>
    <cellStyle name="Porcentagem 35" xfId="24321"/>
    <cellStyle name="Porcentagem 35 2" xfId="24322"/>
    <cellStyle name="Porcentagem 36" xfId="24323"/>
    <cellStyle name="Porcentagem 36 2" xfId="24324"/>
    <cellStyle name="Porcentagem 37" xfId="24325"/>
    <cellStyle name="Porcentagem 37 2" xfId="24326"/>
    <cellStyle name="Porcentagem 38" xfId="24327"/>
    <cellStyle name="Porcentagem 38 2" xfId="24328"/>
    <cellStyle name="Porcentagem 39" xfId="24329"/>
    <cellStyle name="Porcentagem 39 2" xfId="24330"/>
    <cellStyle name="Porcentagem 4" xfId="24331"/>
    <cellStyle name="Porcentagem 4 10" xfId="24332"/>
    <cellStyle name="Porcentagem 4 2" xfId="24333"/>
    <cellStyle name="Porcentagem 4 2 2" xfId="24334"/>
    <cellStyle name="Porcentagem 4 2 2 2" xfId="24335"/>
    <cellStyle name="Porcentagem 4 2 2 2 2" xfId="24336"/>
    <cellStyle name="Porcentagem 4 2 2 2 3" xfId="24337"/>
    <cellStyle name="Porcentagem 4 2 2 2_15-FINANCEIRAS" xfId="24338"/>
    <cellStyle name="Porcentagem 4 2 2 3" xfId="24339"/>
    <cellStyle name="Porcentagem 4 2 2 4" xfId="24340"/>
    <cellStyle name="Porcentagem 4 2 2_15-FINANCEIRAS" xfId="24341"/>
    <cellStyle name="Porcentagem 4 2 3" xfId="24342"/>
    <cellStyle name="Porcentagem 4 2 3 2" xfId="24343"/>
    <cellStyle name="Porcentagem 4 2 3 3" xfId="24344"/>
    <cellStyle name="Porcentagem 4 2 3_15-FINANCEIRAS" xfId="24345"/>
    <cellStyle name="Porcentagem 4 2 4" xfId="24346"/>
    <cellStyle name="Porcentagem 4 2 5" xfId="24347"/>
    <cellStyle name="Porcentagem 4 2 6" xfId="24348"/>
    <cellStyle name="Porcentagem 4 2 7" xfId="24349"/>
    <cellStyle name="Porcentagem 4 2_15-FINANCEIRAS" xfId="24350"/>
    <cellStyle name="Porcentagem 4 3" xfId="24351"/>
    <cellStyle name="Porcentagem 4 3 2" xfId="24352"/>
    <cellStyle name="Porcentagem 4 3 2 2" xfId="24353"/>
    <cellStyle name="Porcentagem 4 3 2 3" xfId="24354"/>
    <cellStyle name="Porcentagem 4 3 2_15-FINANCEIRAS" xfId="24355"/>
    <cellStyle name="Porcentagem 4 3 3" xfId="24356"/>
    <cellStyle name="Porcentagem 4 3 4" xfId="24357"/>
    <cellStyle name="Porcentagem 4 3_15-FINANCEIRAS" xfId="24358"/>
    <cellStyle name="Porcentagem 4 4" xfId="24359"/>
    <cellStyle name="Porcentagem 4 4 2" xfId="24360"/>
    <cellStyle name="Porcentagem 4 4 3" xfId="24361"/>
    <cellStyle name="Porcentagem 4 4_15-FINANCEIRAS" xfId="24362"/>
    <cellStyle name="Porcentagem 4 5" xfId="24363"/>
    <cellStyle name="Porcentagem 4 5 2" xfId="24364"/>
    <cellStyle name="Porcentagem 4 5 3" xfId="24365"/>
    <cellStyle name="Porcentagem 4 5_15-FINANCEIRAS" xfId="24366"/>
    <cellStyle name="Porcentagem 4 6" xfId="24367"/>
    <cellStyle name="Porcentagem 4 6 2" xfId="24368"/>
    <cellStyle name="Porcentagem 4 7" xfId="24369"/>
    <cellStyle name="Porcentagem 4 8" xfId="24370"/>
    <cellStyle name="Porcentagem 4 9" xfId="24371"/>
    <cellStyle name="Porcentagem 4_15-FINANCEIRAS" xfId="24372"/>
    <cellStyle name="Porcentagem 40" xfId="24373"/>
    <cellStyle name="Porcentagem 40 2" xfId="24374"/>
    <cellStyle name="Porcentagem 41" xfId="24375"/>
    <cellStyle name="Porcentagem 41 2" xfId="24376"/>
    <cellStyle name="Porcentagem 42" xfId="24377"/>
    <cellStyle name="Porcentagem 42 2" xfId="24378"/>
    <cellStyle name="Porcentagem 43" xfId="24379"/>
    <cellStyle name="Porcentagem 43 2" xfId="24380"/>
    <cellStyle name="Porcentagem 44" xfId="24381"/>
    <cellStyle name="Porcentagem 44 2" xfId="24382"/>
    <cellStyle name="Porcentagem 45" xfId="24383"/>
    <cellStyle name="Porcentagem 45 2" xfId="24384"/>
    <cellStyle name="Porcentagem 46" xfId="24385"/>
    <cellStyle name="Porcentagem 46 2" xfId="24386"/>
    <cellStyle name="Porcentagem 47" xfId="24387"/>
    <cellStyle name="Porcentagem 47 2" xfId="24388"/>
    <cellStyle name="Porcentagem 48" xfId="24389"/>
    <cellStyle name="Porcentagem 48 2" xfId="24390"/>
    <cellStyle name="Porcentagem 49" xfId="24391"/>
    <cellStyle name="Porcentagem 49 2" xfId="24392"/>
    <cellStyle name="Porcentagem 5" xfId="24393"/>
    <cellStyle name="Porcentagem 5 10" xfId="24394"/>
    <cellStyle name="Porcentagem 5 2" xfId="24395"/>
    <cellStyle name="Porcentagem 5 2 2" xfId="24396"/>
    <cellStyle name="Porcentagem 5 2 2 2" xfId="24397"/>
    <cellStyle name="Porcentagem 5 2 2 3" xfId="24398"/>
    <cellStyle name="Porcentagem 5 2 2_15-FINANCEIRAS" xfId="24399"/>
    <cellStyle name="Porcentagem 5 2 3" xfId="24400"/>
    <cellStyle name="Porcentagem 5 2 4" xfId="24401"/>
    <cellStyle name="Porcentagem 5 2 5" xfId="24402"/>
    <cellStyle name="Porcentagem 5 2 6" xfId="24403"/>
    <cellStyle name="Porcentagem 5 2_15-FINANCEIRAS" xfId="24404"/>
    <cellStyle name="Porcentagem 5 3" xfId="24405"/>
    <cellStyle name="Porcentagem 5 3 2" xfId="24406"/>
    <cellStyle name="Porcentagem 5 3 3" xfId="24407"/>
    <cellStyle name="Porcentagem 5 3_15-FINANCEIRAS" xfId="24408"/>
    <cellStyle name="Porcentagem 5 4" xfId="24409"/>
    <cellStyle name="Porcentagem 5 4 2" xfId="24410"/>
    <cellStyle name="Porcentagem 5 4 3" xfId="24411"/>
    <cellStyle name="Porcentagem 5 4_15-FINANCEIRAS" xfId="24412"/>
    <cellStyle name="Porcentagem 5 5" xfId="24413"/>
    <cellStyle name="Porcentagem 5 6" xfId="24414"/>
    <cellStyle name="Porcentagem 5 7" xfId="24415"/>
    <cellStyle name="Porcentagem 5 8" xfId="24416"/>
    <cellStyle name="Porcentagem 5 9" xfId="24417"/>
    <cellStyle name="Porcentagem 5_15-FINANCEIRAS" xfId="24418"/>
    <cellStyle name="Porcentagem 50" xfId="24419"/>
    <cellStyle name="Porcentagem 50 2" xfId="24420"/>
    <cellStyle name="Porcentagem 51" xfId="24421"/>
    <cellStyle name="Porcentagem 51 2" xfId="24422"/>
    <cellStyle name="Porcentagem 52" xfId="24423"/>
    <cellStyle name="Porcentagem 52 2" xfId="24424"/>
    <cellStyle name="Porcentagem 53" xfId="24425"/>
    <cellStyle name="Porcentagem 53 2" xfId="24426"/>
    <cellStyle name="Porcentagem 54" xfId="24427"/>
    <cellStyle name="Porcentagem 54 2" xfId="24428"/>
    <cellStyle name="Porcentagem 55" xfId="24429"/>
    <cellStyle name="Porcentagem 55 2" xfId="24430"/>
    <cellStyle name="Porcentagem 56" xfId="24431"/>
    <cellStyle name="Porcentagem 56 2" xfId="24432"/>
    <cellStyle name="Porcentagem 57" xfId="24433"/>
    <cellStyle name="Porcentagem 57 2" xfId="24434"/>
    <cellStyle name="Porcentagem 58" xfId="24435"/>
    <cellStyle name="Porcentagem 58 2" xfId="24436"/>
    <cellStyle name="Porcentagem 59" xfId="24437"/>
    <cellStyle name="Porcentagem 59 2" xfId="24438"/>
    <cellStyle name="Porcentagem 6" xfId="24439"/>
    <cellStyle name="Porcentagem 6 10" xfId="24440"/>
    <cellStyle name="Porcentagem 6 2" xfId="24441"/>
    <cellStyle name="Porcentagem 6 2 2" xfId="24442"/>
    <cellStyle name="Porcentagem 6 2 3" xfId="24443"/>
    <cellStyle name="Porcentagem 6 2_15-FINANCEIRAS" xfId="24444"/>
    <cellStyle name="Porcentagem 6 3" xfId="24445"/>
    <cellStyle name="Porcentagem 6 3 2" xfId="24446"/>
    <cellStyle name="Porcentagem 6 3 2 2" xfId="24447"/>
    <cellStyle name="Porcentagem 6 3 2 2 2" xfId="24448"/>
    <cellStyle name="Porcentagem 6 3 2 2 2 2" xfId="24449"/>
    <cellStyle name="Porcentagem 6 3 2 2 2 2 2" xfId="24450"/>
    <cellStyle name="Porcentagem 6 3 2 2 2 3" xfId="24451"/>
    <cellStyle name="Porcentagem 6 3 2 2 2 4" xfId="24452"/>
    <cellStyle name="Porcentagem 6 3 2 2 3" xfId="24453"/>
    <cellStyle name="Porcentagem 6 3 2 2 3 2" xfId="24454"/>
    <cellStyle name="Porcentagem 6 3 2 2 3 3" xfId="24455"/>
    <cellStyle name="Porcentagem 6 3 2 2 4" xfId="24456"/>
    <cellStyle name="Porcentagem 6 3 2 2 5" xfId="24457"/>
    <cellStyle name="Porcentagem 6 3 2 2 6" xfId="24458"/>
    <cellStyle name="Porcentagem 6 3 2 3" xfId="24459"/>
    <cellStyle name="Porcentagem 6 3 2 3 2" xfId="24460"/>
    <cellStyle name="Porcentagem 6 3 2 3 2 2" xfId="24461"/>
    <cellStyle name="Porcentagem 6 3 2 3 2 2 2" xfId="24462"/>
    <cellStyle name="Porcentagem 6 3 2 3 2 3" xfId="24463"/>
    <cellStyle name="Porcentagem 6 3 2 3 2 4" xfId="24464"/>
    <cellStyle name="Porcentagem 6 3 2 3 3" xfId="24465"/>
    <cellStyle name="Porcentagem 6 3 2 3 3 2" xfId="24466"/>
    <cellStyle name="Porcentagem 6 3 2 3 4" xfId="24467"/>
    <cellStyle name="Porcentagem 6 3 2 3 5" xfId="24468"/>
    <cellStyle name="Porcentagem 6 3 2 4" xfId="24469"/>
    <cellStyle name="Porcentagem 6 3 2 4 2" xfId="24470"/>
    <cellStyle name="Porcentagem 6 3 2 4 2 2" xfId="24471"/>
    <cellStyle name="Porcentagem 6 3 2 4 3" xfId="24472"/>
    <cellStyle name="Porcentagem 6 3 2 4 4" xfId="24473"/>
    <cellStyle name="Porcentagem 6 3 2 5" xfId="24474"/>
    <cellStyle name="Porcentagem 6 3 2 5 2" xfId="24475"/>
    <cellStyle name="Porcentagem 6 3 2 5 3" xfId="24476"/>
    <cellStyle name="Porcentagem 6 3 2 6" xfId="24477"/>
    <cellStyle name="Porcentagem 6 3 2 6 2" xfId="24478"/>
    <cellStyle name="Porcentagem 6 3 2 7" xfId="24479"/>
    <cellStyle name="Porcentagem 6 3 2 7 2" xfId="24480"/>
    <cellStyle name="Porcentagem 6 3 2 8" xfId="24481"/>
    <cellStyle name="Porcentagem 6 3 3" xfId="24482"/>
    <cellStyle name="Porcentagem 6 3 3 2" xfId="24483"/>
    <cellStyle name="Porcentagem 6 3 3 2 2" xfId="24484"/>
    <cellStyle name="Porcentagem 6 3 3 2 2 2" xfId="24485"/>
    <cellStyle name="Porcentagem 6 3 3 2 3" xfId="24486"/>
    <cellStyle name="Porcentagem 6 3 3 2 4" xfId="24487"/>
    <cellStyle name="Porcentagem 6 3 3 3" xfId="24488"/>
    <cellStyle name="Porcentagem 6 3 3 3 2" xfId="24489"/>
    <cellStyle name="Porcentagem 6 3 3 4" xfId="24490"/>
    <cellStyle name="Porcentagem 6 3 3 5" xfId="24491"/>
    <cellStyle name="Porcentagem 6 3 4" xfId="24492"/>
    <cellStyle name="Porcentagem 6 3 4 2" xfId="24493"/>
    <cellStyle name="Porcentagem 6 3 5" xfId="24494"/>
    <cellStyle name="Porcentagem 6 3 5 2" xfId="24495"/>
    <cellStyle name="Porcentagem 6 3 5 2 2" xfId="24496"/>
    <cellStyle name="Porcentagem 6 3 5 3" xfId="24497"/>
    <cellStyle name="Porcentagem 6 3 5 4" xfId="24498"/>
    <cellStyle name="Porcentagem 6 3 6" xfId="24499"/>
    <cellStyle name="Porcentagem 6 3 6 2" xfId="24500"/>
    <cellStyle name="Porcentagem 6 3 6 3" xfId="24501"/>
    <cellStyle name="Porcentagem 6 3 7" xfId="24502"/>
    <cellStyle name="Porcentagem 6 3 8" xfId="24503"/>
    <cellStyle name="Porcentagem 6 4" xfId="24504"/>
    <cellStyle name="Porcentagem 6 4 2" xfId="24505"/>
    <cellStyle name="Porcentagem 6 4 2 2" xfId="24506"/>
    <cellStyle name="Porcentagem 6 4 2 2 2" xfId="24507"/>
    <cellStyle name="Porcentagem 6 4 2 3" xfId="24508"/>
    <cellStyle name="Porcentagem 6 4 2 4" xfId="24509"/>
    <cellStyle name="Porcentagem 6 4 3" xfId="24510"/>
    <cellStyle name="Porcentagem 6 4 3 2" xfId="24511"/>
    <cellStyle name="Porcentagem 6 4 3 3" xfId="24512"/>
    <cellStyle name="Porcentagem 6 4 4" xfId="24513"/>
    <cellStyle name="Porcentagem 6 4 5" xfId="24514"/>
    <cellStyle name="Porcentagem 6 4 6" xfId="24515"/>
    <cellStyle name="Porcentagem 6 5" xfId="24516"/>
    <cellStyle name="Porcentagem 6 5 2" xfId="24517"/>
    <cellStyle name="Porcentagem 6 5 2 2" xfId="24518"/>
    <cellStyle name="Porcentagem 6 5 2 2 2" xfId="24519"/>
    <cellStyle name="Porcentagem 6 5 2 3" xfId="24520"/>
    <cellStyle name="Porcentagem 6 5 2 4" xfId="24521"/>
    <cellStyle name="Porcentagem 6 5 3" xfId="24522"/>
    <cellStyle name="Porcentagem 6 5 3 2" xfId="24523"/>
    <cellStyle name="Porcentagem 6 5 4" xfId="24524"/>
    <cellStyle name="Porcentagem 6 5 5" xfId="24525"/>
    <cellStyle name="Porcentagem 6 6" xfId="24526"/>
    <cellStyle name="Porcentagem 6 6 2" xfId="24527"/>
    <cellStyle name="Porcentagem 6 6 2 2" xfId="24528"/>
    <cellStyle name="Porcentagem 6 6 3" xfId="24529"/>
    <cellStyle name="Porcentagem 6 6 4" xfId="24530"/>
    <cellStyle name="Porcentagem 6 7" xfId="24531"/>
    <cellStyle name="Porcentagem 6 7 2" xfId="24532"/>
    <cellStyle name="Porcentagem 6 7 3" xfId="24533"/>
    <cellStyle name="Porcentagem 6 8" xfId="24534"/>
    <cellStyle name="Porcentagem 6 8 2" xfId="24535"/>
    <cellStyle name="Porcentagem 6 9" xfId="24536"/>
    <cellStyle name="Porcentagem 6_15-FINANCEIRAS" xfId="24537"/>
    <cellStyle name="Porcentagem 62" xfId="24538"/>
    <cellStyle name="Porcentagem 64" xfId="24539"/>
    <cellStyle name="Porcentagem 64 2" xfId="24540"/>
    <cellStyle name="Porcentagem 65" xfId="24541"/>
    <cellStyle name="Porcentagem 65 2" xfId="24542"/>
    <cellStyle name="Porcentagem 69 2" xfId="24543"/>
    <cellStyle name="Porcentagem 7" xfId="24544"/>
    <cellStyle name="Porcentagem 7 10" xfId="24545"/>
    <cellStyle name="Porcentagem 7 2" xfId="24546"/>
    <cellStyle name="Porcentagem 7 2 2" xfId="24547"/>
    <cellStyle name="Porcentagem 7 2 3" xfId="24548"/>
    <cellStyle name="Porcentagem 7 2_15-FINANCEIRAS" xfId="24549"/>
    <cellStyle name="Porcentagem 7 3" xfId="24550"/>
    <cellStyle name="Porcentagem 7 4" xfId="24551"/>
    <cellStyle name="Porcentagem 7 5" xfId="24552"/>
    <cellStyle name="Porcentagem 7 6" xfId="24553"/>
    <cellStyle name="Porcentagem 7 7" xfId="24554"/>
    <cellStyle name="Porcentagem 7 8" xfId="24555"/>
    <cellStyle name="Porcentagem 7 9" xfId="24556"/>
    <cellStyle name="Porcentagem 7_15-FINANCEIRAS" xfId="24557"/>
    <cellStyle name="Porcentagem 8" xfId="24558"/>
    <cellStyle name="Porcentagem 8 10" xfId="24559"/>
    <cellStyle name="Porcentagem 8 2" xfId="24560"/>
    <cellStyle name="Porcentagem 8 2 2" xfId="24561"/>
    <cellStyle name="Porcentagem 8 2_CV-CF Elevação" xfId="24562"/>
    <cellStyle name="Porcentagem 8 3" xfId="24563"/>
    <cellStyle name="Porcentagem 8 3 2" xfId="24564"/>
    <cellStyle name="Porcentagem 8 3 2 2" xfId="24565"/>
    <cellStyle name="Porcentagem 8 3 2 2 2" xfId="24566"/>
    <cellStyle name="Porcentagem 8 3 2 2 2 2" xfId="24567"/>
    <cellStyle name="Porcentagem 8 3 2 2 3" xfId="24568"/>
    <cellStyle name="Porcentagem 8 3 2 2 4" xfId="24569"/>
    <cellStyle name="Porcentagem 8 3 2 3" xfId="24570"/>
    <cellStyle name="Porcentagem 8 3 2 3 2" xfId="24571"/>
    <cellStyle name="Porcentagem 8 3 2 3 3" xfId="24572"/>
    <cellStyle name="Porcentagem 8 3 2 4" xfId="24573"/>
    <cellStyle name="Porcentagem 8 3 2 5" xfId="24574"/>
    <cellStyle name="Porcentagem 8 3 2 6" xfId="24575"/>
    <cellStyle name="Porcentagem 8 3 3" xfId="24576"/>
    <cellStyle name="Porcentagem 8 3 3 2" xfId="24577"/>
    <cellStyle name="Porcentagem 8 3 3 2 2" xfId="24578"/>
    <cellStyle name="Porcentagem 8 3 3 2 2 2" xfId="24579"/>
    <cellStyle name="Porcentagem 8 3 3 2 3" xfId="24580"/>
    <cellStyle name="Porcentagem 8 3 3 2 4" xfId="24581"/>
    <cellStyle name="Porcentagem 8 3 3 3" xfId="24582"/>
    <cellStyle name="Porcentagem 8 3 3 3 2" xfId="24583"/>
    <cellStyle name="Porcentagem 8 3 3 4" xfId="24584"/>
    <cellStyle name="Porcentagem 8 3 3 5" xfId="24585"/>
    <cellStyle name="Porcentagem 8 3 4" xfId="24586"/>
    <cellStyle name="Porcentagem 8 3 4 2" xfId="24587"/>
    <cellStyle name="Porcentagem 8 3 4 2 2" xfId="24588"/>
    <cellStyle name="Porcentagem 8 3 4 3" xfId="24589"/>
    <cellStyle name="Porcentagem 8 3 4 4" xfId="24590"/>
    <cellStyle name="Porcentagem 8 3 5" xfId="24591"/>
    <cellStyle name="Porcentagem 8 3 5 2" xfId="24592"/>
    <cellStyle name="Porcentagem 8 3 5 3" xfId="24593"/>
    <cellStyle name="Porcentagem 8 3 6" xfId="24594"/>
    <cellStyle name="Porcentagem 8 3 6 2" xfId="24595"/>
    <cellStyle name="Porcentagem 8 3 7" xfId="24596"/>
    <cellStyle name="Porcentagem 8 3 8" xfId="24597"/>
    <cellStyle name="Porcentagem 8 4" xfId="24598"/>
    <cellStyle name="Porcentagem 8 4 2" xfId="24599"/>
    <cellStyle name="Porcentagem 8 4 2 2" xfId="24600"/>
    <cellStyle name="Porcentagem 8 4 2 2 2" xfId="24601"/>
    <cellStyle name="Porcentagem 8 4 2 3" xfId="24602"/>
    <cellStyle name="Porcentagem 8 4 2 4" xfId="24603"/>
    <cellStyle name="Porcentagem 8 4 3" xfId="24604"/>
    <cellStyle name="Porcentagem 8 4 3 2" xfId="24605"/>
    <cellStyle name="Porcentagem 8 4 3 3" xfId="24606"/>
    <cellStyle name="Porcentagem 8 4 4" xfId="24607"/>
    <cellStyle name="Porcentagem 8 4 5" xfId="24608"/>
    <cellStyle name="Porcentagem 8 4 6" xfId="24609"/>
    <cellStyle name="Porcentagem 8 5" xfId="24610"/>
    <cellStyle name="Porcentagem 8 5 2" xfId="24611"/>
    <cellStyle name="Porcentagem 8 5 2 2" xfId="24612"/>
    <cellStyle name="Porcentagem 8 5 2 2 2" xfId="24613"/>
    <cellStyle name="Porcentagem 8 5 2 3" xfId="24614"/>
    <cellStyle name="Porcentagem 8 5 2 4" xfId="24615"/>
    <cellStyle name="Porcentagem 8 5 3" xfId="24616"/>
    <cellStyle name="Porcentagem 8 5 3 2" xfId="24617"/>
    <cellStyle name="Porcentagem 8 5 4" xfId="24618"/>
    <cellStyle name="Porcentagem 8 5 5" xfId="24619"/>
    <cellStyle name="Porcentagem 8 6" xfId="24620"/>
    <cellStyle name="Porcentagem 8 6 2" xfId="24621"/>
    <cellStyle name="Porcentagem 8 6 2 2" xfId="24622"/>
    <cellStyle name="Porcentagem 8 6 3" xfId="24623"/>
    <cellStyle name="Porcentagem 8 6 4" xfId="24624"/>
    <cellStyle name="Porcentagem 8 7" xfId="24625"/>
    <cellStyle name="Porcentagem 8 7 2" xfId="24626"/>
    <cellStyle name="Porcentagem 8 7 3" xfId="24627"/>
    <cellStyle name="Porcentagem 8 8" xfId="24628"/>
    <cellStyle name="Porcentagem 8 8 2" xfId="24629"/>
    <cellStyle name="Porcentagem 8 9" xfId="24630"/>
    <cellStyle name="Porcentagem 8_15-FINANCEIRAS" xfId="24631"/>
    <cellStyle name="Porcentagem 9" xfId="24632"/>
    <cellStyle name="Porcentagem 9 2" xfId="24633"/>
    <cellStyle name="Porcentagem 9_15-FINANCEIRAS" xfId="24634"/>
    <cellStyle name="Porcentaje" xfId="24635"/>
    <cellStyle name="Porcentaje 2" xfId="24636"/>
    <cellStyle name="Porcentaje 2 2" xfId="24637"/>
    <cellStyle name="Porcentaje 2_15-FINANCEIRAS" xfId="24638"/>
    <cellStyle name="Porcentaje 3" xfId="24639"/>
    <cellStyle name="Porcentaje 3 2" xfId="24640"/>
    <cellStyle name="Porcentaje 3_15-FINANCEIRAS" xfId="24641"/>
    <cellStyle name="Porcentaje 4" xfId="24642"/>
    <cellStyle name="Porcentaje 5" xfId="24643"/>
    <cellStyle name="Porcentaje 6" xfId="24644"/>
    <cellStyle name="Porcentaje_15-FINANCEIRAS" xfId="24645"/>
    <cellStyle name="Premissas" xfId="24646"/>
    <cellStyle name="PrePop Currency (0)" xfId="24647"/>
    <cellStyle name="pricing" xfId="24648"/>
    <cellStyle name="Produto" xfId="24649"/>
    <cellStyle name="Produtos" xfId="24650"/>
    <cellStyle name="Projeções" xfId="24651"/>
    <cellStyle name="PSChar" xfId="24652"/>
    <cellStyle name="Quantidade" xfId="24653"/>
    <cellStyle name="QuantidadeSaldo" xfId="24654"/>
    <cellStyle name="QuantidadeSaldo1" xfId="24655"/>
    <cellStyle name="rate" xfId="24656"/>
    <cellStyle name="Ratio" xfId="24657"/>
    <cellStyle name="Ratio Comma" xfId="24658"/>
    <cellStyle name="Ratio Comma 2" xfId="24659"/>
    <cellStyle name="Red" xfId="24660"/>
    <cellStyle name="Red 2" xfId="24661"/>
    <cellStyle name="Red 3" xfId="24662"/>
    <cellStyle name="Red Text" xfId="24663"/>
    <cellStyle name="Red Text 2" xfId="24664"/>
    <cellStyle name="Red Text 3" xfId="24665"/>
    <cellStyle name="Red Text_15-FINANCEIRAS" xfId="24666"/>
    <cellStyle name="Red_15-FINANCEIRAS" xfId="24667"/>
    <cellStyle name="RevList" xfId="24668"/>
    <cellStyle name="RM" xfId="24669"/>
    <cellStyle name="RM 2" xfId="24670"/>
    <cellStyle name="RM 3" xfId="24671"/>
    <cellStyle name="RM 4" xfId="24672"/>
    <cellStyle name="RM_15-FINANCEIRAS" xfId="24673"/>
    <cellStyle name="rodape" xfId="24674"/>
    <cellStyle name="s_Valuation " xfId="24675"/>
    <cellStyle name="s_Valuation  10" xfId="24676"/>
    <cellStyle name="s_Valuation  2" xfId="24677"/>
    <cellStyle name="s_Valuation  2 2" xfId="24678"/>
    <cellStyle name="s_Valuation  2 2_15-FINANCEIRAS" xfId="24679"/>
    <cellStyle name="s_Valuation  2 2_Mapa variáveis" xfId="24680"/>
    <cellStyle name="s_Valuation  2 2_Variavel" xfId="24681"/>
    <cellStyle name="s_Valuation  2 3" xfId="24682"/>
    <cellStyle name="s_Valuation  2 3_COMGAS" xfId="24683"/>
    <cellStyle name="s_Valuation  2 3_OUTROS NEGÓCIOS" xfId="24684"/>
    <cellStyle name="s_Valuation  2 3_RUMO" xfId="24685"/>
    <cellStyle name="s_Valuation  2 4" xfId="24686"/>
    <cellStyle name="s_Valuation  2 5" xfId="24687"/>
    <cellStyle name="s_Valuation  2_13-Endividamento" xfId="24688"/>
    <cellStyle name="s_Valuation  2_13-Endividamento 2" xfId="24689"/>
    <cellStyle name="s_Valuation  2_13-Endividamento_Despesas operacionais " xfId="24690"/>
    <cellStyle name="s_Valuation  2_13-Endividamento_Working Capital" xfId="24691"/>
    <cellStyle name="s_Valuation  2_15-FINANCEIRAS" xfId="24692"/>
    <cellStyle name="s_Valuation  2_15-FINANCEIRAS_1" xfId="24693"/>
    <cellStyle name="s_Valuation  2_2-DRE" xfId="24694"/>
    <cellStyle name="s_Valuation  2_2-DRE 2" xfId="24695"/>
    <cellStyle name="s_Valuation  2_2-DRE_3-Balanço" xfId="24696"/>
    <cellStyle name="s_Valuation  2_2-DRE_3-Balanço_Mapa variáveis" xfId="24697"/>
    <cellStyle name="s_Valuation  2_2-DRE_3-Balanço_Variavel" xfId="24698"/>
    <cellStyle name="s_Valuation  2_2-DRE_Dep_Judiciais-Contingências" xfId="24699"/>
    <cellStyle name="s_Valuation  2_2-DRE_DFC Gerencial" xfId="24700"/>
    <cellStyle name="s_Valuation  2_2-DRE_DMPL" xfId="24701"/>
    <cellStyle name="s_Valuation  2_2-DRE_Mapa variáveis" xfId="24702"/>
    <cellStyle name="s_Valuation  2_2-DRE_Variavel" xfId="24703"/>
    <cellStyle name="s_Valuation  2_3-Balanço" xfId="24704"/>
    <cellStyle name="s_Valuation  2_3-Balanço 2" xfId="24705"/>
    <cellStyle name="s_Valuation  2_3-Balanço 2_15-FINANCEIRAS" xfId="24706"/>
    <cellStyle name="s_Valuation  2_3-Balanço_1" xfId="24707"/>
    <cellStyle name="s_Valuation  2_3-Balanço_1_Mapa variáveis" xfId="24708"/>
    <cellStyle name="s_Valuation  2_3-Balanço_1_Variavel" xfId="24709"/>
    <cellStyle name="s_Valuation  2_3-Balanço_15-FINANCEIRAS" xfId="24710"/>
    <cellStyle name="s_Valuation  2_3-Balanço_15-FINANCEIRAS_1" xfId="24711"/>
    <cellStyle name="s_Valuation  2_3-Balanço_2-DRE" xfId="24712"/>
    <cellStyle name="s_Valuation  2_3-Balanço_2-DRE 2" xfId="24713"/>
    <cellStyle name="s_Valuation  2_3-Balanço_2-DRE_3-Balanço" xfId="24714"/>
    <cellStyle name="s_Valuation  2_3-Balanço_2-DRE_3-Balanço_Mapa variáveis" xfId="24715"/>
    <cellStyle name="s_Valuation  2_3-Balanço_2-DRE_3-Balanço_Variavel" xfId="24716"/>
    <cellStyle name="s_Valuation  2_3-Balanço_2-DRE_Dep_Judiciais-Contingências" xfId="24717"/>
    <cellStyle name="s_Valuation  2_3-Balanço_2-DRE_DFC Gerencial" xfId="24718"/>
    <cellStyle name="s_Valuation  2_3-Balanço_2-DRE_DMPL" xfId="24719"/>
    <cellStyle name="s_Valuation  2_3-Balanço_2-DRE_Mapa variáveis" xfId="24720"/>
    <cellStyle name="s_Valuation  2_3-Balanço_2-DRE_Variavel" xfId="24721"/>
    <cellStyle name="s_Valuation  2_3-Balanço_3-Balanço" xfId="24722"/>
    <cellStyle name="s_Valuation  2_3-Balanço_3-Balanço_Mapa variáveis" xfId="24723"/>
    <cellStyle name="s_Valuation  2_3-Balanço_3-Balanço_Variavel" xfId="24724"/>
    <cellStyle name="s_Valuation  2_3-Balanço_7-Estoque" xfId="24725"/>
    <cellStyle name="s_Valuation  2_3-Balanço_Despesas operacionais " xfId="24726"/>
    <cellStyle name="s_Valuation  2_3-Balanço_Mapa variáveis" xfId="24727"/>
    <cellStyle name="s_Valuation  2_3-Balanço_P&amp;L Raízen Combs" xfId="24728"/>
    <cellStyle name="s_Valuation  2_3-Balanço_P&amp;L RUMO" xfId="24729"/>
    <cellStyle name="s_Valuation  2_3-Balanço_Variavel" xfId="24730"/>
    <cellStyle name="s_Valuation  2_3-Balanço_Working Capital" xfId="24731"/>
    <cellStyle name="s_Valuation  2_4-DMPL" xfId="24732"/>
    <cellStyle name="s_Valuation  2_4-DMPL 2" xfId="24733"/>
    <cellStyle name="s_Valuation  2_4-DMPL 2_15-FINANCEIRAS" xfId="24734"/>
    <cellStyle name="s_Valuation  2_4-DMPL_15-FINANCEIRAS" xfId="24735"/>
    <cellStyle name="s_Valuation  2_4-DMPL_15-FINANCEIRAS_1" xfId="24736"/>
    <cellStyle name="s_Valuation  2_4-DMPL_2-DRE" xfId="24737"/>
    <cellStyle name="s_Valuation  2_4-DMPL_2-DRE 2" xfId="24738"/>
    <cellStyle name="s_Valuation  2_4-DMPL_2-DRE_3-Balanço" xfId="24739"/>
    <cellStyle name="s_Valuation  2_4-DMPL_2-DRE_3-Balanço_Mapa variáveis" xfId="24740"/>
    <cellStyle name="s_Valuation  2_4-DMPL_2-DRE_3-Balanço_Variavel" xfId="24741"/>
    <cellStyle name="s_Valuation  2_4-DMPL_2-DRE_Dep_Judiciais-Contingências" xfId="24742"/>
    <cellStyle name="s_Valuation  2_4-DMPL_2-DRE_DFC Gerencial" xfId="24743"/>
    <cellStyle name="s_Valuation  2_4-DMPL_2-DRE_DMPL" xfId="24744"/>
    <cellStyle name="s_Valuation  2_4-DMPL_2-DRE_Mapa variáveis" xfId="24745"/>
    <cellStyle name="s_Valuation  2_4-DMPL_2-DRE_Variavel" xfId="24746"/>
    <cellStyle name="s_Valuation  2_4-DMPL_3-Balanço" xfId="24747"/>
    <cellStyle name="s_Valuation  2_4-DMPL_3-Balanço_Mapa variáveis" xfId="24748"/>
    <cellStyle name="s_Valuation  2_4-DMPL_3-Balanço_Variavel" xfId="24749"/>
    <cellStyle name="s_Valuation  2_4-DMPL_Dep_Judiciais-Contingências" xfId="24750"/>
    <cellStyle name="s_Valuation  2_4-DMPL_DFC Gerencial" xfId="24751"/>
    <cellStyle name="s_Valuation  2_4-DMPL_DMPL" xfId="24752"/>
    <cellStyle name="s_Valuation  2_4-DMPL_Mapa variáveis" xfId="24753"/>
    <cellStyle name="s_Valuation  2_4-DMPL_P&amp;L RUMO" xfId="24754"/>
    <cellStyle name="s_Valuation  2_4-DMPL_Variavel" xfId="24755"/>
    <cellStyle name="s_Valuation  2_7-Estoque" xfId="24756"/>
    <cellStyle name="s_Valuation  2_8-Impostos" xfId="24757"/>
    <cellStyle name="s_Valuation  2_8-Impostos 2" xfId="24758"/>
    <cellStyle name="s_Valuation  2_8-Impostos 2_15-FINANCEIRAS" xfId="24759"/>
    <cellStyle name="s_Valuation  2_8-Impostos_15-FINANCEIRAS" xfId="24760"/>
    <cellStyle name="s_Valuation  2_8-Impostos_15-FINANCEIRAS_1" xfId="24761"/>
    <cellStyle name="s_Valuation  2_8-Impostos_2-DRE" xfId="24762"/>
    <cellStyle name="s_Valuation  2_8-Impostos_2-DRE 2" xfId="24763"/>
    <cellStyle name="s_Valuation  2_8-Impostos_2-DRE_3-Balanço" xfId="24764"/>
    <cellStyle name="s_Valuation  2_8-Impostos_2-DRE_3-Balanço_Mapa variáveis" xfId="24765"/>
    <cellStyle name="s_Valuation  2_8-Impostos_2-DRE_3-Balanço_Variavel" xfId="24766"/>
    <cellStyle name="s_Valuation  2_8-Impostos_2-DRE_Dep_Judiciais-Contingências" xfId="24767"/>
    <cellStyle name="s_Valuation  2_8-Impostos_2-DRE_DFC Gerencial" xfId="24768"/>
    <cellStyle name="s_Valuation  2_8-Impostos_2-DRE_DMPL" xfId="24769"/>
    <cellStyle name="s_Valuation  2_8-Impostos_2-DRE_Mapa variáveis" xfId="24770"/>
    <cellStyle name="s_Valuation  2_8-Impostos_2-DRE_Variavel" xfId="24771"/>
    <cellStyle name="s_Valuation  2_8-Impostos_3-Balanço" xfId="24772"/>
    <cellStyle name="s_Valuation  2_8-Impostos_3-Balanço_Mapa variáveis" xfId="24773"/>
    <cellStyle name="s_Valuation  2_8-Impostos_3-Balanço_Variavel" xfId="24774"/>
    <cellStyle name="s_Valuation  2_8-Impostos_Dep_Judiciais-Contingências" xfId="24775"/>
    <cellStyle name="s_Valuation  2_8-Impostos_DFC Gerencial" xfId="24776"/>
    <cellStyle name="s_Valuation  2_8-Impostos_DMPL" xfId="24777"/>
    <cellStyle name="s_Valuation  2_8-Impostos_Mapa variáveis" xfId="24778"/>
    <cellStyle name="s_Valuation  2_8-Impostos_P&amp;L RUMO" xfId="24779"/>
    <cellStyle name="s_Valuation  2_8-Impostos_Variavel" xfId="24780"/>
    <cellStyle name="s_Valuation  2_Balanço" xfId="24781"/>
    <cellStyle name="s_Valuation  2_Balanço_Despesas operacionais " xfId="24782"/>
    <cellStyle name="s_Valuation  2_Balanço_Working Capital" xfId="24783"/>
    <cellStyle name="s_Valuation  2_Despesas operacionais " xfId="24784"/>
    <cellStyle name="s_Valuation  2_IR Diferido" xfId="24785"/>
    <cellStyle name="s_Valuation  2_Mapa variáveis" xfId="24786"/>
    <cellStyle name="s_Valuation  2_P&amp;L Raízen Combs" xfId="24787"/>
    <cellStyle name="s_Valuation  2_P&amp;L RUMO" xfId="24788"/>
    <cellStyle name="s_Valuation  2_Variavel" xfId="24789"/>
    <cellStyle name="s_Valuation  2_Working Capital" xfId="24790"/>
    <cellStyle name="s_Valuation  3" xfId="24791"/>
    <cellStyle name="s_Valuation  3 2" xfId="24792"/>
    <cellStyle name="s_Valuation  3 2_15-FINANCEIRAS" xfId="24793"/>
    <cellStyle name="s_Valuation  3 3" xfId="24794"/>
    <cellStyle name="s_Valuation  3 3_COMGAS" xfId="24795"/>
    <cellStyle name="s_Valuation  3 3_OUTROS NEGÓCIOS" xfId="24796"/>
    <cellStyle name="s_Valuation  3 3_RUMO" xfId="24797"/>
    <cellStyle name="s_Valuation  3_15-FINANCEIRAS" xfId="24798"/>
    <cellStyle name="s_Valuation  3_15-FINANCEIRAS_1" xfId="24799"/>
    <cellStyle name="s_Valuation  3_2-DRE" xfId="24800"/>
    <cellStyle name="s_Valuation  3_2-DRE 2" xfId="24801"/>
    <cellStyle name="s_Valuation  3_2-DRE_3-Balanço" xfId="24802"/>
    <cellStyle name="s_Valuation  3_2-DRE_3-Balanço_Mapa variáveis" xfId="24803"/>
    <cellStyle name="s_Valuation  3_2-DRE_3-Balanço_Variavel" xfId="24804"/>
    <cellStyle name="s_Valuation  3_2-DRE_Dep_Judiciais-Contingências" xfId="24805"/>
    <cellStyle name="s_Valuation  3_2-DRE_DFC Gerencial" xfId="24806"/>
    <cellStyle name="s_Valuation  3_2-DRE_DMPL" xfId="24807"/>
    <cellStyle name="s_Valuation  3_2-DRE_Mapa variáveis" xfId="24808"/>
    <cellStyle name="s_Valuation  3_2-DRE_Variavel" xfId="24809"/>
    <cellStyle name="s_Valuation  3_3-Balanço" xfId="24810"/>
    <cellStyle name="s_Valuation  3_3-Balanço_Mapa variáveis" xfId="24811"/>
    <cellStyle name="s_Valuation  3_3-Balanço_Variavel" xfId="24812"/>
    <cellStyle name="s_Valuation  3_7-Estoque" xfId="24813"/>
    <cellStyle name="s_Valuation  3_Despesas operacionais " xfId="24814"/>
    <cellStyle name="s_Valuation  3_Mapa variáveis" xfId="24815"/>
    <cellStyle name="s_Valuation  3_P&amp;L Raízen Combs" xfId="24816"/>
    <cellStyle name="s_Valuation  3_P&amp;L RUMO" xfId="24817"/>
    <cellStyle name="s_Valuation  3_Variavel" xfId="24818"/>
    <cellStyle name="s_Valuation  3_Working Capital" xfId="24819"/>
    <cellStyle name="s_Valuation  4" xfId="24820"/>
    <cellStyle name="s_Valuation  4 2" xfId="24821"/>
    <cellStyle name="s_Valuation  4 2_15-FINANCEIRAS" xfId="24822"/>
    <cellStyle name="s_Valuation  4_15-FINANCEIRAS" xfId="24823"/>
    <cellStyle name="s_Valuation  4_15-FINANCEIRAS_1" xfId="24824"/>
    <cellStyle name="s_Valuation  4_2-DRE" xfId="24825"/>
    <cellStyle name="s_Valuation  4_2-DRE 2" xfId="24826"/>
    <cellStyle name="s_Valuation  4_2-DRE_3-Balanço" xfId="24827"/>
    <cellStyle name="s_Valuation  4_2-DRE_3-Balanço_Mapa variáveis" xfId="24828"/>
    <cellStyle name="s_Valuation  4_2-DRE_3-Balanço_Variavel" xfId="24829"/>
    <cellStyle name="s_Valuation  4_2-DRE_Dep_Judiciais-Contingências" xfId="24830"/>
    <cellStyle name="s_Valuation  4_2-DRE_DFC Gerencial" xfId="24831"/>
    <cellStyle name="s_Valuation  4_2-DRE_DMPL" xfId="24832"/>
    <cellStyle name="s_Valuation  4_2-DRE_Mapa variáveis" xfId="24833"/>
    <cellStyle name="s_Valuation  4_2-DRE_Variavel" xfId="24834"/>
    <cellStyle name="s_Valuation  4_3-Balanço" xfId="24835"/>
    <cellStyle name="s_Valuation  4_3-Balanço_Mapa variáveis" xfId="24836"/>
    <cellStyle name="s_Valuation  4_3-Balanço_Variavel" xfId="24837"/>
    <cellStyle name="s_Valuation  4_Dep_Judiciais-Contingências" xfId="24838"/>
    <cellStyle name="s_Valuation  4_DFC Gerencial" xfId="24839"/>
    <cellStyle name="s_Valuation  4_DMPL" xfId="24840"/>
    <cellStyle name="s_Valuation  4_Mapa variáveis" xfId="24841"/>
    <cellStyle name="s_Valuation  4_P&amp;L RUMO" xfId="24842"/>
    <cellStyle name="s_Valuation  4_Variavel" xfId="24843"/>
    <cellStyle name="s_Valuation  5" xfId="24844"/>
    <cellStyle name="s_Valuation  5_COMGAS" xfId="24845"/>
    <cellStyle name="s_Valuation  5_Mapa variáveis" xfId="24846"/>
    <cellStyle name="s_Valuation  5_OUTROS NEGÓCIOS" xfId="24847"/>
    <cellStyle name="s_Valuation  5_RUMO" xfId="24848"/>
    <cellStyle name="s_Valuation  5_Variavel" xfId="24849"/>
    <cellStyle name="s_Valuation  6" xfId="24850"/>
    <cellStyle name="s_Valuation  7" xfId="24851"/>
    <cellStyle name="s_Valuation  8" xfId="24852"/>
    <cellStyle name="s_Valuation  9" xfId="24853"/>
    <cellStyle name="s_Valuation _13-Endividamento" xfId="24854"/>
    <cellStyle name="s_Valuation _13-Endividamento 2" xfId="24855"/>
    <cellStyle name="s_Valuation _13-Endividamento_Despesas operacionais " xfId="24856"/>
    <cellStyle name="s_Valuation _13-Endividamento_Working Capital" xfId="24857"/>
    <cellStyle name="s_Valuation _15-FINANCEIRAS" xfId="24858"/>
    <cellStyle name="s_Valuation _15-FINANCEIRAS_1" xfId="24859"/>
    <cellStyle name="s_Valuation _26_Instrumentos Financeiros" xfId="24860"/>
    <cellStyle name="s_Valuation _26_Instrumentos Financeiros 2" xfId="24861"/>
    <cellStyle name="s_Valuation _26_Instrumentos Financeiros 2_15-FINANCEIRAS" xfId="24862"/>
    <cellStyle name="s_Valuation _26_Instrumentos Financeiros_1" xfId="24863"/>
    <cellStyle name="s_Valuation _26_Instrumentos Financeiros_1 2" xfId="24864"/>
    <cellStyle name="s_Valuation _26_Instrumentos Financeiros_1 2_15-FINANCEIRAS" xfId="24865"/>
    <cellStyle name="s_Valuation _26_Instrumentos Financeiros_1_15-FINANCEIRAS" xfId="24866"/>
    <cellStyle name="s_Valuation _26_Instrumentos Financeiros_1_15-FINANCEIRAS_1" xfId="24867"/>
    <cellStyle name="s_Valuation _26_Instrumentos Financeiros_1_2-DRE" xfId="24868"/>
    <cellStyle name="s_Valuation _26_Instrumentos Financeiros_1_2-DRE 2" xfId="24869"/>
    <cellStyle name="s_Valuation _26_Instrumentos Financeiros_1_2-DRE_3-Balanço" xfId="24870"/>
    <cellStyle name="s_Valuation _26_Instrumentos Financeiros_1_2-DRE_3-Balanço_Mapa variáveis" xfId="24871"/>
    <cellStyle name="s_Valuation _26_Instrumentos Financeiros_1_2-DRE_3-Balanço_Variavel" xfId="24872"/>
    <cellStyle name="s_Valuation _26_Instrumentos Financeiros_1_2-DRE_Dep_Judiciais-Contingências" xfId="24873"/>
    <cellStyle name="s_Valuation _26_Instrumentos Financeiros_1_2-DRE_DFC Gerencial" xfId="24874"/>
    <cellStyle name="s_Valuation _26_Instrumentos Financeiros_1_2-DRE_DMPL" xfId="24875"/>
    <cellStyle name="s_Valuation _26_Instrumentos Financeiros_1_2-DRE_Mapa variáveis" xfId="24876"/>
    <cellStyle name="s_Valuation _26_Instrumentos Financeiros_1_2-DRE_Variavel" xfId="24877"/>
    <cellStyle name="s_Valuation _26_Instrumentos Financeiros_1_3-Balanço" xfId="24878"/>
    <cellStyle name="s_Valuation _26_Instrumentos Financeiros_1_3-Balanço_Mapa variáveis" xfId="24879"/>
    <cellStyle name="s_Valuation _26_Instrumentos Financeiros_1_3-Balanço_Variavel" xfId="24880"/>
    <cellStyle name="s_Valuation _26_Instrumentos Financeiros_1_7-Estoque" xfId="24881"/>
    <cellStyle name="s_Valuation _26_Instrumentos Financeiros_1_Despesas operacionais " xfId="24882"/>
    <cellStyle name="s_Valuation _26_Instrumentos Financeiros_1_Mapa variáveis" xfId="24883"/>
    <cellStyle name="s_Valuation _26_Instrumentos Financeiros_1_P&amp;L Raízen Combs" xfId="24884"/>
    <cellStyle name="s_Valuation _26_Instrumentos Financeiros_1_P&amp;L RUMO" xfId="24885"/>
    <cellStyle name="s_Valuation _26_Instrumentos Financeiros_1_Variavel" xfId="24886"/>
    <cellStyle name="s_Valuation _26_Instrumentos Financeiros_1_Working Capital" xfId="24887"/>
    <cellStyle name="s_Valuation _26_Instrumentos Financeiros_15-FINANCEIRAS" xfId="24888"/>
    <cellStyle name="s_Valuation _26_Instrumentos Financeiros_15-FINANCEIRAS_1" xfId="24889"/>
    <cellStyle name="s_Valuation _26_Instrumentos Financeiros_2" xfId="24890"/>
    <cellStyle name="s_Valuation _26_Instrumentos Financeiros_2 2" xfId="24891"/>
    <cellStyle name="s_Valuation _26_Instrumentos Financeiros_2 2_15-FINANCEIRAS" xfId="24892"/>
    <cellStyle name="s_Valuation _26_Instrumentos Financeiros_2_15-FINANCEIRAS" xfId="24893"/>
    <cellStyle name="s_Valuation _26_Instrumentos Financeiros_2_15-FINANCEIRAS_1" xfId="24894"/>
    <cellStyle name="s_Valuation _26_Instrumentos Financeiros_2_2-DRE" xfId="24895"/>
    <cellStyle name="s_Valuation _26_Instrumentos Financeiros_2_2-DRE 2" xfId="24896"/>
    <cellStyle name="s_Valuation _26_Instrumentos Financeiros_2_2-DRE_3-Balanço" xfId="24897"/>
    <cellStyle name="s_Valuation _26_Instrumentos Financeiros_2_2-DRE_3-Balanço_Mapa variáveis" xfId="24898"/>
    <cellStyle name="s_Valuation _26_Instrumentos Financeiros_2_2-DRE_3-Balanço_Variavel" xfId="24899"/>
    <cellStyle name="s_Valuation _26_Instrumentos Financeiros_2_2-DRE_Dep_Judiciais-Contingências" xfId="24900"/>
    <cellStyle name="s_Valuation _26_Instrumentos Financeiros_2_2-DRE_DFC Gerencial" xfId="24901"/>
    <cellStyle name="s_Valuation _26_Instrumentos Financeiros_2_2-DRE_DMPL" xfId="24902"/>
    <cellStyle name="s_Valuation _26_Instrumentos Financeiros_2_2-DRE_Mapa variáveis" xfId="24903"/>
    <cellStyle name="s_Valuation _26_Instrumentos Financeiros_2_2-DRE_Variavel" xfId="24904"/>
    <cellStyle name="s_Valuation _26_Instrumentos Financeiros_2_3-Balanço" xfId="24905"/>
    <cellStyle name="s_Valuation _26_Instrumentos Financeiros_2_3-Balanço_Mapa variáveis" xfId="24906"/>
    <cellStyle name="s_Valuation _26_Instrumentos Financeiros_2_3-Balanço_Variavel" xfId="24907"/>
    <cellStyle name="s_Valuation _26_Instrumentos Financeiros_2_7-Estoque" xfId="24908"/>
    <cellStyle name="s_Valuation _26_Instrumentos Financeiros_2_Despesas operacionais " xfId="24909"/>
    <cellStyle name="s_Valuation _26_Instrumentos Financeiros_2_Mapa variáveis" xfId="24910"/>
    <cellStyle name="s_Valuation _26_Instrumentos Financeiros_2_P&amp;L Raízen Combs" xfId="24911"/>
    <cellStyle name="s_Valuation _26_Instrumentos Financeiros_2_P&amp;L RUMO" xfId="24912"/>
    <cellStyle name="s_Valuation _26_Instrumentos Financeiros_2_Variavel" xfId="24913"/>
    <cellStyle name="s_Valuation _26_Instrumentos Financeiros_2_Working Capital" xfId="24914"/>
    <cellStyle name="s_Valuation _26_Instrumentos Financeiros_2-DRE" xfId="24915"/>
    <cellStyle name="s_Valuation _26_Instrumentos Financeiros_2-DRE 2" xfId="24916"/>
    <cellStyle name="s_Valuation _26_Instrumentos Financeiros_2-DRE_3-Balanço" xfId="24917"/>
    <cellStyle name="s_Valuation _26_Instrumentos Financeiros_2-DRE_3-Balanço_Mapa variáveis" xfId="24918"/>
    <cellStyle name="s_Valuation _26_Instrumentos Financeiros_2-DRE_3-Balanço_Variavel" xfId="24919"/>
    <cellStyle name="s_Valuation _26_Instrumentos Financeiros_2-DRE_Dep_Judiciais-Contingências" xfId="24920"/>
    <cellStyle name="s_Valuation _26_Instrumentos Financeiros_2-DRE_DFC Gerencial" xfId="24921"/>
    <cellStyle name="s_Valuation _26_Instrumentos Financeiros_2-DRE_DMPL" xfId="24922"/>
    <cellStyle name="s_Valuation _26_Instrumentos Financeiros_2-DRE_Mapa variáveis" xfId="24923"/>
    <cellStyle name="s_Valuation _26_Instrumentos Financeiros_2-DRE_Variavel" xfId="24924"/>
    <cellStyle name="s_Valuation _26_Instrumentos Financeiros_3-Balanço" xfId="24925"/>
    <cellStyle name="s_Valuation _26_Instrumentos Financeiros_3-Balanço_Mapa variáveis" xfId="24926"/>
    <cellStyle name="s_Valuation _26_Instrumentos Financeiros_3-Balanço_Variavel" xfId="24927"/>
    <cellStyle name="s_Valuation _26_Instrumentos Financeiros_7-Estoque" xfId="24928"/>
    <cellStyle name="s_Valuation _26_Instrumentos Financeiros_Despesas operacionais " xfId="24929"/>
    <cellStyle name="s_Valuation _26_Instrumentos Financeiros_Mapa variáveis" xfId="24930"/>
    <cellStyle name="s_Valuation _26_Instrumentos Financeiros_P&amp;L Raízen Combs" xfId="24931"/>
    <cellStyle name="s_Valuation _26_Instrumentos Financeiros_P&amp;L RUMO" xfId="24932"/>
    <cellStyle name="s_Valuation _26_Instrumentos Financeiros_Variavel" xfId="24933"/>
    <cellStyle name="s_Valuation _26_Instrumentos Financeiros_Working Capital" xfId="24934"/>
    <cellStyle name="s_Valuation _2-DRE" xfId="24935"/>
    <cellStyle name="s_Valuation _2-DRE 2" xfId="24936"/>
    <cellStyle name="s_Valuation _2-DRE 2_15-FINANCEIRAS" xfId="24937"/>
    <cellStyle name="s_Valuation _2-DRE_1" xfId="24938"/>
    <cellStyle name="s_Valuation _2-DRE_1 2" xfId="24939"/>
    <cellStyle name="s_Valuation _2-DRE_1_3-Balanço" xfId="24940"/>
    <cellStyle name="s_Valuation _2-DRE_1_3-Balanço_Mapa variáveis" xfId="24941"/>
    <cellStyle name="s_Valuation _2-DRE_1_3-Balanço_Variavel" xfId="24942"/>
    <cellStyle name="s_Valuation _2-DRE_1_Dep_Judiciais-Contingências" xfId="24943"/>
    <cellStyle name="s_Valuation _2-DRE_1_DFC Gerencial" xfId="24944"/>
    <cellStyle name="s_Valuation _2-DRE_1_DMPL" xfId="24945"/>
    <cellStyle name="s_Valuation _2-DRE_1_Mapa variáveis" xfId="24946"/>
    <cellStyle name="s_Valuation _2-DRE_1_Variavel" xfId="24947"/>
    <cellStyle name="s_Valuation _2-DRE_15-FINANCEIRAS" xfId="24948"/>
    <cellStyle name="s_Valuation _2-DRE_15-FINANCEIRAS_1" xfId="24949"/>
    <cellStyle name="s_Valuation _2-DRE_2-DRE" xfId="24950"/>
    <cellStyle name="s_Valuation _2-DRE_2-DRE 2" xfId="24951"/>
    <cellStyle name="s_Valuation _2-DRE_2-DRE_3-Balanço" xfId="24952"/>
    <cellStyle name="s_Valuation _2-DRE_2-DRE_3-Balanço_Mapa variáveis" xfId="24953"/>
    <cellStyle name="s_Valuation _2-DRE_2-DRE_3-Balanço_Variavel" xfId="24954"/>
    <cellStyle name="s_Valuation _2-DRE_2-DRE_Dep_Judiciais-Contingências" xfId="24955"/>
    <cellStyle name="s_Valuation _2-DRE_2-DRE_DFC Gerencial" xfId="24956"/>
    <cellStyle name="s_Valuation _2-DRE_2-DRE_DMPL" xfId="24957"/>
    <cellStyle name="s_Valuation _2-DRE_2-DRE_Mapa variáveis" xfId="24958"/>
    <cellStyle name="s_Valuation _2-DRE_2-DRE_Variavel" xfId="24959"/>
    <cellStyle name="s_Valuation _2-DRE_3-Balanço" xfId="24960"/>
    <cellStyle name="s_Valuation _2-DRE_3-Balanço_Mapa variáveis" xfId="24961"/>
    <cellStyle name="s_Valuation _2-DRE_3-Balanço_Variavel" xfId="24962"/>
    <cellStyle name="s_Valuation _2-DRE_7-Estoque" xfId="24963"/>
    <cellStyle name="s_Valuation _2-DRE_Despesas operacionais " xfId="24964"/>
    <cellStyle name="s_Valuation _2-DRE_Mapa variáveis" xfId="24965"/>
    <cellStyle name="s_Valuation _2-DRE_P&amp;L Raízen Combs" xfId="24966"/>
    <cellStyle name="s_Valuation _2-DRE_P&amp;L RUMO" xfId="24967"/>
    <cellStyle name="s_Valuation _2-DRE_Variavel" xfId="24968"/>
    <cellStyle name="s_Valuation _2-DRE_Working Capital" xfId="24969"/>
    <cellStyle name="s_Valuation _3-Balanço" xfId="24970"/>
    <cellStyle name="s_Valuation _3-Balanço 2" xfId="24971"/>
    <cellStyle name="s_Valuation _3-Balanço 2_15-FINANCEIRAS" xfId="24972"/>
    <cellStyle name="s_Valuation _3-Balanço_1" xfId="24973"/>
    <cellStyle name="s_Valuation _3-Balanço_1_Mapa variáveis" xfId="24974"/>
    <cellStyle name="s_Valuation _3-Balanço_1_Variavel" xfId="24975"/>
    <cellStyle name="s_Valuation _3-Balanço_15-FINANCEIRAS" xfId="24976"/>
    <cellStyle name="s_Valuation _3-Balanço_15-FINANCEIRAS_1" xfId="24977"/>
    <cellStyle name="s_Valuation _3-Balanço_2" xfId="24978"/>
    <cellStyle name="s_Valuation _3-Balanço_2-DRE" xfId="24979"/>
    <cellStyle name="s_Valuation _3-Balanço_2-DRE 2" xfId="24980"/>
    <cellStyle name="s_Valuation _3-Balanço_2-DRE_3-Balanço" xfId="24981"/>
    <cellStyle name="s_Valuation _3-Balanço_2-DRE_3-Balanço_Mapa variáveis" xfId="24982"/>
    <cellStyle name="s_Valuation _3-Balanço_2-DRE_3-Balanço_Variavel" xfId="24983"/>
    <cellStyle name="s_Valuation _3-Balanço_2-DRE_Dep_Judiciais-Contingências" xfId="24984"/>
    <cellStyle name="s_Valuation _3-Balanço_2-DRE_DFC Gerencial" xfId="24985"/>
    <cellStyle name="s_Valuation _3-Balanço_2-DRE_DMPL" xfId="24986"/>
    <cellStyle name="s_Valuation _3-Balanço_2-DRE_Mapa variáveis" xfId="24987"/>
    <cellStyle name="s_Valuation _3-Balanço_2-DRE_Variavel" xfId="24988"/>
    <cellStyle name="s_Valuation _3-Balanço_3-Balanço" xfId="24989"/>
    <cellStyle name="s_Valuation _3-Balanço_3-Balanço_Mapa variáveis" xfId="24990"/>
    <cellStyle name="s_Valuation _3-Balanço_3-Balanço_Variavel" xfId="24991"/>
    <cellStyle name="s_Valuation _3-Balanço_7-Estoque" xfId="24992"/>
    <cellStyle name="s_Valuation _3-Balanço_Despesas operacionais " xfId="24993"/>
    <cellStyle name="s_Valuation _3-Balanço_Mapa variáveis" xfId="24994"/>
    <cellStyle name="s_Valuation _3-Balanço_P&amp;L Raízen Combs" xfId="24995"/>
    <cellStyle name="s_Valuation _3-Balanço_P&amp;L RUMO" xfId="24996"/>
    <cellStyle name="s_Valuation _3-Balanço_Variavel" xfId="24997"/>
    <cellStyle name="s_Valuation _3-Balanço_Working Capital" xfId="24998"/>
    <cellStyle name="s_Valuation _7-Estoque" xfId="24999"/>
    <cellStyle name="s_Valuation _Acerto FV e Ajustes Manuais" xfId="25000"/>
    <cellStyle name="s_Valuation _Acerto FV e Ajustes Manuais_Despesas operacionais " xfId="25001"/>
    <cellStyle name="s_Valuation _Acerto FV e Ajustes Manuais_Working Capital" xfId="25002"/>
    <cellStyle name="s_Valuation _ATIVO_PASSIVO" xfId="25003"/>
    <cellStyle name="s_Valuation _ATIVO_PASSIVO_Mapa variáveis" xfId="25004"/>
    <cellStyle name="s_Valuation _ATIVO_PASSIVO_Variavel" xfId="25005"/>
    <cellStyle name="s_Valuation _Base Julho" xfId="25006"/>
    <cellStyle name="s_Valuation _Base Julho 2" xfId="25007"/>
    <cellStyle name="s_Valuation _Base Julho_Mapa variáveis" xfId="25008"/>
    <cellStyle name="s_Valuation _Base Julho_Taxa Efetiva Cosan - Acumulado até Setembro 2011" xfId="25009"/>
    <cellStyle name="s_Valuation _Base Julho_Taxa Efetiva Cosan - Acumulado até Setembro 2011_Mapa variáveis" xfId="25010"/>
    <cellStyle name="s_Valuation _Base Julho_Taxa Efetiva Cosan - Acumulado até Setembro 2011_Variavel" xfId="25011"/>
    <cellStyle name="s_Valuation _Base Julho_Variavel" xfId="25012"/>
    <cellStyle name="s_Valuation _Base Junho" xfId="25013"/>
    <cellStyle name="s_Valuation _Base Junho 2" xfId="25014"/>
    <cellStyle name="s_Valuation _Base Junho_Base Junho" xfId="25015"/>
    <cellStyle name="s_Valuation _Base Junho_Base Junho 2" xfId="25016"/>
    <cellStyle name="s_Valuation _Base Junho_Base Junho_Base Julho" xfId="25017"/>
    <cellStyle name="s_Valuation _Base Junho_Base Junho_Base Julho 2" xfId="25018"/>
    <cellStyle name="s_Valuation _Base Junho_Base Junho_Base Julho_Mapa variáveis" xfId="25019"/>
    <cellStyle name="s_Valuation _Base Junho_Base Junho_Base Julho_Taxa Efetiva Cosan - Acumulado até Setembro 2011" xfId="25020"/>
    <cellStyle name="s_Valuation _Base Junho_Base Junho_Base Julho_Taxa Efetiva Cosan - Acumulado até Setembro 2011_Mapa variáveis" xfId="25021"/>
    <cellStyle name="s_Valuation _Base Junho_Base Junho_Base Julho_Taxa Efetiva Cosan - Acumulado até Setembro 2011_Variavel" xfId="25022"/>
    <cellStyle name="s_Valuation _Base Junho_Base Junho_Base Julho_Variavel" xfId="25023"/>
    <cellStyle name="s_Valuation _Base Junho_Base Junho_Mapa variáveis" xfId="25024"/>
    <cellStyle name="s_Valuation _Base Junho_Base Junho_Variavel" xfId="25025"/>
    <cellStyle name="s_Valuation _Base Junho_Mapa variáveis" xfId="25026"/>
    <cellStyle name="s_Valuation _Base Junho_Plan1" xfId="25027"/>
    <cellStyle name="s_Valuation _Base Junho_Plan1_Mapa variáveis" xfId="25028"/>
    <cellStyle name="s_Valuation _Base Junho_Plan1_Variavel" xfId="25029"/>
    <cellStyle name="s_Valuation _Base Junho_Taxa Efetiva Cosan - Acumulado até Setembro 2011" xfId="25030"/>
    <cellStyle name="s_Valuation _Base Junho_Taxa Efetiva Cosan - Acumulado até Setembro 2011_Mapa variáveis" xfId="25031"/>
    <cellStyle name="s_Valuation _Base Junho_Taxa Efetiva Cosan - Acumulado até Setembro 2011_Variavel" xfId="25032"/>
    <cellStyle name="s_Valuation _Base Junho_Variavel" xfId="25033"/>
    <cellStyle name="s_Valuation _BS CFO" xfId="25034"/>
    <cellStyle name="s_Valuation _BS CFO 10" xfId="25035"/>
    <cellStyle name="s_Valuation _BS CFO 2" xfId="25036"/>
    <cellStyle name="s_Valuation _BS CFO 2 2" xfId="25037"/>
    <cellStyle name="s_Valuation _BS CFO 2 2_15-FINANCEIRAS" xfId="25038"/>
    <cellStyle name="s_Valuation _BS CFO 2 3" xfId="25039"/>
    <cellStyle name="s_Valuation _BS CFO 2 4" xfId="25040"/>
    <cellStyle name="s_Valuation _BS CFO 2 5" xfId="25041"/>
    <cellStyle name="s_Valuation _BS CFO 2_15-FINANCEIRAS" xfId="25042"/>
    <cellStyle name="s_Valuation _BS CFO 2_15-FINANCEIRAS_1" xfId="25043"/>
    <cellStyle name="s_Valuation _BS CFO 2_2-DRE" xfId="25044"/>
    <cellStyle name="s_Valuation _BS CFO 2_2-DRE 2" xfId="25045"/>
    <cellStyle name="s_Valuation _BS CFO 2_2-DRE_3-Balanço" xfId="25046"/>
    <cellStyle name="s_Valuation _BS CFO 2_2-DRE_3-Balanço_Mapa variáveis" xfId="25047"/>
    <cellStyle name="s_Valuation _BS CFO 2_2-DRE_3-Balanço_Variavel" xfId="25048"/>
    <cellStyle name="s_Valuation _BS CFO 2_2-DRE_Dep_Judiciais-Contingências" xfId="25049"/>
    <cellStyle name="s_Valuation _BS CFO 2_2-DRE_DFC Gerencial" xfId="25050"/>
    <cellStyle name="s_Valuation _BS CFO 2_2-DRE_DMPL" xfId="25051"/>
    <cellStyle name="s_Valuation _BS CFO 2_2-DRE_Mapa variáveis" xfId="25052"/>
    <cellStyle name="s_Valuation _BS CFO 2_2-DRE_Variavel" xfId="25053"/>
    <cellStyle name="s_Valuation _BS CFO 2_3-Balanço" xfId="25054"/>
    <cellStyle name="s_Valuation _BS CFO 2_3-Balanço_Mapa variáveis" xfId="25055"/>
    <cellStyle name="s_Valuation _BS CFO 2_3-Balanço_Variavel" xfId="25056"/>
    <cellStyle name="s_Valuation _BS CFO 2_7-Estoque" xfId="25057"/>
    <cellStyle name="s_Valuation _BS CFO 2_Despesas operacionais " xfId="25058"/>
    <cellStyle name="s_Valuation _BS CFO 2_Mapa variáveis" xfId="25059"/>
    <cellStyle name="s_Valuation _BS CFO 2_P&amp;L Raízen Combs" xfId="25060"/>
    <cellStyle name="s_Valuation _BS CFO 2_P&amp;L RUMO" xfId="25061"/>
    <cellStyle name="s_Valuation _BS CFO 2_Variavel" xfId="25062"/>
    <cellStyle name="s_Valuation _BS CFO 2_Working Capital" xfId="25063"/>
    <cellStyle name="s_Valuation _BS CFO 3" xfId="25064"/>
    <cellStyle name="s_Valuation _BS CFO 3 2" xfId="25065"/>
    <cellStyle name="s_Valuation _BS CFO 3 2_15-FINANCEIRAS" xfId="25066"/>
    <cellStyle name="s_Valuation _BS CFO 3_15-FINANCEIRAS" xfId="25067"/>
    <cellStyle name="s_Valuation _BS CFO 3_15-FINANCEIRAS_1" xfId="25068"/>
    <cellStyle name="s_Valuation _BS CFO 3_2-DRE" xfId="25069"/>
    <cellStyle name="s_Valuation _BS CFO 3_2-DRE 2" xfId="25070"/>
    <cellStyle name="s_Valuation _BS CFO 3_2-DRE_3-Balanço" xfId="25071"/>
    <cellStyle name="s_Valuation _BS CFO 3_2-DRE_3-Balanço_Mapa variáveis" xfId="25072"/>
    <cellStyle name="s_Valuation _BS CFO 3_2-DRE_3-Balanço_Variavel" xfId="25073"/>
    <cellStyle name="s_Valuation _BS CFO 3_2-DRE_Dep_Judiciais-Contingências" xfId="25074"/>
    <cellStyle name="s_Valuation _BS CFO 3_2-DRE_DFC Gerencial" xfId="25075"/>
    <cellStyle name="s_Valuation _BS CFO 3_2-DRE_DMPL" xfId="25076"/>
    <cellStyle name="s_Valuation _BS CFO 3_2-DRE_Mapa variáveis" xfId="25077"/>
    <cellStyle name="s_Valuation _BS CFO 3_2-DRE_Variavel" xfId="25078"/>
    <cellStyle name="s_Valuation _BS CFO 3_3-Balanço" xfId="25079"/>
    <cellStyle name="s_Valuation _BS CFO 3_3-Balanço_Mapa variáveis" xfId="25080"/>
    <cellStyle name="s_Valuation _BS CFO 3_3-Balanço_Variavel" xfId="25081"/>
    <cellStyle name="s_Valuation _BS CFO 3_7-Estoque" xfId="25082"/>
    <cellStyle name="s_Valuation _BS CFO 3_Despesas operacionais " xfId="25083"/>
    <cellStyle name="s_Valuation _BS CFO 3_Mapa variáveis" xfId="25084"/>
    <cellStyle name="s_Valuation _BS CFO 3_P&amp;L Raízen Combs" xfId="25085"/>
    <cellStyle name="s_Valuation _BS CFO 3_P&amp;L RUMO" xfId="25086"/>
    <cellStyle name="s_Valuation _BS CFO 3_Variavel" xfId="25087"/>
    <cellStyle name="s_Valuation _BS CFO 3_Working Capital" xfId="25088"/>
    <cellStyle name="s_Valuation _BS CFO 4" xfId="25089"/>
    <cellStyle name="s_Valuation _BS CFO 4 2" xfId="25090"/>
    <cellStyle name="s_Valuation _BS CFO 4 2_15-FINANCEIRAS" xfId="25091"/>
    <cellStyle name="s_Valuation _BS CFO 4_15-FINANCEIRAS" xfId="25092"/>
    <cellStyle name="s_Valuation _BS CFO 4_15-FINANCEIRAS_1" xfId="25093"/>
    <cellStyle name="s_Valuation _BS CFO 4_2-DRE" xfId="25094"/>
    <cellStyle name="s_Valuation _BS CFO 4_2-DRE 2" xfId="25095"/>
    <cellStyle name="s_Valuation _BS CFO 4_2-DRE_3-Balanço" xfId="25096"/>
    <cellStyle name="s_Valuation _BS CFO 4_2-DRE_3-Balanço_Mapa variáveis" xfId="25097"/>
    <cellStyle name="s_Valuation _BS CFO 4_2-DRE_3-Balanço_Variavel" xfId="25098"/>
    <cellStyle name="s_Valuation _BS CFO 4_2-DRE_Dep_Judiciais-Contingências" xfId="25099"/>
    <cellStyle name="s_Valuation _BS CFO 4_2-DRE_DFC Gerencial" xfId="25100"/>
    <cellStyle name="s_Valuation _BS CFO 4_2-DRE_DMPL" xfId="25101"/>
    <cellStyle name="s_Valuation _BS CFO 4_2-DRE_Mapa variáveis" xfId="25102"/>
    <cellStyle name="s_Valuation _BS CFO 4_2-DRE_Variavel" xfId="25103"/>
    <cellStyle name="s_Valuation _BS CFO 4_3-Balanço" xfId="25104"/>
    <cellStyle name="s_Valuation _BS CFO 4_3-Balanço_Mapa variáveis" xfId="25105"/>
    <cellStyle name="s_Valuation _BS CFO 4_3-Balanço_Variavel" xfId="25106"/>
    <cellStyle name="s_Valuation _BS CFO 4_Dep_Judiciais-Contingências" xfId="25107"/>
    <cellStyle name="s_Valuation _BS CFO 4_DFC Gerencial" xfId="25108"/>
    <cellStyle name="s_Valuation _BS CFO 4_DMPL" xfId="25109"/>
    <cellStyle name="s_Valuation _BS CFO 4_Mapa variáveis" xfId="25110"/>
    <cellStyle name="s_Valuation _BS CFO 4_P&amp;L RUMO" xfId="25111"/>
    <cellStyle name="s_Valuation _BS CFO 4_Variavel" xfId="25112"/>
    <cellStyle name="s_Valuation _BS CFO 5" xfId="25113"/>
    <cellStyle name="s_Valuation _BS CFO 5_15-FINANCEIRAS" xfId="25114"/>
    <cellStyle name="s_Valuation _BS CFO 5_Mapa variáveis" xfId="25115"/>
    <cellStyle name="s_Valuation _BS CFO 5_Variavel" xfId="25116"/>
    <cellStyle name="s_Valuation _BS CFO 6" xfId="25117"/>
    <cellStyle name="s_Valuation _BS CFO 6_Mapa variáveis" xfId="25118"/>
    <cellStyle name="s_Valuation _BS CFO 6_Variavel" xfId="25119"/>
    <cellStyle name="s_Valuation _BS CFO 7" xfId="25120"/>
    <cellStyle name="s_Valuation _BS CFO 8" xfId="25121"/>
    <cellStyle name="s_Valuation _BS CFO 9" xfId="25122"/>
    <cellStyle name="s_Valuation _BS CFO_13-Endividamento" xfId="25123"/>
    <cellStyle name="s_Valuation _BS CFO_13-Endividamento 2" xfId="25124"/>
    <cellStyle name="s_Valuation _BS CFO_13-Endividamento_Despesas operacionais " xfId="25125"/>
    <cellStyle name="s_Valuation _BS CFO_13-Endividamento_Working Capital" xfId="25126"/>
    <cellStyle name="s_Valuation _BS CFO_15-FINANCEIRAS" xfId="25127"/>
    <cellStyle name="s_Valuation _BS CFO_15-FINANCEIRAS_1" xfId="25128"/>
    <cellStyle name="s_Valuation _BS CFO_26_Instrumentos Financeiros" xfId="25129"/>
    <cellStyle name="s_Valuation _BS CFO_26_Instrumentos Financeiros 2" xfId="25130"/>
    <cellStyle name="s_Valuation _BS CFO_26_Instrumentos Financeiros 2_15-FINANCEIRAS" xfId="25131"/>
    <cellStyle name="s_Valuation _BS CFO_26_Instrumentos Financeiros_1" xfId="25132"/>
    <cellStyle name="s_Valuation _BS CFO_26_Instrumentos Financeiros_1 2" xfId="25133"/>
    <cellStyle name="s_Valuation _BS CFO_26_Instrumentos Financeiros_1 2_15-FINANCEIRAS" xfId="25134"/>
    <cellStyle name="s_Valuation _BS CFO_26_Instrumentos Financeiros_1_15-FINANCEIRAS" xfId="25135"/>
    <cellStyle name="s_Valuation _BS CFO_26_Instrumentos Financeiros_1_15-FINANCEIRAS_1" xfId="25136"/>
    <cellStyle name="s_Valuation _BS CFO_26_Instrumentos Financeiros_1_2-DRE" xfId="25137"/>
    <cellStyle name="s_Valuation _BS CFO_26_Instrumentos Financeiros_1_2-DRE 2" xfId="25138"/>
    <cellStyle name="s_Valuation _BS CFO_26_Instrumentos Financeiros_1_2-DRE_3-Balanço" xfId="25139"/>
    <cellStyle name="s_Valuation _BS CFO_26_Instrumentos Financeiros_1_2-DRE_3-Balanço_Mapa variáveis" xfId="25140"/>
    <cellStyle name="s_Valuation _BS CFO_26_Instrumentos Financeiros_1_2-DRE_3-Balanço_Variavel" xfId="25141"/>
    <cellStyle name="s_Valuation _BS CFO_26_Instrumentos Financeiros_1_2-DRE_Dep_Judiciais-Contingências" xfId="25142"/>
    <cellStyle name="s_Valuation _BS CFO_26_Instrumentos Financeiros_1_2-DRE_DFC Gerencial" xfId="25143"/>
    <cellStyle name="s_Valuation _BS CFO_26_Instrumentos Financeiros_1_2-DRE_DMPL" xfId="25144"/>
    <cellStyle name="s_Valuation _BS CFO_26_Instrumentos Financeiros_1_2-DRE_Mapa variáveis" xfId="25145"/>
    <cellStyle name="s_Valuation _BS CFO_26_Instrumentos Financeiros_1_2-DRE_Variavel" xfId="25146"/>
    <cellStyle name="s_Valuation _BS CFO_26_Instrumentos Financeiros_1_3-Balanço" xfId="25147"/>
    <cellStyle name="s_Valuation _BS CFO_26_Instrumentos Financeiros_1_3-Balanço_Mapa variáveis" xfId="25148"/>
    <cellStyle name="s_Valuation _BS CFO_26_Instrumentos Financeiros_1_3-Balanço_Variavel" xfId="25149"/>
    <cellStyle name="s_Valuation _BS CFO_26_Instrumentos Financeiros_1_7-Estoque" xfId="25150"/>
    <cellStyle name="s_Valuation _BS CFO_26_Instrumentos Financeiros_1_Despesas operacionais " xfId="25151"/>
    <cellStyle name="s_Valuation _BS CFO_26_Instrumentos Financeiros_1_Mapa variáveis" xfId="25152"/>
    <cellStyle name="s_Valuation _BS CFO_26_Instrumentos Financeiros_1_P&amp;L Raízen Combs" xfId="25153"/>
    <cellStyle name="s_Valuation _BS CFO_26_Instrumentos Financeiros_1_P&amp;L RUMO" xfId="25154"/>
    <cellStyle name="s_Valuation _BS CFO_26_Instrumentos Financeiros_1_Variavel" xfId="25155"/>
    <cellStyle name="s_Valuation _BS CFO_26_Instrumentos Financeiros_1_Working Capital" xfId="25156"/>
    <cellStyle name="s_Valuation _BS CFO_26_Instrumentos Financeiros_15-FINANCEIRAS" xfId="25157"/>
    <cellStyle name="s_Valuation _BS CFO_26_Instrumentos Financeiros_15-FINANCEIRAS_1" xfId="25158"/>
    <cellStyle name="s_Valuation _BS CFO_26_Instrumentos Financeiros_2-DRE" xfId="25159"/>
    <cellStyle name="s_Valuation _BS CFO_26_Instrumentos Financeiros_2-DRE 2" xfId="25160"/>
    <cellStyle name="s_Valuation _BS CFO_26_Instrumentos Financeiros_2-DRE_3-Balanço" xfId="25161"/>
    <cellStyle name="s_Valuation _BS CFO_26_Instrumentos Financeiros_2-DRE_3-Balanço_Mapa variáveis" xfId="25162"/>
    <cellStyle name="s_Valuation _BS CFO_26_Instrumentos Financeiros_2-DRE_3-Balanço_Variavel" xfId="25163"/>
    <cellStyle name="s_Valuation _BS CFO_26_Instrumentos Financeiros_2-DRE_Dep_Judiciais-Contingências" xfId="25164"/>
    <cellStyle name="s_Valuation _BS CFO_26_Instrumentos Financeiros_2-DRE_DFC Gerencial" xfId="25165"/>
    <cellStyle name="s_Valuation _BS CFO_26_Instrumentos Financeiros_2-DRE_DMPL" xfId="25166"/>
    <cellStyle name="s_Valuation _BS CFO_26_Instrumentos Financeiros_2-DRE_Mapa variáveis" xfId="25167"/>
    <cellStyle name="s_Valuation _BS CFO_26_Instrumentos Financeiros_2-DRE_Variavel" xfId="25168"/>
    <cellStyle name="s_Valuation _BS CFO_26_Instrumentos Financeiros_3-Balanço" xfId="25169"/>
    <cellStyle name="s_Valuation _BS CFO_26_Instrumentos Financeiros_3-Balanço_Mapa variáveis" xfId="25170"/>
    <cellStyle name="s_Valuation _BS CFO_26_Instrumentos Financeiros_3-Balanço_Variavel" xfId="25171"/>
    <cellStyle name="s_Valuation _BS CFO_26_Instrumentos Financeiros_7-Estoque" xfId="25172"/>
    <cellStyle name="s_Valuation _BS CFO_26_Instrumentos Financeiros_Despesas operacionais " xfId="25173"/>
    <cellStyle name="s_Valuation _BS CFO_26_Instrumentos Financeiros_Mapa variáveis" xfId="25174"/>
    <cellStyle name="s_Valuation _BS CFO_26_Instrumentos Financeiros_P&amp;L Raízen Combs" xfId="25175"/>
    <cellStyle name="s_Valuation _BS CFO_26_Instrumentos Financeiros_P&amp;L RUMO" xfId="25176"/>
    <cellStyle name="s_Valuation _BS CFO_26_Instrumentos Financeiros_Variavel" xfId="25177"/>
    <cellStyle name="s_Valuation _BS CFO_26_Instrumentos Financeiros_Working Capital" xfId="25178"/>
    <cellStyle name="s_Valuation _BS CFO_2-DRE" xfId="25179"/>
    <cellStyle name="s_Valuation _BS CFO_2-DRE 2" xfId="25180"/>
    <cellStyle name="s_Valuation _BS CFO_2-DRE 2_15-FINANCEIRAS" xfId="25181"/>
    <cellStyle name="s_Valuation _BS CFO_2-DRE_1" xfId="25182"/>
    <cellStyle name="s_Valuation _BS CFO_2-DRE_1 2" xfId="25183"/>
    <cellStyle name="s_Valuation _BS CFO_2-DRE_1_3-Balanço" xfId="25184"/>
    <cellStyle name="s_Valuation _BS CFO_2-DRE_1_3-Balanço_Mapa variáveis" xfId="25185"/>
    <cellStyle name="s_Valuation _BS CFO_2-DRE_1_3-Balanço_Variavel" xfId="25186"/>
    <cellStyle name="s_Valuation _BS CFO_2-DRE_1_Dep_Judiciais-Contingências" xfId="25187"/>
    <cellStyle name="s_Valuation _BS CFO_2-DRE_1_DFC Gerencial" xfId="25188"/>
    <cellStyle name="s_Valuation _BS CFO_2-DRE_1_DMPL" xfId="25189"/>
    <cellStyle name="s_Valuation _BS CFO_2-DRE_1_Mapa variáveis" xfId="25190"/>
    <cellStyle name="s_Valuation _BS CFO_2-DRE_1_Variavel" xfId="25191"/>
    <cellStyle name="s_Valuation _BS CFO_2-DRE_15-FINANCEIRAS" xfId="25192"/>
    <cellStyle name="s_Valuation _BS CFO_2-DRE_15-FINANCEIRAS_1" xfId="25193"/>
    <cellStyle name="s_Valuation _BS CFO_2-DRE_2-DRE" xfId="25194"/>
    <cellStyle name="s_Valuation _BS CFO_2-DRE_2-DRE 2" xfId="25195"/>
    <cellStyle name="s_Valuation _BS CFO_2-DRE_2-DRE_3-Balanço" xfId="25196"/>
    <cellStyle name="s_Valuation _BS CFO_2-DRE_2-DRE_3-Balanço_Mapa variáveis" xfId="25197"/>
    <cellStyle name="s_Valuation _BS CFO_2-DRE_2-DRE_3-Balanço_Variavel" xfId="25198"/>
    <cellStyle name="s_Valuation _BS CFO_2-DRE_2-DRE_Dep_Judiciais-Contingências" xfId="25199"/>
    <cellStyle name="s_Valuation _BS CFO_2-DRE_2-DRE_DFC Gerencial" xfId="25200"/>
    <cellStyle name="s_Valuation _BS CFO_2-DRE_2-DRE_DMPL" xfId="25201"/>
    <cellStyle name="s_Valuation _BS CFO_2-DRE_2-DRE_Mapa variáveis" xfId="25202"/>
    <cellStyle name="s_Valuation _BS CFO_2-DRE_2-DRE_Variavel" xfId="25203"/>
    <cellStyle name="s_Valuation _BS CFO_2-DRE_3-Balanço" xfId="25204"/>
    <cellStyle name="s_Valuation _BS CFO_2-DRE_3-Balanço_Mapa variáveis" xfId="25205"/>
    <cellStyle name="s_Valuation _BS CFO_2-DRE_3-Balanço_Variavel" xfId="25206"/>
    <cellStyle name="s_Valuation _BS CFO_2-DRE_7-Estoque" xfId="25207"/>
    <cellStyle name="s_Valuation _BS CFO_2-DRE_Despesas operacionais " xfId="25208"/>
    <cellStyle name="s_Valuation _BS CFO_2-DRE_Mapa variáveis" xfId="25209"/>
    <cellStyle name="s_Valuation _BS CFO_2-DRE_P&amp;L Raízen Combs" xfId="25210"/>
    <cellStyle name="s_Valuation _BS CFO_2-DRE_P&amp;L RUMO" xfId="25211"/>
    <cellStyle name="s_Valuation _BS CFO_2-DRE_Variavel" xfId="25212"/>
    <cellStyle name="s_Valuation _BS CFO_2-DRE_Working Capital" xfId="25213"/>
    <cellStyle name="s_Valuation _BS CFO_3-Balanço" xfId="25214"/>
    <cellStyle name="s_Valuation _BS CFO_3-Balanço 2" xfId="25215"/>
    <cellStyle name="s_Valuation _BS CFO_3-Balanço 2_15-FINANCEIRAS" xfId="25216"/>
    <cellStyle name="s_Valuation _BS CFO_3-Balanço_1" xfId="25217"/>
    <cellStyle name="s_Valuation _BS CFO_3-Balanço_1 2" xfId="25218"/>
    <cellStyle name="s_Valuation _BS CFO_3-Balanço_1 2_15-FINANCEIRAS" xfId="25219"/>
    <cellStyle name="s_Valuation _BS CFO_3-Balanço_1_15-FINANCEIRAS" xfId="25220"/>
    <cellStyle name="s_Valuation _BS CFO_3-Balanço_1_15-FINANCEIRAS_1" xfId="25221"/>
    <cellStyle name="s_Valuation _BS CFO_3-Balanço_1_2-DRE" xfId="25222"/>
    <cellStyle name="s_Valuation _BS CFO_3-Balanço_1_2-DRE 2" xfId="25223"/>
    <cellStyle name="s_Valuation _BS CFO_3-Balanço_1_2-DRE_3-Balanço" xfId="25224"/>
    <cellStyle name="s_Valuation _BS CFO_3-Balanço_1_2-DRE_3-Balanço_Mapa variáveis" xfId="25225"/>
    <cellStyle name="s_Valuation _BS CFO_3-Balanço_1_2-DRE_3-Balanço_Variavel" xfId="25226"/>
    <cellStyle name="s_Valuation _BS CFO_3-Balanço_1_2-DRE_Dep_Judiciais-Contingências" xfId="25227"/>
    <cellStyle name="s_Valuation _BS CFO_3-Balanço_1_2-DRE_DFC Gerencial" xfId="25228"/>
    <cellStyle name="s_Valuation _BS CFO_3-Balanço_1_2-DRE_DMPL" xfId="25229"/>
    <cellStyle name="s_Valuation _BS CFO_3-Balanço_1_2-DRE_Mapa variáveis" xfId="25230"/>
    <cellStyle name="s_Valuation _BS CFO_3-Balanço_1_2-DRE_Variavel" xfId="25231"/>
    <cellStyle name="s_Valuation _BS CFO_3-Balanço_1_3-Balanço" xfId="25232"/>
    <cellStyle name="s_Valuation _BS CFO_3-Balanço_1_3-Balanço_Mapa variáveis" xfId="25233"/>
    <cellStyle name="s_Valuation _BS CFO_3-Balanço_1_3-Balanço_Variavel" xfId="25234"/>
    <cellStyle name="s_Valuation _BS CFO_3-Balanço_1_7-Estoque" xfId="25235"/>
    <cellStyle name="s_Valuation _BS CFO_3-Balanço_1_Despesas operacionais " xfId="25236"/>
    <cellStyle name="s_Valuation _BS CFO_3-Balanço_1_Mapa variáveis" xfId="25237"/>
    <cellStyle name="s_Valuation _BS CFO_3-Balanço_1_P&amp;L Raízen Combs" xfId="25238"/>
    <cellStyle name="s_Valuation _BS CFO_3-Balanço_1_P&amp;L RUMO" xfId="25239"/>
    <cellStyle name="s_Valuation _BS CFO_3-Balanço_1_Variavel" xfId="25240"/>
    <cellStyle name="s_Valuation _BS CFO_3-Balanço_1_Working Capital" xfId="25241"/>
    <cellStyle name="s_Valuation _BS CFO_3-Balanço_15-FINANCEIRAS" xfId="25242"/>
    <cellStyle name="s_Valuation _BS CFO_3-Balanço_15-FINANCEIRAS_1" xfId="25243"/>
    <cellStyle name="s_Valuation _BS CFO_3-Balanço_2" xfId="25244"/>
    <cellStyle name="s_Valuation _BS CFO_3-Balanço_2_Mapa variáveis" xfId="25245"/>
    <cellStyle name="s_Valuation _BS CFO_3-Balanço_2_Variavel" xfId="25246"/>
    <cellStyle name="s_Valuation _BS CFO_3-Balanço_2-DRE" xfId="25247"/>
    <cellStyle name="s_Valuation _BS CFO_3-Balanço_2-DRE 2" xfId="25248"/>
    <cellStyle name="s_Valuation _BS CFO_3-Balanço_2-DRE_3-Balanço" xfId="25249"/>
    <cellStyle name="s_Valuation _BS CFO_3-Balanço_2-DRE_3-Balanço_Mapa variáveis" xfId="25250"/>
    <cellStyle name="s_Valuation _BS CFO_3-Balanço_2-DRE_3-Balanço_Variavel" xfId="25251"/>
    <cellStyle name="s_Valuation _BS CFO_3-Balanço_2-DRE_Dep_Judiciais-Contingências" xfId="25252"/>
    <cellStyle name="s_Valuation _BS CFO_3-Balanço_2-DRE_DFC Gerencial" xfId="25253"/>
    <cellStyle name="s_Valuation _BS CFO_3-Balanço_2-DRE_DMPL" xfId="25254"/>
    <cellStyle name="s_Valuation _BS CFO_3-Balanço_2-DRE_Mapa variáveis" xfId="25255"/>
    <cellStyle name="s_Valuation _BS CFO_3-Balanço_2-DRE_Variavel" xfId="25256"/>
    <cellStyle name="s_Valuation _BS CFO_3-Balanço_3-Balanço" xfId="25257"/>
    <cellStyle name="s_Valuation _BS CFO_3-Balanço_3-Balanço_Mapa variáveis" xfId="25258"/>
    <cellStyle name="s_Valuation _BS CFO_3-Balanço_3-Balanço_Variavel" xfId="25259"/>
    <cellStyle name="s_Valuation _BS CFO_3-Balanço_7-Estoque" xfId="25260"/>
    <cellStyle name="s_Valuation _BS CFO_3-Balanço_Despesas operacionais " xfId="25261"/>
    <cellStyle name="s_Valuation _BS CFO_3-Balanço_Mapa variáveis" xfId="25262"/>
    <cellStyle name="s_Valuation _BS CFO_3-Balanço_P&amp;L Raízen Combs" xfId="25263"/>
    <cellStyle name="s_Valuation _BS CFO_3-Balanço_P&amp;L RUMO" xfId="25264"/>
    <cellStyle name="s_Valuation _BS CFO_3-Balanço_Variavel" xfId="25265"/>
    <cellStyle name="s_Valuation _BS CFO_3-Balanço_Working Capital" xfId="25266"/>
    <cellStyle name="s_Valuation _BS CFO_4-DMPL" xfId="25267"/>
    <cellStyle name="s_Valuation _BS CFO_4-DMPL 2" xfId="25268"/>
    <cellStyle name="s_Valuation _BS CFO_4-DMPL 2_15-FINANCEIRAS" xfId="25269"/>
    <cellStyle name="s_Valuation _BS CFO_4-DMPL_15-FINANCEIRAS" xfId="25270"/>
    <cellStyle name="s_Valuation _BS CFO_4-DMPL_15-FINANCEIRAS_1" xfId="25271"/>
    <cellStyle name="s_Valuation _BS CFO_4-DMPL_2-DRE" xfId="25272"/>
    <cellStyle name="s_Valuation _BS CFO_4-DMPL_2-DRE 2" xfId="25273"/>
    <cellStyle name="s_Valuation _BS CFO_4-DMPL_2-DRE_3-Balanço" xfId="25274"/>
    <cellStyle name="s_Valuation _BS CFO_4-DMPL_2-DRE_3-Balanço_Mapa variáveis" xfId="25275"/>
    <cellStyle name="s_Valuation _BS CFO_4-DMPL_2-DRE_3-Balanço_Variavel" xfId="25276"/>
    <cellStyle name="s_Valuation _BS CFO_4-DMPL_2-DRE_Dep_Judiciais-Contingências" xfId="25277"/>
    <cellStyle name="s_Valuation _BS CFO_4-DMPL_2-DRE_DFC Gerencial" xfId="25278"/>
    <cellStyle name="s_Valuation _BS CFO_4-DMPL_2-DRE_DMPL" xfId="25279"/>
    <cellStyle name="s_Valuation _BS CFO_4-DMPL_2-DRE_Mapa variáveis" xfId="25280"/>
    <cellStyle name="s_Valuation _BS CFO_4-DMPL_2-DRE_Variavel" xfId="25281"/>
    <cellStyle name="s_Valuation _BS CFO_4-DMPL_3-Balanço" xfId="25282"/>
    <cellStyle name="s_Valuation _BS CFO_4-DMPL_3-Balanço_Mapa variáveis" xfId="25283"/>
    <cellStyle name="s_Valuation _BS CFO_4-DMPL_3-Balanço_Variavel" xfId="25284"/>
    <cellStyle name="s_Valuation _BS CFO_4-DMPL_Dep_Judiciais-Contingências" xfId="25285"/>
    <cellStyle name="s_Valuation _BS CFO_4-DMPL_DFC Gerencial" xfId="25286"/>
    <cellStyle name="s_Valuation _BS CFO_4-DMPL_DMPL" xfId="25287"/>
    <cellStyle name="s_Valuation _BS CFO_4-DMPL_Mapa variáveis" xfId="25288"/>
    <cellStyle name="s_Valuation _BS CFO_4-DMPL_P&amp;L RUMO" xfId="25289"/>
    <cellStyle name="s_Valuation _BS CFO_4-DMPL_Variavel" xfId="25290"/>
    <cellStyle name="s_Valuation _BS CFO_7-Estoque" xfId="25291"/>
    <cellStyle name="s_Valuation _BS CFO_8-Impostos" xfId="25292"/>
    <cellStyle name="s_Valuation _BS CFO_8-Impostos 2" xfId="25293"/>
    <cellStyle name="s_Valuation _BS CFO_8-Impostos 2_15-FINANCEIRAS" xfId="25294"/>
    <cellStyle name="s_Valuation _BS CFO_8-Impostos_15-FINANCEIRAS" xfId="25295"/>
    <cellStyle name="s_Valuation _BS CFO_8-Impostos_15-FINANCEIRAS_1" xfId="25296"/>
    <cellStyle name="s_Valuation _BS CFO_8-Impostos_2-DRE" xfId="25297"/>
    <cellStyle name="s_Valuation _BS CFO_8-Impostos_2-DRE 2" xfId="25298"/>
    <cellStyle name="s_Valuation _BS CFO_8-Impostos_2-DRE_3-Balanço" xfId="25299"/>
    <cellStyle name="s_Valuation _BS CFO_8-Impostos_2-DRE_3-Balanço_Mapa variáveis" xfId="25300"/>
    <cellStyle name="s_Valuation _BS CFO_8-Impostos_2-DRE_3-Balanço_Variavel" xfId="25301"/>
    <cellStyle name="s_Valuation _BS CFO_8-Impostos_2-DRE_Dep_Judiciais-Contingências" xfId="25302"/>
    <cellStyle name="s_Valuation _BS CFO_8-Impostos_2-DRE_DFC Gerencial" xfId="25303"/>
    <cellStyle name="s_Valuation _BS CFO_8-Impostos_2-DRE_DMPL" xfId="25304"/>
    <cellStyle name="s_Valuation _BS CFO_8-Impostos_2-DRE_Mapa variáveis" xfId="25305"/>
    <cellStyle name="s_Valuation _BS CFO_8-Impostos_2-DRE_Variavel" xfId="25306"/>
    <cellStyle name="s_Valuation _BS CFO_8-Impostos_3-Balanço" xfId="25307"/>
    <cellStyle name="s_Valuation _BS CFO_8-Impostos_3-Balanço_Mapa variáveis" xfId="25308"/>
    <cellStyle name="s_Valuation _BS CFO_8-Impostos_3-Balanço_Variavel" xfId="25309"/>
    <cellStyle name="s_Valuation _BS CFO_8-Impostos_Dep_Judiciais-Contingências" xfId="25310"/>
    <cellStyle name="s_Valuation _BS CFO_8-Impostos_DFC Gerencial" xfId="25311"/>
    <cellStyle name="s_Valuation _BS CFO_8-Impostos_DMPL" xfId="25312"/>
    <cellStyle name="s_Valuation _BS CFO_8-Impostos_Mapa variáveis" xfId="25313"/>
    <cellStyle name="s_Valuation _BS CFO_8-Impostos_P&amp;L RUMO" xfId="25314"/>
    <cellStyle name="s_Valuation _BS CFO_8-Impostos_Variavel" xfId="25315"/>
    <cellStyle name="s_Valuation _BS CFO_Acerto FV e Ajustes Manuais" xfId="25316"/>
    <cellStyle name="s_Valuation _BS CFO_Acerto FV e Ajustes Manuais_Despesas operacionais " xfId="25317"/>
    <cellStyle name="s_Valuation _BS CFO_Acerto FV e Ajustes Manuais_Working Capital" xfId="25318"/>
    <cellStyle name="s_Valuation _BS CFO_Balanço" xfId="25319"/>
    <cellStyle name="s_Valuation _BS CFO_Balanço_Despesas operacionais " xfId="25320"/>
    <cellStyle name="s_Valuation _BS CFO_Balanço_Working Capital" xfId="25321"/>
    <cellStyle name="s_Valuation _BS CFO_Caixa restrito" xfId="25322"/>
    <cellStyle name="s_Valuation _BS CFO_Caixa restrito 2" xfId="25323"/>
    <cellStyle name="s_Valuation _BS CFO_Caixa restrito_7-Estoque" xfId="25324"/>
    <cellStyle name="s_Valuation _BS CFO_Caixa restrito_Despesas operacionais " xfId="25325"/>
    <cellStyle name="s_Valuation _BS CFO_Caixa restrito_Working Capital" xfId="25326"/>
    <cellStyle name="s_Valuation _BS CFO_COSAN SA CONSOLID_MÊS" xfId="25327"/>
    <cellStyle name="s_Valuation _BS CFO_Despesas operacionais " xfId="25328"/>
    <cellStyle name="s_Valuation _BS CFO_Display" xfId="25329"/>
    <cellStyle name="s_Valuation _BS CFO_Display 2" xfId="25330"/>
    <cellStyle name="s_Valuation _BS CFO_Display 2_15-FINANCEIRAS" xfId="25331"/>
    <cellStyle name="s_Valuation _BS CFO_Display 3" xfId="25332"/>
    <cellStyle name="s_Valuation _BS CFO_Display 4" xfId="25333"/>
    <cellStyle name="s_Valuation _BS CFO_Display_15-FINANCEIRAS" xfId="25334"/>
    <cellStyle name="s_Valuation _BS CFO_Display_15-FINANCEIRAS_1" xfId="25335"/>
    <cellStyle name="s_Valuation _BS CFO_Display_2-DRE" xfId="25336"/>
    <cellStyle name="s_Valuation _BS CFO_Display_2-DRE 2" xfId="25337"/>
    <cellStyle name="s_Valuation _BS CFO_Display_2-DRE_3-Balanço" xfId="25338"/>
    <cellStyle name="s_Valuation _BS CFO_Display_2-DRE_3-Balanço_Mapa variáveis" xfId="25339"/>
    <cellStyle name="s_Valuation _BS CFO_Display_2-DRE_3-Balanço_Variavel" xfId="25340"/>
    <cellStyle name="s_Valuation _BS CFO_Display_2-DRE_Dep_Judiciais-Contingências" xfId="25341"/>
    <cellStyle name="s_Valuation _BS CFO_Display_2-DRE_DFC Gerencial" xfId="25342"/>
    <cellStyle name="s_Valuation _BS CFO_Display_2-DRE_DMPL" xfId="25343"/>
    <cellStyle name="s_Valuation _BS CFO_Display_2-DRE_Mapa variáveis" xfId="25344"/>
    <cellStyle name="s_Valuation _BS CFO_Display_2-DRE_Variavel" xfId="25345"/>
    <cellStyle name="s_Valuation _BS CFO_Display_3-Balanço" xfId="25346"/>
    <cellStyle name="s_Valuation _BS CFO_Display_3-Balanço_Mapa variáveis" xfId="25347"/>
    <cellStyle name="s_Valuation _BS CFO_Display_3-Balanço_Variavel" xfId="25348"/>
    <cellStyle name="s_Valuation _BS CFO_Display_7-Estoque" xfId="25349"/>
    <cellStyle name="s_Valuation _BS CFO_Display_Despesas operacionais " xfId="25350"/>
    <cellStyle name="s_Valuation _BS CFO_Display_Mapa variáveis" xfId="25351"/>
    <cellStyle name="s_Valuation _BS CFO_Display_P&amp;L Raízen Combs" xfId="25352"/>
    <cellStyle name="s_Valuation _BS CFO_Display_P&amp;L RUMO" xfId="25353"/>
    <cellStyle name="s_Valuation _BS CFO_Display_Variavel" xfId="25354"/>
    <cellStyle name="s_Valuation _BS CFO_Display_Working Capital" xfId="25355"/>
    <cellStyle name="s_Valuation _BS CFO_FINANCEIRAS" xfId="25356"/>
    <cellStyle name="s_Valuation _BS CFO_FINANCEIRAS_Dep_Judiciais-Contingências" xfId="25357"/>
    <cellStyle name="s_Valuation _BS CFO_FINANCEIRAS_DFC Gerencial" xfId="25358"/>
    <cellStyle name="s_Valuation _BS CFO_FINANCEIRAS_DMPL" xfId="25359"/>
    <cellStyle name="s_Valuation _BS CFO_FINANCEIRAS_Mapa variáveis" xfId="25360"/>
    <cellStyle name="s_Valuation _BS CFO_FINANCEIRAS_Variavel" xfId="25361"/>
    <cellStyle name="s_Valuation _BS CFO_Instrumentos Financeiros" xfId="25362"/>
    <cellStyle name="s_Valuation _BS CFO_Instrumentos Financeiros 2" xfId="25363"/>
    <cellStyle name="s_Valuation _BS CFO_Instrumentos Financeiros 2_15-FINANCEIRAS" xfId="25364"/>
    <cellStyle name="s_Valuation _BS CFO_Instrumentos Financeiros_15-FINANCEIRAS" xfId="25365"/>
    <cellStyle name="s_Valuation _BS CFO_Instrumentos Financeiros_15-FINANCEIRAS_1" xfId="25366"/>
    <cellStyle name="s_Valuation _BS CFO_Instrumentos Financeiros_2-DRE" xfId="25367"/>
    <cellStyle name="s_Valuation _BS CFO_Instrumentos Financeiros_2-DRE 2" xfId="25368"/>
    <cellStyle name="s_Valuation _BS CFO_Instrumentos Financeiros_2-DRE_3-Balanço" xfId="25369"/>
    <cellStyle name="s_Valuation _BS CFO_Instrumentos Financeiros_2-DRE_3-Balanço_Mapa variáveis" xfId="25370"/>
    <cellStyle name="s_Valuation _BS CFO_Instrumentos Financeiros_2-DRE_3-Balanço_Variavel" xfId="25371"/>
    <cellStyle name="s_Valuation _BS CFO_Instrumentos Financeiros_2-DRE_Dep_Judiciais-Contingências" xfId="25372"/>
    <cellStyle name="s_Valuation _BS CFO_Instrumentos Financeiros_2-DRE_DFC Gerencial" xfId="25373"/>
    <cellStyle name="s_Valuation _BS CFO_Instrumentos Financeiros_2-DRE_DMPL" xfId="25374"/>
    <cellStyle name="s_Valuation _BS CFO_Instrumentos Financeiros_2-DRE_Mapa variáveis" xfId="25375"/>
    <cellStyle name="s_Valuation _BS CFO_Instrumentos Financeiros_2-DRE_Variavel" xfId="25376"/>
    <cellStyle name="s_Valuation _BS CFO_Instrumentos Financeiros_3-Balanço" xfId="25377"/>
    <cellStyle name="s_Valuation _BS CFO_Instrumentos Financeiros_3-Balanço_Mapa variáveis" xfId="25378"/>
    <cellStyle name="s_Valuation _BS CFO_Instrumentos Financeiros_3-Balanço_Variavel" xfId="25379"/>
    <cellStyle name="s_Valuation _BS CFO_Instrumentos Financeiros_7-Estoque" xfId="25380"/>
    <cellStyle name="s_Valuation _BS CFO_Instrumentos Financeiros_Despesas operacionais " xfId="25381"/>
    <cellStyle name="s_Valuation _BS CFO_Instrumentos Financeiros_Mapa variáveis" xfId="25382"/>
    <cellStyle name="s_Valuation _BS CFO_Instrumentos Financeiros_P&amp;L Raízen Combs" xfId="25383"/>
    <cellStyle name="s_Valuation _BS CFO_Instrumentos Financeiros_P&amp;L RUMO" xfId="25384"/>
    <cellStyle name="s_Valuation _BS CFO_Instrumentos Financeiros_Variavel" xfId="25385"/>
    <cellStyle name="s_Valuation _BS CFO_Instrumentos Financeiros_Working Capital" xfId="25386"/>
    <cellStyle name="s_Valuation _BS CFO_IR Diferido" xfId="25387"/>
    <cellStyle name="s_Valuation _BS CFO_Ir e CS Dez 2011 Cosan Novo" xfId="25388"/>
    <cellStyle name="s_Valuation _BS CFO_Ir e CS Dez 2011 Cosan Novo_Mapa variáveis" xfId="25389"/>
    <cellStyle name="s_Valuation _BS CFO_Ir e CS Dez 2011 Cosan Novo_Variavel" xfId="25390"/>
    <cellStyle name="s_Valuation _BS CFO_Mapa 3T12" xfId="25391"/>
    <cellStyle name="s_Valuation _BS CFO_Mapa 3T12 2" xfId="25392"/>
    <cellStyle name="s_Valuation _BS CFO_Mapa 3T12 2_15-FINANCEIRAS" xfId="25393"/>
    <cellStyle name="s_Valuation _BS CFO_Mapa 3T12_15-FINANCEIRAS" xfId="25394"/>
    <cellStyle name="s_Valuation _BS CFO_Mapa 3T12_15-FINANCEIRAS_1" xfId="25395"/>
    <cellStyle name="s_Valuation _BS CFO_Mapa 3T12_2-DRE" xfId="25396"/>
    <cellStyle name="s_Valuation _BS CFO_Mapa 3T12_2-DRE 2" xfId="25397"/>
    <cellStyle name="s_Valuation _BS CFO_Mapa 3T12_2-DRE_3-Balanço" xfId="25398"/>
    <cellStyle name="s_Valuation _BS CFO_Mapa 3T12_2-DRE_3-Balanço_Mapa variáveis" xfId="25399"/>
    <cellStyle name="s_Valuation _BS CFO_Mapa 3T12_2-DRE_3-Balanço_Variavel" xfId="25400"/>
    <cellStyle name="s_Valuation _BS CFO_Mapa 3T12_2-DRE_Dep_Judiciais-Contingências" xfId="25401"/>
    <cellStyle name="s_Valuation _BS CFO_Mapa 3T12_2-DRE_DFC Gerencial" xfId="25402"/>
    <cellStyle name="s_Valuation _BS CFO_Mapa 3T12_2-DRE_DMPL" xfId="25403"/>
    <cellStyle name="s_Valuation _BS CFO_Mapa 3T12_2-DRE_Mapa variáveis" xfId="25404"/>
    <cellStyle name="s_Valuation _BS CFO_Mapa 3T12_2-DRE_Variavel" xfId="25405"/>
    <cellStyle name="s_Valuation _BS CFO_Mapa 3T12_3-Balanço" xfId="25406"/>
    <cellStyle name="s_Valuation _BS CFO_Mapa 3T12_3-Balanço_Mapa variáveis" xfId="25407"/>
    <cellStyle name="s_Valuation _BS CFO_Mapa 3T12_3-Balanço_Variavel" xfId="25408"/>
    <cellStyle name="s_Valuation _BS CFO_Mapa 3T12_Dep_Judiciais-Contingências" xfId="25409"/>
    <cellStyle name="s_Valuation _BS CFO_Mapa 3T12_DFC Gerencial" xfId="25410"/>
    <cellStyle name="s_Valuation _BS CFO_Mapa 3T12_DMPL" xfId="25411"/>
    <cellStyle name="s_Valuation _BS CFO_Mapa 3T12_Mapa variáveis" xfId="25412"/>
    <cellStyle name="s_Valuation _BS CFO_Mapa 3T12_P&amp;L RUMO" xfId="25413"/>
    <cellStyle name="s_Valuation _BS CFO_Mapa 3T12_Variavel" xfId="25414"/>
    <cellStyle name="s_Valuation _BS CFO_Mapa variáveis" xfId="25415"/>
    <cellStyle name="s_Valuation _BS CFO_Mapa variáveis_1" xfId="25416"/>
    <cellStyle name="s_Valuation _BS CFO_Mapa Variáveis_Mapa variáveis" xfId="25417"/>
    <cellStyle name="s_Valuation _BS CFO_P&amp;L Raízen Combs" xfId="25418"/>
    <cellStyle name="s_Valuation _BS CFO_P&amp;L RUMO" xfId="25419"/>
    <cellStyle name="s_Valuation _BS CFO_Plan2" xfId="25420"/>
    <cellStyle name="s_Valuation _BS CFO_Plan2 2" xfId="25421"/>
    <cellStyle name="s_Valuation _BS CFO_Plan2 2_15-FINANCEIRAS" xfId="25422"/>
    <cellStyle name="s_Valuation _BS CFO_Plan2 3" xfId="25423"/>
    <cellStyle name="s_Valuation _BS CFO_Plan2 4" xfId="25424"/>
    <cellStyle name="s_Valuation _BS CFO_Plan2_15-FINANCEIRAS" xfId="25425"/>
    <cellStyle name="s_Valuation _BS CFO_Plan2_15-FINANCEIRAS_1" xfId="25426"/>
    <cellStyle name="s_Valuation _BS CFO_Plan2_2-DRE" xfId="25427"/>
    <cellStyle name="s_Valuation _BS CFO_Plan2_2-DRE 2" xfId="25428"/>
    <cellStyle name="s_Valuation _BS CFO_Plan2_2-DRE_3-Balanço" xfId="25429"/>
    <cellStyle name="s_Valuation _BS CFO_Plan2_2-DRE_3-Balanço_Mapa variáveis" xfId="25430"/>
    <cellStyle name="s_Valuation _BS CFO_Plan2_2-DRE_3-Balanço_Variavel" xfId="25431"/>
    <cellStyle name="s_Valuation _BS CFO_Plan2_2-DRE_Dep_Judiciais-Contingências" xfId="25432"/>
    <cellStyle name="s_Valuation _BS CFO_Plan2_2-DRE_DFC Gerencial" xfId="25433"/>
    <cellStyle name="s_Valuation _BS CFO_Plan2_2-DRE_DMPL" xfId="25434"/>
    <cellStyle name="s_Valuation _BS CFO_Plan2_2-DRE_Mapa variáveis" xfId="25435"/>
    <cellStyle name="s_Valuation _BS CFO_Plan2_2-DRE_Variavel" xfId="25436"/>
    <cellStyle name="s_Valuation _BS CFO_Plan2_3-Balanço" xfId="25437"/>
    <cellStyle name="s_Valuation _BS CFO_Plan2_3-Balanço_Mapa variáveis" xfId="25438"/>
    <cellStyle name="s_Valuation _BS CFO_Plan2_3-Balanço_Variavel" xfId="25439"/>
    <cellStyle name="s_Valuation _BS CFO_Plan2_7-Estoque" xfId="25440"/>
    <cellStyle name="s_Valuation _BS CFO_Plan2_Despesas operacionais " xfId="25441"/>
    <cellStyle name="s_Valuation _BS CFO_Plan2_Mapa variáveis" xfId="25442"/>
    <cellStyle name="s_Valuation _BS CFO_Plan2_P&amp;L Raízen Combs" xfId="25443"/>
    <cellStyle name="s_Valuation _BS CFO_Plan2_P&amp;L RUMO" xfId="25444"/>
    <cellStyle name="s_Valuation _BS CFO_Plan2_Variavel" xfId="25445"/>
    <cellStyle name="s_Valuation _BS CFO_Plan2_Working Capital" xfId="25446"/>
    <cellStyle name="s_Valuation _BS CFO_Variavel" xfId="25447"/>
    <cellStyle name="s_Valuation _BS CFO_Working Capital" xfId="25448"/>
    <cellStyle name="s_Valuation _BS Csan CPC 02 &lt;SAP&gt;" xfId="25449"/>
    <cellStyle name="s_Valuation _BS Csan CPC 02 &lt;SAP&gt; 10" xfId="25450"/>
    <cellStyle name="s_Valuation _BS Csan CPC 02 &lt;SAP&gt; 2" xfId="25451"/>
    <cellStyle name="s_Valuation _BS Csan CPC 02 &lt;SAP&gt; 2 2" xfId="25452"/>
    <cellStyle name="s_Valuation _BS Csan CPC 02 &lt;SAP&gt; 2 2_15-FINANCEIRAS" xfId="25453"/>
    <cellStyle name="s_Valuation _BS Csan CPC 02 &lt;SAP&gt; 2 2_Mapa variáveis" xfId="25454"/>
    <cellStyle name="s_Valuation _BS Csan CPC 02 &lt;SAP&gt; 2 2_Variavel" xfId="25455"/>
    <cellStyle name="s_Valuation _BS Csan CPC 02 &lt;SAP&gt; 2 3" xfId="25456"/>
    <cellStyle name="s_Valuation _BS Csan CPC 02 &lt;SAP&gt; 2 3_COMGAS" xfId="25457"/>
    <cellStyle name="s_Valuation _BS Csan CPC 02 &lt;SAP&gt; 2 3_OUTROS NEGÓCIOS" xfId="25458"/>
    <cellStyle name="s_Valuation _BS Csan CPC 02 &lt;SAP&gt; 2 3_RUMO" xfId="25459"/>
    <cellStyle name="s_Valuation _BS Csan CPC 02 &lt;SAP&gt; 2 4" xfId="25460"/>
    <cellStyle name="s_Valuation _BS Csan CPC 02 &lt;SAP&gt; 2 5" xfId="25461"/>
    <cellStyle name="s_Valuation _BS Csan CPC 02 &lt;SAP&gt; 2_13-Endividamento" xfId="25462"/>
    <cellStyle name="s_Valuation _BS Csan CPC 02 &lt;SAP&gt; 2_13-Endividamento 2" xfId="25463"/>
    <cellStyle name="s_Valuation _BS Csan CPC 02 &lt;SAP&gt; 2_13-Endividamento_Despesas operacionais " xfId="25464"/>
    <cellStyle name="s_Valuation _BS Csan CPC 02 &lt;SAP&gt; 2_13-Endividamento_Working Capital" xfId="25465"/>
    <cellStyle name="s_Valuation _BS Csan CPC 02 &lt;SAP&gt; 2_15-FINANCEIRAS" xfId="25466"/>
    <cellStyle name="s_Valuation _BS Csan CPC 02 &lt;SAP&gt; 2_15-FINANCEIRAS_1" xfId="25467"/>
    <cellStyle name="s_Valuation _BS Csan CPC 02 &lt;SAP&gt; 2_2-DRE" xfId="25468"/>
    <cellStyle name="s_Valuation _BS Csan CPC 02 &lt;SAP&gt; 2_2-DRE 2" xfId="25469"/>
    <cellStyle name="s_Valuation _BS Csan CPC 02 &lt;SAP&gt; 2_2-DRE_3-Balanço" xfId="25470"/>
    <cellStyle name="s_Valuation _BS Csan CPC 02 &lt;SAP&gt; 2_2-DRE_3-Balanço_Mapa variáveis" xfId="25471"/>
    <cellStyle name="s_Valuation _BS Csan CPC 02 &lt;SAP&gt; 2_2-DRE_3-Balanço_Variavel" xfId="25472"/>
    <cellStyle name="s_Valuation _BS Csan CPC 02 &lt;SAP&gt; 2_2-DRE_Dep_Judiciais-Contingências" xfId="25473"/>
    <cellStyle name="s_Valuation _BS Csan CPC 02 &lt;SAP&gt; 2_2-DRE_DFC Gerencial" xfId="25474"/>
    <cellStyle name="s_Valuation _BS Csan CPC 02 &lt;SAP&gt; 2_2-DRE_DMPL" xfId="25475"/>
    <cellStyle name="s_Valuation _BS Csan CPC 02 &lt;SAP&gt; 2_2-DRE_Mapa variáveis" xfId="25476"/>
    <cellStyle name="s_Valuation _BS Csan CPC 02 &lt;SAP&gt; 2_2-DRE_Variavel" xfId="25477"/>
    <cellStyle name="s_Valuation _BS Csan CPC 02 &lt;SAP&gt; 2_3-Balanço" xfId="25478"/>
    <cellStyle name="s_Valuation _BS Csan CPC 02 &lt;SAP&gt; 2_3-Balanço 2" xfId="25479"/>
    <cellStyle name="s_Valuation _BS Csan CPC 02 &lt;SAP&gt; 2_3-Balanço 2_15-FINANCEIRAS" xfId="25480"/>
    <cellStyle name="s_Valuation _BS Csan CPC 02 &lt;SAP&gt; 2_3-Balanço_1" xfId="25481"/>
    <cellStyle name="s_Valuation _BS Csan CPC 02 &lt;SAP&gt; 2_3-Balanço_1_Mapa variáveis" xfId="25482"/>
    <cellStyle name="s_Valuation _BS Csan CPC 02 &lt;SAP&gt; 2_3-Balanço_1_Variavel" xfId="25483"/>
    <cellStyle name="s_Valuation _BS Csan CPC 02 &lt;SAP&gt; 2_3-Balanço_15-FINANCEIRAS" xfId="25484"/>
    <cellStyle name="s_Valuation _BS Csan CPC 02 &lt;SAP&gt; 2_3-Balanço_15-FINANCEIRAS_1" xfId="25485"/>
    <cellStyle name="s_Valuation _BS Csan CPC 02 &lt;SAP&gt; 2_3-Balanço_2-DRE" xfId="25486"/>
    <cellStyle name="s_Valuation _BS Csan CPC 02 &lt;SAP&gt; 2_3-Balanço_2-DRE 2" xfId="25487"/>
    <cellStyle name="s_Valuation _BS Csan CPC 02 &lt;SAP&gt; 2_3-Balanço_2-DRE_3-Balanço" xfId="25488"/>
    <cellStyle name="s_Valuation _BS Csan CPC 02 &lt;SAP&gt; 2_3-Balanço_2-DRE_3-Balanço_Mapa variáveis" xfId="25489"/>
    <cellStyle name="s_Valuation _BS Csan CPC 02 &lt;SAP&gt; 2_3-Balanço_2-DRE_3-Balanço_Variavel" xfId="25490"/>
    <cellStyle name="s_Valuation _BS Csan CPC 02 &lt;SAP&gt; 2_3-Balanço_2-DRE_Dep_Judiciais-Contingências" xfId="25491"/>
    <cellStyle name="s_Valuation _BS Csan CPC 02 &lt;SAP&gt; 2_3-Balanço_2-DRE_DFC Gerencial" xfId="25492"/>
    <cellStyle name="s_Valuation _BS Csan CPC 02 &lt;SAP&gt; 2_3-Balanço_2-DRE_DMPL" xfId="25493"/>
    <cellStyle name="s_Valuation _BS Csan CPC 02 &lt;SAP&gt; 2_3-Balanço_2-DRE_Mapa variáveis" xfId="25494"/>
    <cellStyle name="s_Valuation _BS Csan CPC 02 &lt;SAP&gt; 2_3-Balanço_2-DRE_Variavel" xfId="25495"/>
    <cellStyle name="s_Valuation _BS Csan CPC 02 &lt;SAP&gt; 2_3-Balanço_3-Balanço" xfId="25496"/>
    <cellStyle name="s_Valuation _BS Csan CPC 02 &lt;SAP&gt; 2_3-Balanço_3-Balanço_Mapa variáveis" xfId="25497"/>
    <cellStyle name="s_Valuation _BS Csan CPC 02 &lt;SAP&gt; 2_3-Balanço_3-Balanço_Variavel" xfId="25498"/>
    <cellStyle name="s_Valuation _BS Csan CPC 02 &lt;SAP&gt; 2_3-Balanço_7-Estoque" xfId="25499"/>
    <cellStyle name="s_Valuation _BS Csan CPC 02 &lt;SAP&gt; 2_3-Balanço_Despesas operacionais " xfId="25500"/>
    <cellStyle name="s_Valuation _BS Csan CPC 02 &lt;SAP&gt; 2_3-Balanço_Mapa variáveis" xfId="25501"/>
    <cellStyle name="s_Valuation _BS Csan CPC 02 &lt;SAP&gt; 2_3-Balanço_P&amp;L Raízen Combs" xfId="25502"/>
    <cellStyle name="s_Valuation _BS Csan CPC 02 &lt;SAP&gt; 2_3-Balanço_P&amp;L RUMO" xfId="25503"/>
    <cellStyle name="s_Valuation _BS Csan CPC 02 &lt;SAP&gt; 2_3-Balanço_Variavel" xfId="25504"/>
    <cellStyle name="s_Valuation _BS Csan CPC 02 &lt;SAP&gt; 2_3-Balanço_Working Capital" xfId="25505"/>
    <cellStyle name="s_Valuation _BS Csan CPC 02 &lt;SAP&gt; 2_4-DMPL" xfId="25506"/>
    <cellStyle name="s_Valuation _BS Csan CPC 02 &lt;SAP&gt; 2_4-DMPL 2" xfId="25507"/>
    <cellStyle name="s_Valuation _BS Csan CPC 02 &lt;SAP&gt; 2_4-DMPL 2_15-FINANCEIRAS" xfId="25508"/>
    <cellStyle name="s_Valuation _BS Csan CPC 02 &lt;SAP&gt; 2_4-DMPL_15-FINANCEIRAS" xfId="25509"/>
    <cellStyle name="s_Valuation _BS Csan CPC 02 &lt;SAP&gt; 2_4-DMPL_15-FINANCEIRAS_1" xfId="25510"/>
    <cellStyle name="s_Valuation _BS Csan CPC 02 &lt;SAP&gt; 2_4-DMPL_2-DRE" xfId="25511"/>
    <cellStyle name="s_Valuation _BS Csan CPC 02 &lt;SAP&gt; 2_4-DMPL_2-DRE 2" xfId="25512"/>
    <cellStyle name="s_Valuation _BS Csan CPC 02 &lt;SAP&gt; 2_4-DMPL_2-DRE_3-Balanço" xfId="25513"/>
    <cellStyle name="s_Valuation _BS Csan CPC 02 &lt;SAP&gt; 2_4-DMPL_2-DRE_3-Balanço_Mapa variáveis" xfId="25514"/>
    <cellStyle name="s_Valuation _BS Csan CPC 02 &lt;SAP&gt; 2_4-DMPL_2-DRE_3-Balanço_Variavel" xfId="25515"/>
    <cellStyle name="s_Valuation _BS Csan CPC 02 &lt;SAP&gt; 2_4-DMPL_2-DRE_Dep_Judiciais-Contingências" xfId="25516"/>
    <cellStyle name="s_Valuation _BS Csan CPC 02 &lt;SAP&gt; 2_4-DMPL_2-DRE_DFC Gerencial" xfId="25517"/>
    <cellStyle name="s_Valuation _BS Csan CPC 02 &lt;SAP&gt; 2_4-DMPL_2-DRE_DMPL" xfId="25518"/>
    <cellStyle name="s_Valuation _BS Csan CPC 02 &lt;SAP&gt; 2_4-DMPL_2-DRE_Mapa variáveis" xfId="25519"/>
    <cellStyle name="s_Valuation _BS Csan CPC 02 &lt;SAP&gt; 2_4-DMPL_2-DRE_Variavel" xfId="25520"/>
    <cellStyle name="s_Valuation _BS Csan CPC 02 &lt;SAP&gt; 2_4-DMPL_3-Balanço" xfId="25521"/>
    <cellStyle name="s_Valuation _BS Csan CPC 02 &lt;SAP&gt; 2_4-DMPL_3-Balanço_Mapa variáveis" xfId="25522"/>
    <cellStyle name="s_Valuation _BS Csan CPC 02 &lt;SAP&gt; 2_4-DMPL_3-Balanço_Variavel" xfId="25523"/>
    <cellStyle name="s_Valuation _BS Csan CPC 02 &lt;SAP&gt; 2_4-DMPL_Dep_Judiciais-Contingências" xfId="25524"/>
    <cellStyle name="s_Valuation _BS Csan CPC 02 &lt;SAP&gt; 2_4-DMPL_DFC Gerencial" xfId="25525"/>
    <cellStyle name="s_Valuation _BS Csan CPC 02 &lt;SAP&gt; 2_4-DMPL_DMPL" xfId="25526"/>
    <cellStyle name="s_Valuation _BS Csan CPC 02 &lt;SAP&gt; 2_4-DMPL_Mapa variáveis" xfId="25527"/>
    <cellStyle name="s_Valuation _BS Csan CPC 02 &lt;SAP&gt; 2_4-DMPL_P&amp;L RUMO" xfId="25528"/>
    <cellStyle name="s_Valuation _BS Csan CPC 02 &lt;SAP&gt; 2_4-DMPL_Variavel" xfId="25529"/>
    <cellStyle name="s_Valuation _BS Csan CPC 02 &lt;SAP&gt; 2_7-Estoque" xfId="25530"/>
    <cellStyle name="s_Valuation _BS Csan CPC 02 &lt;SAP&gt; 2_8-Impostos" xfId="25531"/>
    <cellStyle name="s_Valuation _BS Csan CPC 02 &lt;SAP&gt; 2_8-Impostos 2" xfId="25532"/>
    <cellStyle name="s_Valuation _BS Csan CPC 02 &lt;SAP&gt; 2_8-Impostos 2_15-FINANCEIRAS" xfId="25533"/>
    <cellStyle name="s_Valuation _BS Csan CPC 02 &lt;SAP&gt; 2_8-Impostos_15-FINANCEIRAS" xfId="25534"/>
    <cellStyle name="s_Valuation _BS Csan CPC 02 &lt;SAP&gt; 2_8-Impostos_15-FINANCEIRAS_1" xfId="25535"/>
    <cellStyle name="s_Valuation _BS Csan CPC 02 &lt;SAP&gt; 2_8-Impostos_2-DRE" xfId="25536"/>
    <cellStyle name="s_Valuation _BS Csan CPC 02 &lt;SAP&gt; 2_8-Impostos_2-DRE 2" xfId="25537"/>
    <cellStyle name="s_Valuation _BS Csan CPC 02 &lt;SAP&gt; 2_8-Impostos_2-DRE_3-Balanço" xfId="25538"/>
    <cellStyle name="s_Valuation _BS Csan CPC 02 &lt;SAP&gt; 2_8-Impostos_2-DRE_3-Balanço_Mapa variáveis" xfId="25539"/>
    <cellStyle name="s_Valuation _BS Csan CPC 02 &lt;SAP&gt; 2_8-Impostos_2-DRE_3-Balanço_Variavel" xfId="25540"/>
    <cellStyle name="s_Valuation _BS Csan CPC 02 &lt;SAP&gt; 2_8-Impostos_2-DRE_Dep_Judiciais-Contingências" xfId="25541"/>
    <cellStyle name="s_Valuation _BS Csan CPC 02 &lt;SAP&gt; 2_8-Impostos_2-DRE_DFC Gerencial" xfId="25542"/>
    <cellStyle name="s_Valuation _BS Csan CPC 02 &lt;SAP&gt; 2_8-Impostos_2-DRE_DMPL" xfId="25543"/>
    <cellStyle name="s_Valuation _BS Csan CPC 02 &lt;SAP&gt; 2_8-Impostos_2-DRE_Mapa variáveis" xfId="25544"/>
    <cellStyle name="s_Valuation _BS Csan CPC 02 &lt;SAP&gt; 2_8-Impostos_2-DRE_Variavel" xfId="25545"/>
    <cellStyle name="s_Valuation _BS Csan CPC 02 &lt;SAP&gt; 2_8-Impostos_3-Balanço" xfId="25546"/>
    <cellStyle name="s_Valuation _BS Csan CPC 02 &lt;SAP&gt; 2_8-Impostos_3-Balanço_Mapa variáveis" xfId="25547"/>
    <cellStyle name="s_Valuation _BS Csan CPC 02 &lt;SAP&gt; 2_8-Impostos_3-Balanço_Variavel" xfId="25548"/>
    <cellStyle name="s_Valuation _BS Csan CPC 02 &lt;SAP&gt; 2_8-Impostos_Dep_Judiciais-Contingências" xfId="25549"/>
    <cellStyle name="s_Valuation _BS Csan CPC 02 &lt;SAP&gt; 2_8-Impostos_DFC Gerencial" xfId="25550"/>
    <cellStyle name="s_Valuation _BS Csan CPC 02 &lt;SAP&gt; 2_8-Impostos_DMPL" xfId="25551"/>
    <cellStyle name="s_Valuation _BS Csan CPC 02 &lt;SAP&gt; 2_8-Impostos_Mapa variáveis" xfId="25552"/>
    <cellStyle name="s_Valuation _BS Csan CPC 02 &lt;SAP&gt; 2_8-Impostos_P&amp;L RUMO" xfId="25553"/>
    <cellStyle name="s_Valuation _BS Csan CPC 02 &lt;SAP&gt; 2_8-Impostos_Variavel" xfId="25554"/>
    <cellStyle name="s_Valuation _BS Csan CPC 02 &lt;SAP&gt; 2_Balanço" xfId="25555"/>
    <cellStyle name="s_Valuation _BS Csan CPC 02 &lt;SAP&gt; 2_Balanço_Despesas operacionais " xfId="25556"/>
    <cellStyle name="s_Valuation _BS Csan CPC 02 &lt;SAP&gt; 2_Balanço_Working Capital" xfId="25557"/>
    <cellStyle name="s_Valuation _BS Csan CPC 02 &lt;SAP&gt; 2_Despesas operacionais " xfId="25558"/>
    <cellStyle name="s_Valuation _BS Csan CPC 02 &lt;SAP&gt; 2_IR Diferido" xfId="25559"/>
    <cellStyle name="s_Valuation _BS Csan CPC 02 &lt;SAP&gt; 2_Mapa variáveis" xfId="25560"/>
    <cellStyle name="s_Valuation _BS Csan CPC 02 &lt;SAP&gt; 2_P&amp;L Raízen Combs" xfId="25561"/>
    <cellStyle name="s_Valuation _BS Csan CPC 02 &lt;SAP&gt; 2_P&amp;L RUMO" xfId="25562"/>
    <cellStyle name="s_Valuation _BS Csan CPC 02 &lt;SAP&gt; 2_Variavel" xfId="25563"/>
    <cellStyle name="s_Valuation _BS Csan CPC 02 &lt;SAP&gt; 2_Working Capital" xfId="25564"/>
    <cellStyle name="s_Valuation _BS Csan CPC 02 &lt;SAP&gt; 3" xfId="25565"/>
    <cellStyle name="s_Valuation _BS Csan CPC 02 &lt;SAP&gt; 3 2" xfId="25566"/>
    <cellStyle name="s_Valuation _BS Csan CPC 02 &lt;SAP&gt; 3 2_15-FINANCEIRAS" xfId="25567"/>
    <cellStyle name="s_Valuation _BS Csan CPC 02 &lt;SAP&gt; 3 3" xfId="25568"/>
    <cellStyle name="s_Valuation _BS Csan CPC 02 &lt;SAP&gt; 3 3_COMGAS" xfId="25569"/>
    <cellStyle name="s_Valuation _BS Csan CPC 02 &lt;SAP&gt; 3 3_OUTROS NEGÓCIOS" xfId="25570"/>
    <cellStyle name="s_Valuation _BS Csan CPC 02 &lt;SAP&gt; 3 3_RUMO" xfId="25571"/>
    <cellStyle name="s_Valuation _BS Csan CPC 02 &lt;SAP&gt; 3_15-FINANCEIRAS" xfId="25572"/>
    <cellStyle name="s_Valuation _BS Csan CPC 02 &lt;SAP&gt; 3_15-FINANCEIRAS_1" xfId="25573"/>
    <cellStyle name="s_Valuation _BS Csan CPC 02 &lt;SAP&gt; 3_2-DRE" xfId="25574"/>
    <cellStyle name="s_Valuation _BS Csan CPC 02 &lt;SAP&gt; 3_2-DRE 2" xfId="25575"/>
    <cellStyle name="s_Valuation _BS Csan CPC 02 &lt;SAP&gt; 3_2-DRE_3-Balanço" xfId="25576"/>
    <cellStyle name="s_Valuation _BS Csan CPC 02 &lt;SAP&gt; 3_2-DRE_3-Balanço_Mapa variáveis" xfId="25577"/>
    <cellStyle name="s_Valuation _BS Csan CPC 02 &lt;SAP&gt; 3_2-DRE_3-Balanço_Variavel" xfId="25578"/>
    <cellStyle name="s_Valuation _BS Csan CPC 02 &lt;SAP&gt; 3_2-DRE_Dep_Judiciais-Contingências" xfId="25579"/>
    <cellStyle name="s_Valuation _BS Csan CPC 02 &lt;SAP&gt; 3_2-DRE_DFC Gerencial" xfId="25580"/>
    <cellStyle name="s_Valuation _BS Csan CPC 02 &lt;SAP&gt; 3_2-DRE_DMPL" xfId="25581"/>
    <cellStyle name="s_Valuation _BS Csan CPC 02 &lt;SAP&gt; 3_2-DRE_Mapa variáveis" xfId="25582"/>
    <cellStyle name="s_Valuation _BS Csan CPC 02 &lt;SAP&gt; 3_2-DRE_Variavel" xfId="25583"/>
    <cellStyle name="s_Valuation _BS Csan CPC 02 &lt;SAP&gt; 3_3-Balanço" xfId="25584"/>
    <cellStyle name="s_Valuation _BS Csan CPC 02 &lt;SAP&gt; 3_3-Balanço_Mapa variáveis" xfId="25585"/>
    <cellStyle name="s_Valuation _BS Csan CPC 02 &lt;SAP&gt; 3_3-Balanço_Variavel" xfId="25586"/>
    <cellStyle name="s_Valuation _BS Csan CPC 02 &lt;SAP&gt; 3_7-Estoque" xfId="25587"/>
    <cellStyle name="s_Valuation _BS Csan CPC 02 &lt;SAP&gt; 3_Despesas operacionais " xfId="25588"/>
    <cellStyle name="s_Valuation _BS Csan CPC 02 &lt;SAP&gt; 3_Mapa variáveis" xfId="25589"/>
    <cellStyle name="s_Valuation _BS Csan CPC 02 &lt;SAP&gt; 3_P&amp;L Raízen Combs" xfId="25590"/>
    <cellStyle name="s_Valuation _BS Csan CPC 02 &lt;SAP&gt; 3_P&amp;L RUMO" xfId="25591"/>
    <cellStyle name="s_Valuation _BS Csan CPC 02 &lt;SAP&gt; 3_Variavel" xfId="25592"/>
    <cellStyle name="s_Valuation _BS Csan CPC 02 &lt;SAP&gt; 3_Working Capital" xfId="25593"/>
    <cellStyle name="s_Valuation _BS Csan CPC 02 &lt;SAP&gt; 4" xfId="25594"/>
    <cellStyle name="s_Valuation _BS Csan CPC 02 &lt;SAP&gt; 4 2" xfId="25595"/>
    <cellStyle name="s_Valuation _BS Csan CPC 02 &lt;SAP&gt; 4 2_15-FINANCEIRAS" xfId="25596"/>
    <cellStyle name="s_Valuation _BS Csan CPC 02 &lt;SAP&gt; 4_15-FINANCEIRAS" xfId="25597"/>
    <cellStyle name="s_Valuation _BS Csan CPC 02 &lt;SAP&gt; 4_15-FINANCEIRAS_1" xfId="25598"/>
    <cellStyle name="s_Valuation _BS Csan CPC 02 &lt;SAP&gt; 4_2-DRE" xfId="25599"/>
    <cellStyle name="s_Valuation _BS Csan CPC 02 &lt;SAP&gt; 4_2-DRE 2" xfId="25600"/>
    <cellStyle name="s_Valuation _BS Csan CPC 02 &lt;SAP&gt; 4_2-DRE_3-Balanço" xfId="25601"/>
    <cellStyle name="s_Valuation _BS Csan CPC 02 &lt;SAP&gt; 4_2-DRE_3-Balanço_Mapa variáveis" xfId="25602"/>
    <cellStyle name="s_Valuation _BS Csan CPC 02 &lt;SAP&gt; 4_2-DRE_3-Balanço_Variavel" xfId="25603"/>
    <cellStyle name="s_Valuation _BS Csan CPC 02 &lt;SAP&gt; 4_2-DRE_Dep_Judiciais-Contingências" xfId="25604"/>
    <cellStyle name="s_Valuation _BS Csan CPC 02 &lt;SAP&gt; 4_2-DRE_DFC Gerencial" xfId="25605"/>
    <cellStyle name="s_Valuation _BS Csan CPC 02 &lt;SAP&gt; 4_2-DRE_DMPL" xfId="25606"/>
    <cellStyle name="s_Valuation _BS Csan CPC 02 &lt;SAP&gt; 4_2-DRE_Mapa variáveis" xfId="25607"/>
    <cellStyle name="s_Valuation _BS Csan CPC 02 &lt;SAP&gt; 4_2-DRE_Variavel" xfId="25608"/>
    <cellStyle name="s_Valuation _BS Csan CPC 02 &lt;SAP&gt; 4_3-Balanço" xfId="25609"/>
    <cellStyle name="s_Valuation _BS Csan CPC 02 &lt;SAP&gt; 4_3-Balanço_Mapa variáveis" xfId="25610"/>
    <cellStyle name="s_Valuation _BS Csan CPC 02 &lt;SAP&gt; 4_3-Balanço_Variavel" xfId="25611"/>
    <cellStyle name="s_Valuation _BS Csan CPC 02 &lt;SAP&gt; 4_Dep_Judiciais-Contingências" xfId="25612"/>
    <cellStyle name="s_Valuation _BS Csan CPC 02 &lt;SAP&gt; 4_DFC Gerencial" xfId="25613"/>
    <cellStyle name="s_Valuation _BS Csan CPC 02 &lt;SAP&gt; 4_DMPL" xfId="25614"/>
    <cellStyle name="s_Valuation _BS Csan CPC 02 &lt;SAP&gt; 4_Mapa variáveis" xfId="25615"/>
    <cellStyle name="s_Valuation _BS Csan CPC 02 &lt;SAP&gt; 4_P&amp;L RUMO" xfId="25616"/>
    <cellStyle name="s_Valuation _BS Csan CPC 02 &lt;SAP&gt; 4_Variavel" xfId="25617"/>
    <cellStyle name="s_Valuation _BS Csan CPC 02 &lt;SAP&gt; 5" xfId="25618"/>
    <cellStyle name="s_Valuation _BS Csan CPC 02 &lt;SAP&gt; 5_15-FINANCEIRAS" xfId="25619"/>
    <cellStyle name="s_Valuation _BS Csan CPC 02 &lt;SAP&gt; 5_Mapa variáveis" xfId="25620"/>
    <cellStyle name="s_Valuation _BS Csan CPC 02 &lt;SAP&gt; 5_Variavel" xfId="25621"/>
    <cellStyle name="s_Valuation _BS Csan CPC 02 &lt;SAP&gt; 6" xfId="25622"/>
    <cellStyle name="s_Valuation _BS Csan CPC 02 &lt;SAP&gt; 6_COMGAS" xfId="25623"/>
    <cellStyle name="s_Valuation _BS Csan CPC 02 &lt;SAP&gt; 6_Mapa variáveis" xfId="25624"/>
    <cellStyle name="s_Valuation _BS Csan CPC 02 &lt;SAP&gt; 6_OUTROS NEGÓCIOS" xfId="25625"/>
    <cellStyle name="s_Valuation _BS Csan CPC 02 &lt;SAP&gt; 6_RUMO" xfId="25626"/>
    <cellStyle name="s_Valuation _BS Csan CPC 02 &lt;SAP&gt; 6_Variavel" xfId="25627"/>
    <cellStyle name="s_Valuation _BS Csan CPC 02 &lt;SAP&gt; 7" xfId="25628"/>
    <cellStyle name="s_Valuation _BS Csan CPC 02 &lt;SAP&gt; 8" xfId="25629"/>
    <cellStyle name="s_Valuation _BS Csan CPC 02 &lt;SAP&gt; 9" xfId="25630"/>
    <cellStyle name="s_Valuation _BS Csan CPC 02 &lt;SAP&gt;_13-Endividamento" xfId="25631"/>
    <cellStyle name="s_Valuation _BS Csan CPC 02 &lt;SAP&gt;_13-Endividamento 2" xfId="25632"/>
    <cellStyle name="s_Valuation _BS Csan CPC 02 &lt;SAP&gt;_13-Endividamento_Despesas operacionais " xfId="25633"/>
    <cellStyle name="s_Valuation _BS Csan CPC 02 &lt;SAP&gt;_13-Endividamento_Working Capital" xfId="25634"/>
    <cellStyle name="s_Valuation _BS Csan CPC 02 &lt;SAP&gt;_14-G&amp;A" xfId="25635"/>
    <cellStyle name="s_Valuation _BS Csan CPC 02 &lt;SAP&gt;_14-G&amp;A 2" xfId="25636"/>
    <cellStyle name="s_Valuation _BS Csan CPC 02 &lt;SAP&gt;_14-G&amp;A_2-DRE" xfId="25637"/>
    <cellStyle name="s_Valuation _BS Csan CPC 02 &lt;SAP&gt;_14-G&amp;A_2-DRE 2" xfId="25638"/>
    <cellStyle name="s_Valuation _BS Csan CPC 02 &lt;SAP&gt;_14-G&amp;A_2-DRE_3-Balanço" xfId="25639"/>
    <cellStyle name="s_Valuation _BS Csan CPC 02 &lt;SAP&gt;_14-G&amp;A_2-DRE_3-Balanço_Mapa variáveis" xfId="25640"/>
    <cellStyle name="s_Valuation _BS Csan CPC 02 &lt;SAP&gt;_14-G&amp;A_2-DRE_3-Balanço_Variavel" xfId="25641"/>
    <cellStyle name="s_Valuation _BS Csan CPC 02 &lt;SAP&gt;_14-G&amp;A_2-DRE_Dep_Judiciais-Contingências" xfId="25642"/>
    <cellStyle name="s_Valuation _BS Csan CPC 02 &lt;SAP&gt;_14-G&amp;A_2-DRE_DFC Gerencial" xfId="25643"/>
    <cellStyle name="s_Valuation _BS Csan CPC 02 &lt;SAP&gt;_14-G&amp;A_2-DRE_DMPL" xfId="25644"/>
    <cellStyle name="s_Valuation _BS Csan CPC 02 &lt;SAP&gt;_14-G&amp;A_2-DRE_Mapa variáveis" xfId="25645"/>
    <cellStyle name="s_Valuation _BS Csan CPC 02 &lt;SAP&gt;_14-G&amp;A_2-DRE_Variavel" xfId="25646"/>
    <cellStyle name="s_Valuation _BS Csan CPC 02 &lt;SAP&gt;_14-G&amp;A_3-Balanço" xfId="25647"/>
    <cellStyle name="s_Valuation _BS Csan CPC 02 &lt;SAP&gt;_14-G&amp;A_3-Balanço_Mapa variáveis" xfId="25648"/>
    <cellStyle name="s_Valuation _BS Csan CPC 02 &lt;SAP&gt;_14-G&amp;A_3-Balanço_Variavel" xfId="25649"/>
    <cellStyle name="s_Valuation _BS Csan CPC 02 &lt;SAP&gt;_14-G&amp;A_Dep_Judiciais-Contingências" xfId="25650"/>
    <cellStyle name="s_Valuation _BS Csan CPC 02 &lt;SAP&gt;_14-G&amp;A_DFC Gerencial" xfId="25651"/>
    <cellStyle name="s_Valuation _BS Csan CPC 02 &lt;SAP&gt;_14-G&amp;A_DMPL" xfId="25652"/>
    <cellStyle name="s_Valuation _BS Csan CPC 02 &lt;SAP&gt;_14-G&amp;A_Mapa variáveis" xfId="25653"/>
    <cellStyle name="s_Valuation _BS Csan CPC 02 &lt;SAP&gt;_14-G&amp;A_Variavel" xfId="25654"/>
    <cellStyle name="s_Valuation _BS Csan CPC 02 &lt;SAP&gt;_15-FINANCEIRAS" xfId="25655"/>
    <cellStyle name="s_Valuation _BS Csan CPC 02 &lt;SAP&gt;_15-FINANCEIRAS_1" xfId="25656"/>
    <cellStyle name="s_Valuation _BS Csan CPC 02 &lt;SAP&gt;_1-Indicadores" xfId="25657"/>
    <cellStyle name="s_Valuation _BS Csan CPC 02 &lt;SAP&gt;_1-Indicadores 2" xfId="25658"/>
    <cellStyle name="s_Valuation _BS Csan CPC 02 &lt;SAP&gt;_1-Indicadores_Mapa variáveis" xfId="25659"/>
    <cellStyle name="s_Valuation _BS Csan CPC 02 &lt;SAP&gt;_1-Indicadores_Variavel" xfId="25660"/>
    <cellStyle name="s_Valuation _BS Csan CPC 02 &lt;SAP&gt;_26_Instrumentos Financeiros" xfId="25661"/>
    <cellStyle name="s_Valuation _BS Csan CPC 02 &lt;SAP&gt;_26_Instrumentos Financeiros 2" xfId="25662"/>
    <cellStyle name="s_Valuation _BS Csan CPC 02 &lt;SAP&gt;_26_Instrumentos Financeiros 2_15-FINANCEIRAS" xfId="25663"/>
    <cellStyle name="s_Valuation _BS Csan CPC 02 &lt;SAP&gt;_26_Instrumentos Financeiros_1" xfId="25664"/>
    <cellStyle name="s_Valuation _BS Csan CPC 02 &lt;SAP&gt;_26_Instrumentos Financeiros_1 2" xfId="25665"/>
    <cellStyle name="s_Valuation _BS Csan CPC 02 &lt;SAP&gt;_26_Instrumentos Financeiros_1 2_15-FINANCEIRAS" xfId="25666"/>
    <cellStyle name="s_Valuation _BS Csan CPC 02 &lt;SAP&gt;_26_Instrumentos Financeiros_1_15-FINANCEIRAS" xfId="25667"/>
    <cellStyle name="s_Valuation _BS Csan CPC 02 &lt;SAP&gt;_26_Instrumentos Financeiros_1_15-FINANCEIRAS_1" xfId="25668"/>
    <cellStyle name="s_Valuation _BS Csan CPC 02 &lt;SAP&gt;_26_Instrumentos Financeiros_1_2-DRE" xfId="25669"/>
    <cellStyle name="s_Valuation _BS Csan CPC 02 &lt;SAP&gt;_26_Instrumentos Financeiros_1_2-DRE 2" xfId="25670"/>
    <cellStyle name="s_Valuation _BS Csan CPC 02 &lt;SAP&gt;_26_Instrumentos Financeiros_1_2-DRE_3-Balanço" xfId="25671"/>
    <cellStyle name="s_Valuation _BS Csan CPC 02 &lt;SAP&gt;_26_Instrumentos Financeiros_1_2-DRE_3-Balanço_Mapa variáveis" xfId="25672"/>
    <cellStyle name="s_Valuation _BS Csan CPC 02 &lt;SAP&gt;_26_Instrumentos Financeiros_1_2-DRE_3-Balanço_Variavel" xfId="25673"/>
    <cellStyle name="s_Valuation _BS Csan CPC 02 &lt;SAP&gt;_26_Instrumentos Financeiros_1_2-DRE_Dep_Judiciais-Contingências" xfId="25674"/>
    <cellStyle name="s_Valuation _BS Csan CPC 02 &lt;SAP&gt;_26_Instrumentos Financeiros_1_2-DRE_DFC Gerencial" xfId="25675"/>
    <cellStyle name="s_Valuation _BS Csan CPC 02 &lt;SAP&gt;_26_Instrumentos Financeiros_1_2-DRE_DMPL" xfId="25676"/>
    <cellStyle name="s_Valuation _BS Csan CPC 02 &lt;SAP&gt;_26_Instrumentos Financeiros_1_2-DRE_Mapa variáveis" xfId="25677"/>
    <cellStyle name="s_Valuation _BS Csan CPC 02 &lt;SAP&gt;_26_Instrumentos Financeiros_1_2-DRE_Variavel" xfId="25678"/>
    <cellStyle name="s_Valuation _BS Csan CPC 02 &lt;SAP&gt;_26_Instrumentos Financeiros_1_3-Balanço" xfId="25679"/>
    <cellStyle name="s_Valuation _BS Csan CPC 02 &lt;SAP&gt;_26_Instrumentos Financeiros_1_3-Balanço_Mapa variáveis" xfId="25680"/>
    <cellStyle name="s_Valuation _BS Csan CPC 02 &lt;SAP&gt;_26_Instrumentos Financeiros_1_3-Balanço_Variavel" xfId="25681"/>
    <cellStyle name="s_Valuation _BS Csan CPC 02 &lt;SAP&gt;_26_Instrumentos Financeiros_1_7-Estoque" xfId="25682"/>
    <cellStyle name="s_Valuation _BS Csan CPC 02 &lt;SAP&gt;_26_Instrumentos Financeiros_1_Despesas operacionais " xfId="25683"/>
    <cellStyle name="s_Valuation _BS Csan CPC 02 &lt;SAP&gt;_26_Instrumentos Financeiros_1_Mapa variáveis" xfId="25684"/>
    <cellStyle name="s_Valuation _BS Csan CPC 02 &lt;SAP&gt;_26_Instrumentos Financeiros_1_P&amp;L Raízen Combs" xfId="25685"/>
    <cellStyle name="s_Valuation _BS Csan CPC 02 &lt;SAP&gt;_26_Instrumentos Financeiros_1_P&amp;L RUMO" xfId="25686"/>
    <cellStyle name="s_Valuation _BS Csan CPC 02 &lt;SAP&gt;_26_Instrumentos Financeiros_1_Variavel" xfId="25687"/>
    <cellStyle name="s_Valuation _BS Csan CPC 02 &lt;SAP&gt;_26_Instrumentos Financeiros_1_Working Capital" xfId="25688"/>
    <cellStyle name="s_Valuation _BS Csan CPC 02 &lt;SAP&gt;_26_Instrumentos Financeiros_15-FINANCEIRAS" xfId="25689"/>
    <cellStyle name="s_Valuation _BS Csan CPC 02 &lt;SAP&gt;_26_Instrumentos Financeiros_15-FINANCEIRAS_1" xfId="25690"/>
    <cellStyle name="s_Valuation _BS Csan CPC 02 &lt;SAP&gt;_26_Instrumentos Financeiros_2-DRE" xfId="25691"/>
    <cellStyle name="s_Valuation _BS Csan CPC 02 &lt;SAP&gt;_26_Instrumentos Financeiros_2-DRE 2" xfId="25692"/>
    <cellStyle name="s_Valuation _BS Csan CPC 02 &lt;SAP&gt;_26_Instrumentos Financeiros_2-DRE_3-Balanço" xfId="25693"/>
    <cellStyle name="s_Valuation _BS Csan CPC 02 &lt;SAP&gt;_26_Instrumentos Financeiros_2-DRE_3-Balanço_Mapa variáveis" xfId="25694"/>
    <cellStyle name="s_Valuation _BS Csan CPC 02 &lt;SAP&gt;_26_Instrumentos Financeiros_2-DRE_3-Balanço_Variavel" xfId="25695"/>
    <cellStyle name="s_Valuation _BS Csan CPC 02 &lt;SAP&gt;_26_Instrumentos Financeiros_2-DRE_Dep_Judiciais-Contingências" xfId="25696"/>
    <cellStyle name="s_Valuation _BS Csan CPC 02 &lt;SAP&gt;_26_Instrumentos Financeiros_2-DRE_DFC Gerencial" xfId="25697"/>
    <cellStyle name="s_Valuation _BS Csan CPC 02 &lt;SAP&gt;_26_Instrumentos Financeiros_2-DRE_DMPL" xfId="25698"/>
    <cellStyle name="s_Valuation _BS Csan CPC 02 &lt;SAP&gt;_26_Instrumentos Financeiros_2-DRE_Mapa variáveis" xfId="25699"/>
    <cellStyle name="s_Valuation _BS Csan CPC 02 &lt;SAP&gt;_26_Instrumentos Financeiros_2-DRE_Variavel" xfId="25700"/>
    <cellStyle name="s_Valuation _BS Csan CPC 02 &lt;SAP&gt;_26_Instrumentos Financeiros_3-Balanço" xfId="25701"/>
    <cellStyle name="s_Valuation _BS Csan CPC 02 &lt;SAP&gt;_26_Instrumentos Financeiros_3-Balanço_Mapa variáveis" xfId="25702"/>
    <cellStyle name="s_Valuation _BS Csan CPC 02 &lt;SAP&gt;_26_Instrumentos Financeiros_3-Balanço_Variavel" xfId="25703"/>
    <cellStyle name="s_Valuation _BS Csan CPC 02 &lt;SAP&gt;_26_Instrumentos Financeiros_7-Estoque" xfId="25704"/>
    <cellStyle name="s_Valuation _BS Csan CPC 02 &lt;SAP&gt;_26_Instrumentos Financeiros_Despesas operacionais " xfId="25705"/>
    <cellStyle name="s_Valuation _BS Csan CPC 02 &lt;SAP&gt;_26_Instrumentos Financeiros_Mapa variáveis" xfId="25706"/>
    <cellStyle name="s_Valuation _BS Csan CPC 02 &lt;SAP&gt;_26_Instrumentos Financeiros_P&amp;L Raízen Combs" xfId="25707"/>
    <cellStyle name="s_Valuation _BS Csan CPC 02 &lt;SAP&gt;_26_Instrumentos Financeiros_P&amp;L RUMO" xfId="25708"/>
    <cellStyle name="s_Valuation _BS Csan CPC 02 &lt;SAP&gt;_26_Instrumentos Financeiros_Variavel" xfId="25709"/>
    <cellStyle name="s_Valuation _BS Csan CPC 02 &lt;SAP&gt;_26_Instrumentos Financeiros_Working Capital" xfId="25710"/>
    <cellStyle name="s_Valuation _BS Csan CPC 02 &lt;SAP&gt;_2-DRE" xfId="25711"/>
    <cellStyle name="s_Valuation _BS Csan CPC 02 &lt;SAP&gt;_2-DRE 2" xfId="25712"/>
    <cellStyle name="s_Valuation _BS Csan CPC 02 &lt;SAP&gt;_2-DRE 2_15-FINANCEIRAS" xfId="25713"/>
    <cellStyle name="s_Valuation _BS Csan CPC 02 &lt;SAP&gt;_2-DRE_1" xfId="25714"/>
    <cellStyle name="s_Valuation _BS Csan CPC 02 &lt;SAP&gt;_2-DRE_1 2" xfId="25715"/>
    <cellStyle name="s_Valuation _BS Csan CPC 02 &lt;SAP&gt;_2-DRE_1_3-Balanço" xfId="25716"/>
    <cellStyle name="s_Valuation _BS Csan CPC 02 &lt;SAP&gt;_2-DRE_1_3-Balanço_Mapa variáveis" xfId="25717"/>
    <cellStyle name="s_Valuation _BS Csan CPC 02 &lt;SAP&gt;_2-DRE_1_3-Balanço_Variavel" xfId="25718"/>
    <cellStyle name="s_Valuation _BS Csan CPC 02 &lt;SAP&gt;_2-DRE_1_Dep_Judiciais-Contingências" xfId="25719"/>
    <cellStyle name="s_Valuation _BS Csan CPC 02 &lt;SAP&gt;_2-DRE_1_DFC Gerencial" xfId="25720"/>
    <cellStyle name="s_Valuation _BS Csan CPC 02 &lt;SAP&gt;_2-DRE_1_DMPL" xfId="25721"/>
    <cellStyle name="s_Valuation _BS Csan CPC 02 &lt;SAP&gt;_2-DRE_1_Mapa variáveis" xfId="25722"/>
    <cellStyle name="s_Valuation _BS Csan CPC 02 &lt;SAP&gt;_2-DRE_1_Variavel" xfId="25723"/>
    <cellStyle name="s_Valuation _BS Csan CPC 02 &lt;SAP&gt;_2-DRE_15-FINANCEIRAS" xfId="25724"/>
    <cellStyle name="s_Valuation _BS Csan CPC 02 &lt;SAP&gt;_2-DRE_15-FINANCEIRAS_1" xfId="25725"/>
    <cellStyle name="s_Valuation _BS Csan CPC 02 &lt;SAP&gt;_2-DRE_2-DRE" xfId="25726"/>
    <cellStyle name="s_Valuation _BS Csan CPC 02 &lt;SAP&gt;_2-DRE_2-DRE 2" xfId="25727"/>
    <cellStyle name="s_Valuation _BS Csan CPC 02 &lt;SAP&gt;_2-DRE_2-DRE_3-Balanço" xfId="25728"/>
    <cellStyle name="s_Valuation _BS Csan CPC 02 &lt;SAP&gt;_2-DRE_2-DRE_3-Balanço_Mapa variáveis" xfId="25729"/>
    <cellStyle name="s_Valuation _BS Csan CPC 02 &lt;SAP&gt;_2-DRE_2-DRE_3-Balanço_Variavel" xfId="25730"/>
    <cellStyle name="s_Valuation _BS Csan CPC 02 &lt;SAP&gt;_2-DRE_2-DRE_Dep_Judiciais-Contingências" xfId="25731"/>
    <cellStyle name="s_Valuation _BS Csan CPC 02 &lt;SAP&gt;_2-DRE_2-DRE_DFC Gerencial" xfId="25732"/>
    <cellStyle name="s_Valuation _BS Csan CPC 02 &lt;SAP&gt;_2-DRE_2-DRE_DMPL" xfId="25733"/>
    <cellStyle name="s_Valuation _BS Csan CPC 02 &lt;SAP&gt;_2-DRE_2-DRE_Mapa variáveis" xfId="25734"/>
    <cellStyle name="s_Valuation _BS Csan CPC 02 &lt;SAP&gt;_2-DRE_2-DRE_Variavel" xfId="25735"/>
    <cellStyle name="s_Valuation _BS Csan CPC 02 &lt;SAP&gt;_2-DRE_3-Balanço" xfId="25736"/>
    <cellStyle name="s_Valuation _BS Csan CPC 02 &lt;SAP&gt;_2-DRE_3-Balanço_Mapa variáveis" xfId="25737"/>
    <cellStyle name="s_Valuation _BS Csan CPC 02 &lt;SAP&gt;_2-DRE_3-Balanço_Variavel" xfId="25738"/>
    <cellStyle name="s_Valuation _BS Csan CPC 02 &lt;SAP&gt;_2-DRE_7-Estoque" xfId="25739"/>
    <cellStyle name="s_Valuation _BS Csan CPC 02 &lt;SAP&gt;_2-DRE_Despesas operacionais " xfId="25740"/>
    <cellStyle name="s_Valuation _BS Csan CPC 02 &lt;SAP&gt;_2-DRE_Mapa variáveis" xfId="25741"/>
    <cellStyle name="s_Valuation _BS Csan CPC 02 &lt;SAP&gt;_2-DRE_P&amp;L Raízen Combs" xfId="25742"/>
    <cellStyle name="s_Valuation _BS Csan CPC 02 &lt;SAP&gt;_2-DRE_P&amp;L RUMO" xfId="25743"/>
    <cellStyle name="s_Valuation _BS Csan CPC 02 &lt;SAP&gt;_2-DRE_Variavel" xfId="25744"/>
    <cellStyle name="s_Valuation _BS Csan CPC 02 &lt;SAP&gt;_2-DRE_Working Capital" xfId="25745"/>
    <cellStyle name="s_Valuation _BS Csan CPC 02 &lt;SAP&gt;_3-Balanço" xfId="25746"/>
    <cellStyle name="s_Valuation _BS Csan CPC 02 &lt;SAP&gt;_3-Balanço 2" xfId="25747"/>
    <cellStyle name="s_Valuation _BS Csan CPC 02 &lt;SAP&gt;_3-Balanço 2_15-FINANCEIRAS" xfId="25748"/>
    <cellStyle name="s_Valuation _BS Csan CPC 02 &lt;SAP&gt;_3-Balanço_1" xfId="25749"/>
    <cellStyle name="s_Valuation _BS Csan CPC 02 &lt;SAP&gt;_3-Balanço_1 2" xfId="25750"/>
    <cellStyle name="s_Valuation _BS Csan CPC 02 &lt;SAP&gt;_3-Balanço_1 2_15-FINANCEIRAS" xfId="25751"/>
    <cellStyle name="s_Valuation _BS Csan CPC 02 &lt;SAP&gt;_3-Balanço_1_15-FINANCEIRAS" xfId="25752"/>
    <cellStyle name="s_Valuation _BS Csan CPC 02 &lt;SAP&gt;_3-Balanço_1_15-FINANCEIRAS_1" xfId="25753"/>
    <cellStyle name="s_Valuation _BS Csan CPC 02 &lt;SAP&gt;_3-Balanço_1_2-DRE" xfId="25754"/>
    <cellStyle name="s_Valuation _BS Csan CPC 02 &lt;SAP&gt;_3-Balanço_1_2-DRE 2" xfId="25755"/>
    <cellStyle name="s_Valuation _BS Csan CPC 02 &lt;SAP&gt;_3-Balanço_1_2-DRE_3-Balanço" xfId="25756"/>
    <cellStyle name="s_Valuation _BS Csan CPC 02 &lt;SAP&gt;_3-Balanço_1_2-DRE_3-Balanço_Mapa variáveis" xfId="25757"/>
    <cellStyle name="s_Valuation _BS Csan CPC 02 &lt;SAP&gt;_3-Balanço_1_2-DRE_3-Balanço_Variavel" xfId="25758"/>
    <cellStyle name="s_Valuation _BS Csan CPC 02 &lt;SAP&gt;_3-Balanço_1_2-DRE_Dep_Judiciais-Contingências" xfId="25759"/>
    <cellStyle name="s_Valuation _BS Csan CPC 02 &lt;SAP&gt;_3-Balanço_1_2-DRE_DFC Gerencial" xfId="25760"/>
    <cellStyle name="s_Valuation _BS Csan CPC 02 &lt;SAP&gt;_3-Balanço_1_2-DRE_DMPL" xfId="25761"/>
    <cellStyle name="s_Valuation _BS Csan CPC 02 &lt;SAP&gt;_3-Balanço_1_2-DRE_Mapa variáveis" xfId="25762"/>
    <cellStyle name="s_Valuation _BS Csan CPC 02 &lt;SAP&gt;_3-Balanço_1_2-DRE_Variavel" xfId="25763"/>
    <cellStyle name="s_Valuation _BS Csan CPC 02 &lt;SAP&gt;_3-Balanço_1_3-Balanço" xfId="25764"/>
    <cellStyle name="s_Valuation _BS Csan CPC 02 &lt;SAP&gt;_3-Balanço_1_3-Balanço_Mapa variáveis" xfId="25765"/>
    <cellStyle name="s_Valuation _BS Csan CPC 02 &lt;SAP&gt;_3-Balanço_1_3-Balanço_Variavel" xfId="25766"/>
    <cellStyle name="s_Valuation _BS Csan CPC 02 &lt;SAP&gt;_3-Balanço_1_7-Estoque" xfId="25767"/>
    <cellStyle name="s_Valuation _BS Csan CPC 02 &lt;SAP&gt;_3-Balanço_1_Despesas operacionais " xfId="25768"/>
    <cellStyle name="s_Valuation _BS Csan CPC 02 &lt;SAP&gt;_3-Balanço_1_Mapa variáveis" xfId="25769"/>
    <cellStyle name="s_Valuation _BS Csan CPC 02 &lt;SAP&gt;_3-Balanço_1_P&amp;L Raízen Combs" xfId="25770"/>
    <cellStyle name="s_Valuation _BS Csan CPC 02 &lt;SAP&gt;_3-Balanço_1_P&amp;L RUMO" xfId="25771"/>
    <cellStyle name="s_Valuation _BS Csan CPC 02 &lt;SAP&gt;_3-Balanço_1_Variavel" xfId="25772"/>
    <cellStyle name="s_Valuation _BS Csan CPC 02 &lt;SAP&gt;_3-Balanço_1_Working Capital" xfId="25773"/>
    <cellStyle name="s_Valuation _BS Csan CPC 02 &lt;SAP&gt;_3-Balanço_15-FINANCEIRAS" xfId="25774"/>
    <cellStyle name="s_Valuation _BS Csan CPC 02 &lt;SAP&gt;_3-Balanço_15-FINANCEIRAS_1" xfId="25775"/>
    <cellStyle name="s_Valuation _BS Csan CPC 02 &lt;SAP&gt;_3-Balanço_2" xfId="25776"/>
    <cellStyle name="s_Valuation _BS Csan CPC 02 &lt;SAP&gt;_3-Balanço_2_Mapa variáveis" xfId="25777"/>
    <cellStyle name="s_Valuation _BS Csan CPC 02 &lt;SAP&gt;_3-Balanço_2_Variavel" xfId="25778"/>
    <cellStyle name="s_Valuation _BS Csan CPC 02 &lt;SAP&gt;_3-Balanço_2-DRE" xfId="25779"/>
    <cellStyle name="s_Valuation _BS Csan CPC 02 &lt;SAP&gt;_3-Balanço_2-DRE 2" xfId="25780"/>
    <cellStyle name="s_Valuation _BS Csan CPC 02 &lt;SAP&gt;_3-Balanço_2-DRE_3-Balanço" xfId="25781"/>
    <cellStyle name="s_Valuation _BS Csan CPC 02 &lt;SAP&gt;_3-Balanço_2-DRE_3-Balanço_Mapa variáveis" xfId="25782"/>
    <cellStyle name="s_Valuation _BS Csan CPC 02 &lt;SAP&gt;_3-Balanço_2-DRE_3-Balanço_Variavel" xfId="25783"/>
    <cellStyle name="s_Valuation _BS Csan CPC 02 &lt;SAP&gt;_3-Balanço_2-DRE_Dep_Judiciais-Contingências" xfId="25784"/>
    <cellStyle name="s_Valuation _BS Csan CPC 02 &lt;SAP&gt;_3-Balanço_2-DRE_DFC Gerencial" xfId="25785"/>
    <cellStyle name="s_Valuation _BS Csan CPC 02 &lt;SAP&gt;_3-Balanço_2-DRE_DMPL" xfId="25786"/>
    <cellStyle name="s_Valuation _BS Csan CPC 02 &lt;SAP&gt;_3-Balanço_2-DRE_Mapa variáveis" xfId="25787"/>
    <cellStyle name="s_Valuation _BS Csan CPC 02 &lt;SAP&gt;_3-Balanço_2-DRE_Variavel" xfId="25788"/>
    <cellStyle name="s_Valuation _BS Csan CPC 02 &lt;SAP&gt;_3-Balanço_3" xfId="25789"/>
    <cellStyle name="s_Valuation _BS Csan CPC 02 &lt;SAP&gt;_3-Balanço_3-Balanço" xfId="25790"/>
    <cellStyle name="s_Valuation _BS Csan CPC 02 &lt;SAP&gt;_3-Balanço_3-Balanço_Mapa variáveis" xfId="25791"/>
    <cellStyle name="s_Valuation _BS Csan CPC 02 &lt;SAP&gt;_3-Balanço_3-Balanço_Variavel" xfId="25792"/>
    <cellStyle name="s_Valuation _BS Csan CPC 02 &lt;SAP&gt;_3-Balanço_7-Estoque" xfId="25793"/>
    <cellStyle name="s_Valuation _BS Csan CPC 02 &lt;SAP&gt;_3-Balanço_Despesas operacionais " xfId="25794"/>
    <cellStyle name="s_Valuation _BS Csan CPC 02 &lt;SAP&gt;_3-Balanço_Mapa variáveis" xfId="25795"/>
    <cellStyle name="s_Valuation _BS Csan CPC 02 &lt;SAP&gt;_3-Balanço_P&amp;L Raízen Combs" xfId="25796"/>
    <cellStyle name="s_Valuation _BS Csan CPC 02 &lt;SAP&gt;_3-Balanço_P&amp;L RUMO" xfId="25797"/>
    <cellStyle name="s_Valuation _BS Csan CPC 02 &lt;SAP&gt;_3-Balanço_Variavel" xfId="25798"/>
    <cellStyle name="s_Valuation _BS Csan CPC 02 &lt;SAP&gt;_3-Balanço_Working Capital" xfId="25799"/>
    <cellStyle name="s_Valuation _BS Csan CPC 02 &lt;SAP&gt;_4-DMPL" xfId="25800"/>
    <cellStyle name="s_Valuation _BS Csan CPC 02 &lt;SAP&gt;_4-DMPL 2" xfId="25801"/>
    <cellStyle name="s_Valuation _BS Csan CPC 02 &lt;SAP&gt;_4-DMPL 2_15-FINANCEIRAS" xfId="25802"/>
    <cellStyle name="s_Valuation _BS Csan CPC 02 &lt;SAP&gt;_4-DMPL_15-FINANCEIRAS" xfId="25803"/>
    <cellStyle name="s_Valuation _BS Csan CPC 02 &lt;SAP&gt;_4-DMPL_15-FINANCEIRAS_1" xfId="25804"/>
    <cellStyle name="s_Valuation _BS Csan CPC 02 &lt;SAP&gt;_4-DMPL_2-DRE" xfId="25805"/>
    <cellStyle name="s_Valuation _BS Csan CPC 02 &lt;SAP&gt;_4-DMPL_2-DRE 2" xfId="25806"/>
    <cellStyle name="s_Valuation _BS Csan CPC 02 &lt;SAP&gt;_4-DMPL_2-DRE_3-Balanço" xfId="25807"/>
    <cellStyle name="s_Valuation _BS Csan CPC 02 &lt;SAP&gt;_4-DMPL_2-DRE_3-Balanço_Mapa variáveis" xfId="25808"/>
    <cellStyle name="s_Valuation _BS Csan CPC 02 &lt;SAP&gt;_4-DMPL_2-DRE_3-Balanço_Variavel" xfId="25809"/>
    <cellStyle name="s_Valuation _BS Csan CPC 02 &lt;SAP&gt;_4-DMPL_2-DRE_Dep_Judiciais-Contingências" xfId="25810"/>
    <cellStyle name="s_Valuation _BS Csan CPC 02 &lt;SAP&gt;_4-DMPL_2-DRE_DFC Gerencial" xfId="25811"/>
    <cellStyle name="s_Valuation _BS Csan CPC 02 &lt;SAP&gt;_4-DMPL_2-DRE_DMPL" xfId="25812"/>
    <cellStyle name="s_Valuation _BS Csan CPC 02 &lt;SAP&gt;_4-DMPL_2-DRE_Mapa variáveis" xfId="25813"/>
    <cellStyle name="s_Valuation _BS Csan CPC 02 &lt;SAP&gt;_4-DMPL_2-DRE_Variavel" xfId="25814"/>
    <cellStyle name="s_Valuation _BS Csan CPC 02 &lt;SAP&gt;_4-DMPL_3-Balanço" xfId="25815"/>
    <cellStyle name="s_Valuation _BS Csan CPC 02 &lt;SAP&gt;_4-DMPL_3-Balanço_Mapa variáveis" xfId="25816"/>
    <cellStyle name="s_Valuation _BS Csan CPC 02 &lt;SAP&gt;_4-DMPL_3-Balanço_Variavel" xfId="25817"/>
    <cellStyle name="s_Valuation _BS Csan CPC 02 &lt;SAP&gt;_4-DMPL_Dep_Judiciais-Contingências" xfId="25818"/>
    <cellStyle name="s_Valuation _BS Csan CPC 02 &lt;SAP&gt;_4-DMPL_DFC Gerencial" xfId="25819"/>
    <cellStyle name="s_Valuation _BS Csan CPC 02 &lt;SAP&gt;_4-DMPL_DMPL" xfId="25820"/>
    <cellStyle name="s_Valuation _BS Csan CPC 02 &lt;SAP&gt;_4-DMPL_Mapa variáveis" xfId="25821"/>
    <cellStyle name="s_Valuation _BS Csan CPC 02 &lt;SAP&gt;_4-DMPL_P&amp;L RUMO" xfId="25822"/>
    <cellStyle name="s_Valuation _BS Csan CPC 02 &lt;SAP&gt;_4-DMPL_Variavel" xfId="25823"/>
    <cellStyle name="s_Valuation _BS Csan CPC 02 &lt;SAP&gt;_7-Estoque" xfId="25824"/>
    <cellStyle name="s_Valuation _BS Csan CPC 02 &lt;SAP&gt;_8-Impostos" xfId="25825"/>
    <cellStyle name="s_Valuation _BS Csan CPC 02 &lt;SAP&gt;_8-Impostos 2" xfId="25826"/>
    <cellStyle name="s_Valuation _BS Csan CPC 02 &lt;SAP&gt;_8-Impostos 2_15-FINANCEIRAS" xfId="25827"/>
    <cellStyle name="s_Valuation _BS Csan CPC 02 &lt;SAP&gt;_8-Impostos_15-FINANCEIRAS" xfId="25828"/>
    <cellStyle name="s_Valuation _BS Csan CPC 02 &lt;SAP&gt;_8-Impostos_15-FINANCEIRAS_1" xfId="25829"/>
    <cellStyle name="s_Valuation _BS Csan CPC 02 &lt;SAP&gt;_8-Impostos_2-DRE" xfId="25830"/>
    <cellStyle name="s_Valuation _BS Csan CPC 02 &lt;SAP&gt;_8-Impostos_2-DRE 2" xfId="25831"/>
    <cellStyle name="s_Valuation _BS Csan CPC 02 &lt;SAP&gt;_8-Impostos_2-DRE_3-Balanço" xfId="25832"/>
    <cellStyle name="s_Valuation _BS Csan CPC 02 &lt;SAP&gt;_8-Impostos_2-DRE_3-Balanço_Mapa variáveis" xfId="25833"/>
    <cellStyle name="s_Valuation _BS Csan CPC 02 &lt;SAP&gt;_8-Impostos_2-DRE_3-Balanço_Variavel" xfId="25834"/>
    <cellStyle name="s_Valuation _BS Csan CPC 02 &lt;SAP&gt;_8-Impostos_2-DRE_Dep_Judiciais-Contingências" xfId="25835"/>
    <cellStyle name="s_Valuation _BS Csan CPC 02 &lt;SAP&gt;_8-Impostos_2-DRE_DFC Gerencial" xfId="25836"/>
    <cellStyle name="s_Valuation _BS Csan CPC 02 &lt;SAP&gt;_8-Impostos_2-DRE_DMPL" xfId="25837"/>
    <cellStyle name="s_Valuation _BS Csan CPC 02 &lt;SAP&gt;_8-Impostos_2-DRE_Mapa variáveis" xfId="25838"/>
    <cellStyle name="s_Valuation _BS Csan CPC 02 &lt;SAP&gt;_8-Impostos_2-DRE_Variavel" xfId="25839"/>
    <cellStyle name="s_Valuation _BS Csan CPC 02 &lt;SAP&gt;_8-Impostos_3-Balanço" xfId="25840"/>
    <cellStyle name="s_Valuation _BS Csan CPC 02 &lt;SAP&gt;_8-Impostos_3-Balanço_Mapa variáveis" xfId="25841"/>
    <cellStyle name="s_Valuation _BS Csan CPC 02 &lt;SAP&gt;_8-Impostos_3-Balanço_Variavel" xfId="25842"/>
    <cellStyle name="s_Valuation _BS Csan CPC 02 &lt;SAP&gt;_8-Impostos_Dep_Judiciais-Contingências" xfId="25843"/>
    <cellStyle name="s_Valuation _BS Csan CPC 02 &lt;SAP&gt;_8-Impostos_DFC Gerencial" xfId="25844"/>
    <cellStyle name="s_Valuation _BS Csan CPC 02 &lt;SAP&gt;_8-Impostos_DMPL" xfId="25845"/>
    <cellStyle name="s_Valuation _BS Csan CPC 02 &lt;SAP&gt;_8-Impostos_Mapa variáveis" xfId="25846"/>
    <cellStyle name="s_Valuation _BS Csan CPC 02 &lt;SAP&gt;_8-Impostos_P&amp;L RUMO" xfId="25847"/>
    <cellStyle name="s_Valuation _BS Csan CPC 02 &lt;SAP&gt;_8-Impostos_Variavel" xfId="25848"/>
    <cellStyle name="s_Valuation _BS Csan CPC 02 &lt;SAP&gt;_Acerto FV e Ajustes Manuais" xfId="25849"/>
    <cellStyle name="s_Valuation _BS Csan CPC 02 &lt;SAP&gt;_Acerto FV e Ajustes Manuais_Despesas operacionais " xfId="25850"/>
    <cellStyle name="s_Valuation _BS Csan CPC 02 &lt;SAP&gt;_Acerto FV e Ajustes Manuais_Working Capital" xfId="25851"/>
    <cellStyle name="s_Valuation _BS Csan CPC 02 &lt;SAP&gt;_ATIVO_PASSIVO" xfId="25852"/>
    <cellStyle name="s_Valuation _BS Csan CPC 02 &lt;SAP&gt;_ATIVO_PASSIVO_Mapa variáveis" xfId="25853"/>
    <cellStyle name="s_Valuation _BS Csan CPC 02 &lt;SAP&gt;_ATIVO_PASSIVO_Variavel" xfId="25854"/>
    <cellStyle name="s_Valuation _BS Csan CPC 02 &lt;SAP&gt;_Balanço" xfId="25855"/>
    <cellStyle name="s_Valuation _BS Csan CPC 02 &lt;SAP&gt;_Balanço_Despesas operacionais " xfId="25856"/>
    <cellStyle name="s_Valuation _BS Csan CPC 02 &lt;SAP&gt;_Balanço_Working Capital" xfId="25857"/>
    <cellStyle name="s_Valuation _BS Csan CPC 02 &lt;SAP&gt;_Base Julho" xfId="25858"/>
    <cellStyle name="s_Valuation _BS Csan CPC 02 &lt;SAP&gt;_Base Julho 2" xfId="25859"/>
    <cellStyle name="s_Valuation _BS Csan CPC 02 &lt;SAP&gt;_Base Julho_Mapa variáveis" xfId="25860"/>
    <cellStyle name="s_Valuation _BS Csan CPC 02 &lt;SAP&gt;_Base Julho_Taxa Efetiva Cosan - Acumulado até Setembro 2011" xfId="25861"/>
    <cellStyle name="s_Valuation _BS Csan CPC 02 &lt;SAP&gt;_Base Julho_Taxa Efetiva Cosan - Acumulado até Setembro 2011_Mapa variáveis" xfId="25862"/>
    <cellStyle name="s_Valuation _BS Csan CPC 02 &lt;SAP&gt;_Base Julho_Taxa Efetiva Cosan - Acumulado até Setembro 2011_Variavel" xfId="25863"/>
    <cellStyle name="s_Valuation _BS Csan CPC 02 &lt;SAP&gt;_Base Julho_Variavel" xfId="25864"/>
    <cellStyle name="s_Valuation _BS Csan CPC 02 &lt;SAP&gt;_Base Junho" xfId="25865"/>
    <cellStyle name="s_Valuation _BS Csan CPC 02 &lt;SAP&gt;_Base Junho 2" xfId="25866"/>
    <cellStyle name="s_Valuation _BS Csan CPC 02 &lt;SAP&gt;_Base Junho_Base Junho" xfId="25867"/>
    <cellStyle name="s_Valuation _BS Csan CPC 02 &lt;SAP&gt;_Base Junho_Base Junho 2" xfId="25868"/>
    <cellStyle name="s_Valuation _BS Csan CPC 02 &lt;SAP&gt;_Base Junho_Base Junho_Base Julho" xfId="25869"/>
    <cellStyle name="s_Valuation _BS Csan CPC 02 &lt;SAP&gt;_Base Junho_Base Junho_Base Julho 2" xfId="25870"/>
    <cellStyle name="s_Valuation _BS Csan CPC 02 &lt;SAP&gt;_Base Junho_Base Junho_Base Julho_Mapa variáveis" xfId="25871"/>
    <cellStyle name="s_Valuation _BS Csan CPC 02 &lt;SAP&gt;_Base Junho_Base Junho_Base Julho_Taxa Efetiva Cosan - Acumulado até Setembro 2011" xfId="25872"/>
    <cellStyle name="s_Valuation _BS Csan CPC 02 &lt;SAP&gt;_Base Junho_Base Junho_Base Julho_Taxa Efetiva Cosan - Acumulado até Setembro 2011_Mapa variáveis" xfId="25873"/>
    <cellStyle name="s_Valuation _BS Csan CPC 02 &lt;SAP&gt;_Base Junho_Base Junho_Base Julho_Taxa Efetiva Cosan - Acumulado até Setembro 2011_Variavel" xfId="25874"/>
    <cellStyle name="s_Valuation _BS Csan CPC 02 &lt;SAP&gt;_Base Junho_Base Junho_Base Julho_Variavel" xfId="25875"/>
    <cellStyle name="s_Valuation _BS Csan CPC 02 &lt;SAP&gt;_Base Junho_Base Junho_Mapa variáveis" xfId="25876"/>
    <cellStyle name="s_Valuation _BS Csan CPC 02 &lt;SAP&gt;_Base Junho_Base Junho_Variavel" xfId="25877"/>
    <cellStyle name="s_Valuation _BS Csan CPC 02 &lt;SAP&gt;_Base Junho_Mapa variáveis" xfId="25878"/>
    <cellStyle name="s_Valuation _BS Csan CPC 02 &lt;SAP&gt;_Base Junho_Plan1" xfId="25879"/>
    <cellStyle name="s_Valuation _BS Csan CPC 02 &lt;SAP&gt;_Base Junho_Plan1_Mapa variáveis" xfId="25880"/>
    <cellStyle name="s_Valuation _BS Csan CPC 02 &lt;SAP&gt;_Base Junho_Plan1_Variavel" xfId="25881"/>
    <cellStyle name="s_Valuation _BS Csan CPC 02 &lt;SAP&gt;_Base Junho_Taxa Efetiva Cosan - Acumulado até Setembro 2011" xfId="25882"/>
    <cellStyle name="s_Valuation _BS Csan CPC 02 &lt;SAP&gt;_Base Junho_Taxa Efetiva Cosan - Acumulado até Setembro 2011_Mapa variáveis" xfId="25883"/>
    <cellStyle name="s_Valuation _BS Csan CPC 02 &lt;SAP&gt;_Base Junho_Taxa Efetiva Cosan - Acumulado até Setembro 2011_Variavel" xfId="25884"/>
    <cellStyle name="s_Valuation _BS Csan CPC 02 &lt;SAP&gt;_Base Junho_Variavel" xfId="25885"/>
    <cellStyle name="s_Valuation _BS Csan CPC 02 &lt;SAP&gt;_BS Cnsl CAA &lt;SAP&gt;" xfId="25886"/>
    <cellStyle name="s_Valuation _BS Csan CPC 02 &lt;SAP&gt;_BS Cnsl CAA &lt;SAP&gt; 10" xfId="25887"/>
    <cellStyle name="s_Valuation _BS Csan CPC 02 &lt;SAP&gt;_BS Cnsl CAA &lt;SAP&gt; 2" xfId="25888"/>
    <cellStyle name="s_Valuation _BS Csan CPC 02 &lt;SAP&gt;_BS Cnsl CAA &lt;SAP&gt; 2 2" xfId="25889"/>
    <cellStyle name="s_Valuation _BS Csan CPC 02 &lt;SAP&gt;_BS Cnsl CAA &lt;SAP&gt; 2 2_15-FINANCEIRAS" xfId="25890"/>
    <cellStyle name="s_Valuation _BS Csan CPC 02 &lt;SAP&gt;_BS Cnsl CAA &lt;SAP&gt; 2 3" xfId="25891"/>
    <cellStyle name="s_Valuation _BS Csan CPC 02 &lt;SAP&gt;_BS Cnsl CAA &lt;SAP&gt; 2 3_COMGAS" xfId="25892"/>
    <cellStyle name="s_Valuation _BS Csan CPC 02 &lt;SAP&gt;_BS Cnsl CAA &lt;SAP&gt; 2 3_OUTROS NEGÓCIOS" xfId="25893"/>
    <cellStyle name="s_Valuation _BS Csan CPC 02 &lt;SAP&gt;_BS Cnsl CAA &lt;SAP&gt; 2 3_RUMO" xfId="25894"/>
    <cellStyle name="s_Valuation _BS Csan CPC 02 &lt;SAP&gt;_BS Cnsl CAA &lt;SAP&gt; 2 4" xfId="25895"/>
    <cellStyle name="s_Valuation _BS Csan CPC 02 &lt;SAP&gt;_BS Cnsl CAA &lt;SAP&gt; 2 5" xfId="25896"/>
    <cellStyle name="s_Valuation _BS Csan CPC 02 &lt;SAP&gt;_BS Cnsl CAA &lt;SAP&gt; 2_15-FINANCEIRAS" xfId="25897"/>
    <cellStyle name="s_Valuation _BS Csan CPC 02 &lt;SAP&gt;_BS Cnsl CAA &lt;SAP&gt; 2_15-FINANCEIRAS_1" xfId="25898"/>
    <cellStyle name="s_Valuation _BS Csan CPC 02 &lt;SAP&gt;_BS Cnsl CAA &lt;SAP&gt; 2_2-DRE" xfId="25899"/>
    <cellStyle name="s_Valuation _BS Csan CPC 02 &lt;SAP&gt;_BS Cnsl CAA &lt;SAP&gt; 2_2-DRE 2" xfId="25900"/>
    <cellStyle name="s_Valuation _BS Csan CPC 02 &lt;SAP&gt;_BS Cnsl CAA &lt;SAP&gt; 2_2-DRE_3-Balanço" xfId="25901"/>
    <cellStyle name="s_Valuation _BS Csan CPC 02 &lt;SAP&gt;_BS Cnsl CAA &lt;SAP&gt; 2_2-DRE_3-Balanço_Mapa variáveis" xfId="25902"/>
    <cellStyle name="s_Valuation _BS Csan CPC 02 &lt;SAP&gt;_BS Cnsl CAA &lt;SAP&gt; 2_2-DRE_3-Balanço_Variavel" xfId="25903"/>
    <cellStyle name="s_Valuation _BS Csan CPC 02 &lt;SAP&gt;_BS Cnsl CAA &lt;SAP&gt; 2_2-DRE_Dep_Judiciais-Contingências" xfId="25904"/>
    <cellStyle name="s_Valuation _BS Csan CPC 02 &lt;SAP&gt;_BS Cnsl CAA &lt;SAP&gt; 2_2-DRE_DFC Gerencial" xfId="25905"/>
    <cellStyle name="s_Valuation _BS Csan CPC 02 &lt;SAP&gt;_BS Cnsl CAA &lt;SAP&gt; 2_2-DRE_DMPL" xfId="25906"/>
    <cellStyle name="s_Valuation _BS Csan CPC 02 &lt;SAP&gt;_BS Cnsl CAA &lt;SAP&gt; 2_2-DRE_Mapa variáveis" xfId="25907"/>
    <cellStyle name="s_Valuation _BS Csan CPC 02 &lt;SAP&gt;_BS Cnsl CAA &lt;SAP&gt; 2_2-DRE_Variavel" xfId="25908"/>
    <cellStyle name="s_Valuation _BS Csan CPC 02 &lt;SAP&gt;_BS Cnsl CAA &lt;SAP&gt; 2_3-Balanço" xfId="25909"/>
    <cellStyle name="s_Valuation _BS Csan CPC 02 &lt;SAP&gt;_BS Cnsl CAA &lt;SAP&gt; 2_3-Balanço_Mapa variáveis" xfId="25910"/>
    <cellStyle name="s_Valuation _BS Csan CPC 02 &lt;SAP&gt;_BS Cnsl CAA &lt;SAP&gt; 2_3-Balanço_Variavel" xfId="25911"/>
    <cellStyle name="s_Valuation _BS Csan CPC 02 &lt;SAP&gt;_BS Cnsl CAA &lt;SAP&gt; 2_7-Estoque" xfId="25912"/>
    <cellStyle name="s_Valuation _BS Csan CPC 02 &lt;SAP&gt;_BS Cnsl CAA &lt;SAP&gt; 2_Despesas operacionais " xfId="25913"/>
    <cellStyle name="s_Valuation _BS Csan CPC 02 &lt;SAP&gt;_BS Cnsl CAA &lt;SAP&gt; 2_Mapa variáveis" xfId="25914"/>
    <cellStyle name="s_Valuation _BS Csan CPC 02 &lt;SAP&gt;_BS Cnsl CAA &lt;SAP&gt; 2_P&amp;L Raízen Combs" xfId="25915"/>
    <cellStyle name="s_Valuation _BS Csan CPC 02 &lt;SAP&gt;_BS Cnsl CAA &lt;SAP&gt; 2_P&amp;L RUMO" xfId="25916"/>
    <cellStyle name="s_Valuation _BS Csan CPC 02 &lt;SAP&gt;_BS Cnsl CAA &lt;SAP&gt; 2_Variavel" xfId="25917"/>
    <cellStyle name="s_Valuation _BS Csan CPC 02 &lt;SAP&gt;_BS Cnsl CAA &lt;SAP&gt; 2_Working Capital" xfId="25918"/>
    <cellStyle name="s_Valuation _BS Csan CPC 02 &lt;SAP&gt;_BS Cnsl CAA &lt;SAP&gt; 3" xfId="25919"/>
    <cellStyle name="s_Valuation _BS Csan CPC 02 &lt;SAP&gt;_BS Cnsl CAA &lt;SAP&gt; 3 2" xfId="25920"/>
    <cellStyle name="s_Valuation _BS Csan CPC 02 &lt;SAP&gt;_BS Cnsl CAA &lt;SAP&gt; 3 2_15-FINANCEIRAS" xfId="25921"/>
    <cellStyle name="s_Valuation _BS Csan CPC 02 &lt;SAP&gt;_BS Cnsl CAA &lt;SAP&gt; 3 3" xfId="25922"/>
    <cellStyle name="s_Valuation _BS Csan CPC 02 &lt;SAP&gt;_BS Cnsl CAA &lt;SAP&gt; 3 3_COMGAS" xfId="25923"/>
    <cellStyle name="s_Valuation _BS Csan CPC 02 &lt;SAP&gt;_BS Cnsl CAA &lt;SAP&gt; 3 3_OUTROS NEGÓCIOS" xfId="25924"/>
    <cellStyle name="s_Valuation _BS Csan CPC 02 &lt;SAP&gt;_BS Cnsl CAA &lt;SAP&gt; 3 3_RUMO" xfId="25925"/>
    <cellStyle name="s_Valuation _BS Csan CPC 02 &lt;SAP&gt;_BS Cnsl CAA &lt;SAP&gt; 3_15-FINANCEIRAS" xfId="25926"/>
    <cellStyle name="s_Valuation _BS Csan CPC 02 &lt;SAP&gt;_BS Cnsl CAA &lt;SAP&gt; 3_15-FINANCEIRAS_1" xfId="25927"/>
    <cellStyle name="s_Valuation _BS Csan CPC 02 &lt;SAP&gt;_BS Cnsl CAA &lt;SAP&gt; 3_2-DRE" xfId="25928"/>
    <cellStyle name="s_Valuation _BS Csan CPC 02 &lt;SAP&gt;_BS Cnsl CAA &lt;SAP&gt; 3_2-DRE 2" xfId="25929"/>
    <cellStyle name="s_Valuation _BS Csan CPC 02 &lt;SAP&gt;_BS Cnsl CAA &lt;SAP&gt; 3_2-DRE_3-Balanço" xfId="25930"/>
    <cellStyle name="s_Valuation _BS Csan CPC 02 &lt;SAP&gt;_BS Cnsl CAA &lt;SAP&gt; 3_2-DRE_3-Balanço_Mapa variáveis" xfId="25931"/>
    <cellStyle name="s_Valuation _BS Csan CPC 02 &lt;SAP&gt;_BS Cnsl CAA &lt;SAP&gt; 3_2-DRE_3-Balanço_Variavel" xfId="25932"/>
    <cellStyle name="s_Valuation _BS Csan CPC 02 &lt;SAP&gt;_BS Cnsl CAA &lt;SAP&gt; 3_2-DRE_Dep_Judiciais-Contingências" xfId="25933"/>
    <cellStyle name="s_Valuation _BS Csan CPC 02 &lt;SAP&gt;_BS Cnsl CAA &lt;SAP&gt; 3_2-DRE_DFC Gerencial" xfId="25934"/>
    <cellStyle name="s_Valuation _BS Csan CPC 02 &lt;SAP&gt;_BS Cnsl CAA &lt;SAP&gt; 3_2-DRE_DMPL" xfId="25935"/>
    <cellStyle name="s_Valuation _BS Csan CPC 02 &lt;SAP&gt;_BS Cnsl CAA &lt;SAP&gt; 3_2-DRE_Mapa variáveis" xfId="25936"/>
    <cellStyle name="s_Valuation _BS Csan CPC 02 &lt;SAP&gt;_BS Cnsl CAA &lt;SAP&gt; 3_2-DRE_Variavel" xfId="25937"/>
    <cellStyle name="s_Valuation _BS Csan CPC 02 &lt;SAP&gt;_BS Cnsl CAA &lt;SAP&gt; 3_3-Balanço" xfId="25938"/>
    <cellStyle name="s_Valuation _BS Csan CPC 02 &lt;SAP&gt;_BS Cnsl CAA &lt;SAP&gt; 3_3-Balanço_Mapa variáveis" xfId="25939"/>
    <cellStyle name="s_Valuation _BS Csan CPC 02 &lt;SAP&gt;_BS Cnsl CAA &lt;SAP&gt; 3_3-Balanço_Variavel" xfId="25940"/>
    <cellStyle name="s_Valuation _BS Csan CPC 02 &lt;SAP&gt;_BS Cnsl CAA &lt;SAP&gt; 3_7-Estoque" xfId="25941"/>
    <cellStyle name="s_Valuation _BS Csan CPC 02 &lt;SAP&gt;_BS Cnsl CAA &lt;SAP&gt; 3_Despesas operacionais " xfId="25942"/>
    <cellStyle name="s_Valuation _BS Csan CPC 02 &lt;SAP&gt;_BS Cnsl CAA &lt;SAP&gt; 3_Mapa variáveis" xfId="25943"/>
    <cellStyle name="s_Valuation _BS Csan CPC 02 &lt;SAP&gt;_BS Cnsl CAA &lt;SAP&gt; 3_P&amp;L Raízen Combs" xfId="25944"/>
    <cellStyle name="s_Valuation _BS Csan CPC 02 &lt;SAP&gt;_BS Cnsl CAA &lt;SAP&gt; 3_P&amp;L RUMO" xfId="25945"/>
    <cellStyle name="s_Valuation _BS Csan CPC 02 &lt;SAP&gt;_BS Cnsl CAA &lt;SAP&gt; 3_Variavel" xfId="25946"/>
    <cellStyle name="s_Valuation _BS Csan CPC 02 &lt;SAP&gt;_BS Cnsl CAA &lt;SAP&gt; 3_Working Capital" xfId="25947"/>
    <cellStyle name="s_Valuation _BS Csan CPC 02 &lt;SAP&gt;_BS Cnsl CAA &lt;SAP&gt; 4" xfId="25948"/>
    <cellStyle name="s_Valuation _BS Csan CPC 02 &lt;SAP&gt;_BS Cnsl CAA &lt;SAP&gt; 4 2" xfId="25949"/>
    <cellStyle name="s_Valuation _BS Csan CPC 02 &lt;SAP&gt;_BS Cnsl CAA &lt;SAP&gt; 4 2_15-FINANCEIRAS" xfId="25950"/>
    <cellStyle name="s_Valuation _BS Csan CPC 02 &lt;SAP&gt;_BS Cnsl CAA &lt;SAP&gt; 4_15-FINANCEIRAS" xfId="25951"/>
    <cellStyle name="s_Valuation _BS Csan CPC 02 &lt;SAP&gt;_BS Cnsl CAA &lt;SAP&gt; 4_15-FINANCEIRAS_1" xfId="25952"/>
    <cellStyle name="s_Valuation _BS Csan CPC 02 &lt;SAP&gt;_BS Cnsl CAA &lt;SAP&gt; 4_2-DRE" xfId="25953"/>
    <cellStyle name="s_Valuation _BS Csan CPC 02 &lt;SAP&gt;_BS Cnsl CAA &lt;SAP&gt; 4_2-DRE 2" xfId="25954"/>
    <cellStyle name="s_Valuation _BS Csan CPC 02 &lt;SAP&gt;_BS Cnsl CAA &lt;SAP&gt; 4_2-DRE_3-Balanço" xfId="25955"/>
    <cellStyle name="s_Valuation _BS Csan CPC 02 &lt;SAP&gt;_BS Cnsl CAA &lt;SAP&gt; 4_2-DRE_3-Balanço_Mapa variáveis" xfId="25956"/>
    <cellStyle name="s_Valuation _BS Csan CPC 02 &lt;SAP&gt;_BS Cnsl CAA &lt;SAP&gt; 4_2-DRE_3-Balanço_Variavel" xfId="25957"/>
    <cellStyle name="s_Valuation _BS Csan CPC 02 &lt;SAP&gt;_BS Cnsl CAA &lt;SAP&gt; 4_2-DRE_Dep_Judiciais-Contingências" xfId="25958"/>
    <cellStyle name="s_Valuation _BS Csan CPC 02 &lt;SAP&gt;_BS Cnsl CAA &lt;SAP&gt; 4_2-DRE_DFC Gerencial" xfId="25959"/>
    <cellStyle name="s_Valuation _BS Csan CPC 02 &lt;SAP&gt;_BS Cnsl CAA &lt;SAP&gt; 4_2-DRE_DMPL" xfId="25960"/>
    <cellStyle name="s_Valuation _BS Csan CPC 02 &lt;SAP&gt;_BS Cnsl CAA &lt;SAP&gt; 4_2-DRE_Mapa variáveis" xfId="25961"/>
    <cellStyle name="s_Valuation _BS Csan CPC 02 &lt;SAP&gt;_BS Cnsl CAA &lt;SAP&gt; 4_2-DRE_Variavel" xfId="25962"/>
    <cellStyle name="s_Valuation _BS Csan CPC 02 &lt;SAP&gt;_BS Cnsl CAA &lt;SAP&gt; 4_3-Balanço" xfId="25963"/>
    <cellStyle name="s_Valuation _BS Csan CPC 02 &lt;SAP&gt;_BS Cnsl CAA &lt;SAP&gt; 4_3-Balanço_Mapa variáveis" xfId="25964"/>
    <cellStyle name="s_Valuation _BS Csan CPC 02 &lt;SAP&gt;_BS Cnsl CAA &lt;SAP&gt; 4_3-Balanço_Variavel" xfId="25965"/>
    <cellStyle name="s_Valuation _BS Csan CPC 02 &lt;SAP&gt;_BS Cnsl CAA &lt;SAP&gt; 4_Dep_Judiciais-Contingências" xfId="25966"/>
    <cellStyle name="s_Valuation _BS Csan CPC 02 &lt;SAP&gt;_BS Cnsl CAA &lt;SAP&gt; 4_DFC Gerencial" xfId="25967"/>
    <cellStyle name="s_Valuation _BS Csan CPC 02 &lt;SAP&gt;_BS Cnsl CAA &lt;SAP&gt; 4_DMPL" xfId="25968"/>
    <cellStyle name="s_Valuation _BS Csan CPC 02 &lt;SAP&gt;_BS Cnsl CAA &lt;SAP&gt; 4_Mapa variáveis" xfId="25969"/>
    <cellStyle name="s_Valuation _BS Csan CPC 02 &lt;SAP&gt;_BS Cnsl CAA &lt;SAP&gt; 4_P&amp;L RUMO" xfId="25970"/>
    <cellStyle name="s_Valuation _BS Csan CPC 02 &lt;SAP&gt;_BS Cnsl CAA &lt;SAP&gt; 4_Variavel" xfId="25971"/>
    <cellStyle name="s_Valuation _BS Csan CPC 02 &lt;SAP&gt;_BS Cnsl CAA &lt;SAP&gt; 5" xfId="25972"/>
    <cellStyle name="s_Valuation _BS Csan CPC 02 &lt;SAP&gt;_BS Cnsl CAA &lt;SAP&gt; 5_15-FINANCEIRAS" xfId="25973"/>
    <cellStyle name="s_Valuation _BS Csan CPC 02 &lt;SAP&gt;_BS Cnsl CAA &lt;SAP&gt; 5_Mapa variáveis" xfId="25974"/>
    <cellStyle name="s_Valuation _BS Csan CPC 02 &lt;SAP&gt;_BS Cnsl CAA &lt;SAP&gt; 5_Variavel" xfId="25975"/>
    <cellStyle name="s_Valuation _BS Csan CPC 02 &lt;SAP&gt;_BS Cnsl CAA &lt;SAP&gt; 6" xfId="25976"/>
    <cellStyle name="s_Valuation _BS Csan CPC 02 &lt;SAP&gt;_BS Cnsl CAA &lt;SAP&gt; 6_COMGAS" xfId="25977"/>
    <cellStyle name="s_Valuation _BS Csan CPC 02 &lt;SAP&gt;_BS Cnsl CAA &lt;SAP&gt; 6_Mapa variáveis" xfId="25978"/>
    <cellStyle name="s_Valuation _BS Csan CPC 02 &lt;SAP&gt;_BS Cnsl CAA &lt;SAP&gt; 6_OUTROS NEGÓCIOS" xfId="25979"/>
    <cellStyle name="s_Valuation _BS Csan CPC 02 &lt;SAP&gt;_BS Cnsl CAA &lt;SAP&gt; 6_RUMO" xfId="25980"/>
    <cellStyle name="s_Valuation _BS Csan CPC 02 &lt;SAP&gt;_BS Cnsl CAA &lt;SAP&gt; 6_Variavel" xfId="25981"/>
    <cellStyle name="s_Valuation _BS Csan CPC 02 &lt;SAP&gt;_BS Cnsl CAA &lt;SAP&gt; 7" xfId="25982"/>
    <cellStyle name="s_Valuation _BS Csan CPC 02 &lt;SAP&gt;_BS Cnsl CAA &lt;SAP&gt; 8" xfId="25983"/>
    <cellStyle name="s_Valuation _BS Csan CPC 02 &lt;SAP&gt;_BS Cnsl CAA &lt;SAP&gt; 9" xfId="25984"/>
    <cellStyle name="s_Valuation _BS Csan CPC 02 &lt;SAP&gt;_BS Cnsl CAA &lt;SAP&gt;_13-Endividamento" xfId="25985"/>
    <cellStyle name="s_Valuation _BS Csan CPC 02 &lt;SAP&gt;_BS Cnsl CAA &lt;SAP&gt;_13-Endividamento 2" xfId="25986"/>
    <cellStyle name="s_Valuation _BS Csan CPC 02 &lt;SAP&gt;_BS Cnsl CAA &lt;SAP&gt;_13-Endividamento_Despesas operacionais " xfId="25987"/>
    <cellStyle name="s_Valuation _BS Csan CPC 02 &lt;SAP&gt;_BS Cnsl CAA &lt;SAP&gt;_13-Endividamento_Working Capital" xfId="25988"/>
    <cellStyle name="s_Valuation _BS Csan CPC 02 &lt;SAP&gt;_BS Cnsl CAA &lt;SAP&gt;_15-FINANCEIRAS" xfId="25989"/>
    <cellStyle name="s_Valuation _BS Csan CPC 02 &lt;SAP&gt;_BS Cnsl CAA &lt;SAP&gt;_15-FINANCEIRAS_1" xfId="25990"/>
    <cellStyle name="s_Valuation _BS Csan CPC 02 &lt;SAP&gt;_BS Cnsl CAA &lt;SAP&gt;_1-Indicadores" xfId="25991"/>
    <cellStyle name="s_Valuation _BS Csan CPC 02 &lt;SAP&gt;_BS Cnsl CAA &lt;SAP&gt;_1-Indicadores 2" xfId="25992"/>
    <cellStyle name="s_Valuation _BS Csan CPC 02 &lt;SAP&gt;_BS Cnsl CAA &lt;SAP&gt;_1-Indicadores_Mapa variáveis" xfId="25993"/>
    <cellStyle name="s_Valuation _BS Csan CPC 02 &lt;SAP&gt;_BS Cnsl CAA &lt;SAP&gt;_1-Indicadores_Variavel" xfId="25994"/>
    <cellStyle name="s_Valuation _BS Csan CPC 02 &lt;SAP&gt;_BS Cnsl CAA &lt;SAP&gt;_26_Instrumentos Financeiros" xfId="25995"/>
    <cellStyle name="s_Valuation _BS Csan CPC 02 &lt;SAP&gt;_BS Cnsl CAA &lt;SAP&gt;_26_Instrumentos Financeiros 2" xfId="25996"/>
    <cellStyle name="s_Valuation _BS Csan CPC 02 &lt;SAP&gt;_BS Cnsl CAA &lt;SAP&gt;_26_Instrumentos Financeiros 2_15-FINANCEIRAS" xfId="25997"/>
    <cellStyle name="s_Valuation _BS Csan CPC 02 &lt;SAP&gt;_BS Cnsl CAA &lt;SAP&gt;_26_Instrumentos Financeiros_1" xfId="25998"/>
    <cellStyle name="s_Valuation _BS Csan CPC 02 &lt;SAP&gt;_BS Cnsl CAA &lt;SAP&gt;_26_Instrumentos Financeiros_1 2" xfId="25999"/>
    <cellStyle name="s_Valuation _BS Csan CPC 02 &lt;SAP&gt;_BS Cnsl CAA &lt;SAP&gt;_26_Instrumentos Financeiros_1 2_15-FINANCEIRAS" xfId="26000"/>
    <cellStyle name="s_Valuation _BS Csan CPC 02 &lt;SAP&gt;_BS Cnsl CAA &lt;SAP&gt;_26_Instrumentos Financeiros_1_15-FINANCEIRAS" xfId="26001"/>
    <cellStyle name="s_Valuation _BS Csan CPC 02 &lt;SAP&gt;_BS Cnsl CAA &lt;SAP&gt;_26_Instrumentos Financeiros_1_15-FINANCEIRAS_1" xfId="26002"/>
    <cellStyle name="s_Valuation _BS Csan CPC 02 &lt;SAP&gt;_BS Cnsl CAA &lt;SAP&gt;_26_Instrumentos Financeiros_1_2-DRE" xfId="26003"/>
    <cellStyle name="s_Valuation _BS Csan CPC 02 &lt;SAP&gt;_BS Cnsl CAA &lt;SAP&gt;_26_Instrumentos Financeiros_1_2-DRE 2" xfId="26004"/>
    <cellStyle name="s_Valuation _BS Csan CPC 02 &lt;SAP&gt;_BS Cnsl CAA &lt;SAP&gt;_26_Instrumentos Financeiros_1_2-DRE_3-Balanço" xfId="26005"/>
    <cellStyle name="s_Valuation _BS Csan CPC 02 &lt;SAP&gt;_BS Cnsl CAA &lt;SAP&gt;_26_Instrumentos Financeiros_1_2-DRE_3-Balanço_Mapa variáveis" xfId="26006"/>
    <cellStyle name="s_Valuation _BS Csan CPC 02 &lt;SAP&gt;_BS Cnsl CAA &lt;SAP&gt;_26_Instrumentos Financeiros_1_2-DRE_3-Balanço_Variavel" xfId="26007"/>
    <cellStyle name="s_Valuation _BS Csan CPC 02 &lt;SAP&gt;_BS Cnsl CAA &lt;SAP&gt;_26_Instrumentos Financeiros_1_2-DRE_Dep_Judiciais-Contingências" xfId="26008"/>
    <cellStyle name="s_Valuation _BS Csan CPC 02 &lt;SAP&gt;_BS Cnsl CAA &lt;SAP&gt;_26_Instrumentos Financeiros_1_2-DRE_DFC Gerencial" xfId="26009"/>
    <cellStyle name="s_Valuation _BS Csan CPC 02 &lt;SAP&gt;_BS Cnsl CAA &lt;SAP&gt;_26_Instrumentos Financeiros_1_2-DRE_DMPL" xfId="26010"/>
    <cellStyle name="s_Valuation _BS Csan CPC 02 &lt;SAP&gt;_BS Cnsl CAA &lt;SAP&gt;_26_Instrumentos Financeiros_1_2-DRE_Mapa variáveis" xfId="26011"/>
    <cellStyle name="s_Valuation _BS Csan CPC 02 &lt;SAP&gt;_BS Cnsl CAA &lt;SAP&gt;_26_Instrumentos Financeiros_1_2-DRE_Variavel" xfId="26012"/>
    <cellStyle name="s_Valuation _BS Csan CPC 02 &lt;SAP&gt;_BS Cnsl CAA &lt;SAP&gt;_26_Instrumentos Financeiros_1_3-Balanço" xfId="26013"/>
    <cellStyle name="s_Valuation _BS Csan CPC 02 &lt;SAP&gt;_BS Cnsl CAA &lt;SAP&gt;_26_Instrumentos Financeiros_1_3-Balanço_Mapa variáveis" xfId="26014"/>
    <cellStyle name="s_Valuation _BS Csan CPC 02 &lt;SAP&gt;_BS Cnsl CAA &lt;SAP&gt;_26_Instrumentos Financeiros_1_3-Balanço_Variavel" xfId="26015"/>
    <cellStyle name="s_Valuation _BS Csan CPC 02 &lt;SAP&gt;_BS Cnsl CAA &lt;SAP&gt;_26_Instrumentos Financeiros_1_7-Estoque" xfId="26016"/>
    <cellStyle name="s_Valuation _BS Csan CPC 02 &lt;SAP&gt;_BS Cnsl CAA &lt;SAP&gt;_26_Instrumentos Financeiros_1_Despesas operacionais " xfId="26017"/>
    <cellStyle name="s_Valuation _BS Csan CPC 02 &lt;SAP&gt;_BS Cnsl CAA &lt;SAP&gt;_26_Instrumentos Financeiros_1_Mapa variáveis" xfId="26018"/>
    <cellStyle name="s_Valuation _BS Csan CPC 02 &lt;SAP&gt;_BS Cnsl CAA &lt;SAP&gt;_26_Instrumentos Financeiros_1_P&amp;L Raízen Combs" xfId="26019"/>
    <cellStyle name="s_Valuation _BS Csan CPC 02 &lt;SAP&gt;_BS Cnsl CAA &lt;SAP&gt;_26_Instrumentos Financeiros_1_P&amp;L RUMO" xfId="26020"/>
    <cellStyle name="s_Valuation _BS Csan CPC 02 &lt;SAP&gt;_BS Cnsl CAA &lt;SAP&gt;_26_Instrumentos Financeiros_1_Variavel" xfId="26021"/>
    <cellStyle name="s_Valuation _BS Csan CPC 02 &lt;SAP&gt;_BS Cnsl CAA &lt;SAP&gt;_26_Instrumentos Financeiros_1_Working Capital" xfId="26022"/>
    <cellStyle name="s_Valuation _BS Csan CPC 02 &lt;SAP&gt;_BS Cnsl CAA &lt;SAP&gt;_26_Instrumentos Financeiros_15-FINANCEIRAS" xfId="26023"/>
    <cellStyle name="s_Valuation _BS Csan CPC 02 &lt;SAP&gt;_BS Cnsl CAA &lt;SAP&gt;_26_Instrumentos Financeiros_15-FINANCEIRAS_1" xfId="26024"/>
    <cellStyle name="s_Valuation _BS Csan CPC 02 &lt;SAP&gt;_BS Cnsl CAA &lt;SAP&gt;_26_Instrumentos Financeiros_2-DRE" xfId="26025"/>
    <cellStyle name="s_Valuation _BS Csan CPC 02 &lt;SAP&gt;_BS Cnsl CAA &lt;SAP&gt;_26_Instrumentos Financeiros_2-DRE 2" xfId="26026"/>
    <cellStyle name="s_Valuation _BS Csan CPC 02 &lt;SAP&gt;_BS Cnsl CAA &lt;SAP&gt;_26_Instrumentos Financeiros_2-DRE_3-Balanço" xfId="26027"/>
    <cellStyle name="s_Valuation _BS Csan CPC 02 &lt;SAP&gt;_BS Cnsl CAA &lt;SAP&gt;_26_Instrumentos Financeiros_2-DRE_3-Balanço_Mapa variáveis" xfId="26028"/>
    <cellStyle name="s_Valuation _BS Csan CPC 02 &lt;SAP&gt;_BS Cnsl CAA &lt;SAP&gt;_26_Instrumentos Financeiros_2-DRE_3-Balanço_Variavel" xfId="26029"/>
    <cellStyle name="s_Valuation _BS Csan CPC 02 &lt;SAP&gt;_BS Cnsl CAA &lt;SAP&gt;_26_Instrumentos Financeiros_2-DRE_Dep_Judiciais-Contingências" xfId="26030"/>
    <cellStyle name="s_Valuation _BS Csan CPC 02 &lt;SAP&gt;_BS Cnsl CAA &lt;SAP&gt;_26_Instrumentos Financeiros_2-DRE_DFC Gerencial" xfId="26031"/>
    <cellStyle name="s_Valuation _BS Csan CPC 02 &lt;SAP&gt;_BS Cnsl CAA &lt;SAP&gt;_26_Instrumentos Financeiros_2-DRE_DMPL" xfId="26032"/>
    <cellStyle name="s_Valuation _BS Csan CPC 02 &lt;SAP&gt;_BS Cnsl CAA &lt;SAP&gt;_26_Instrumentos Financeiros_2-DRE_Mapa variáveis" xfId="26033"/>
    <cellStyle name="s_Valuation _BS Csan CPC 02 &lt;SAP&gt;_BS Cnsl CAA &lt;SAP&gt;_26_Instrumentos Financeiros_2-DRE_Variavel" xfId="26034"/>
    <cellStyle name="s_Valuation _BS Csan CPC 02 &lt;SAP&gt;_BS Cnsl CAA &lt;SAP&gt;_26_Instrumentos Financeiros_3-Balanço" xfId="26035"/>
    <cellStyle name="s_Valuation _BS Csan CPC 02 &lt;SAP&gt;_BS Cnsl CAA &lt;SAP&gt;_26_Instrumentos Financeiros_3-Balanço_Mapa variáveis" xfId="26036"/>
    <cellStyle name="s_Valuation _BS Csan CPC 02 &lt;SAP&gt;_BS Cnsl CAA &lt;SAP&gt;_26_Instrumentos Financeiros_3-Balanço_Variavel" xfId="26037"/>
    <cellStyle name="s_Valuation _BS Csan CPC 02 &lt;SAP&gt;_BS Cnsl CAA &lt;SAP&gt;_26_Instrumentos Financeiros_7-Estoque" xfId="26038"/>
    <cellStyle name="s_Valuation _BS Csan CPC 02 &lt;SAP&gt;_BS Cnsl CAA &lt;SAP&gt;_26_Instrumentos Financeiros_Despesas operacionais " xfId="26039"/>
    <cellStyle name="s_Valuation _BS Csan CPC 02 &lt;SAP&gt;_BS Cnsl CAA &lt;SAP&gt;_26_Instrumentos Financeiros_Mapa variáveis" xfId="26040"/>
    <cellStyle name="s_Valuation _BS Csan CPC 02 &lt;SAP&gt;_BS Cnsl CAA &lt;SAP&gt;_26_Instrumentos Financeiros_P&amp;L Raízen Combs" xfId="26041"/>
    <cellStyle name="s_Valuation _BS Csan CPC 02 &lt;SAP&gt;_BS Cnsl CAA &lt;SAP&gt;_26_Instrumentos Financeiros_P&amp;L RUMO" xfId="26042"/>
    <cellStyle name="s_Valuation _BS Csan CPC 02 &lt;SAP&gt;_BS Cnsl CAA &lt;SAP&gt;_26_Instrumentos Financeiros_Variavel" xfId="26043"/>
    <cellStyle name="s_Valuation _BS Csan CPC 02 &lt;SAP&gt;_BS Cnsl CAA &lt;SAP&gt;_26_Instrumentos Financeiros_Working Capital" xfId="26044"/>
    <cellStyle name="s_Valuation _BS Csan CPC 02 &lt;SAP&gt;_BS Cnsl CAA &lt;SAP&gt;_2-DRE" xfId="26045"/>
    <cellStyle name="s_Valuation _BS Csan CPC 02 &lt;SAP&gt;_BS Cnsl CAA &lt;SAP&gt;_2-DRE 2" xfId="26046"/>
    <cellStyle name="s_Valuation _BS Csan CPC 02 &lt;SAP&gt;_BS Cnsl CAA &lt;SAP&gt;_2-DRE 2_15-FINANCEIRAS" xfId="26047"/>
    <cellStyle name="s_Valuation _BS Csan CPC 02 &lt;SAP&gt;_BS Cnsl CAA &lt;SAP&gt;_2-DRE_1" xfId="26048"/>
    <cellStyle name="s_Valuation _BS Csan CPC 02 &lt;SAP&gt;_BS Cnsl CAA &lt;SAP&gt;_2-DRE_1 2" xfId="26049"/>
    <cellStyle name="s_Valuation _BS Csan CPC 02 &lt;SAP&gt;_BS Cnsl CAA &lt;SAP&gt;_2-DRE_1_3-Balanço" xfId="26050"/>
    <cellStyle name="s_Valuation _BS Csan CPC 02 &lt;SAP&gt;_BS Cnsl CAA &lt;SAP&gt;_2-DRE_1_3-Balanço_Mapa variáveis" xfId="26051"/>
    <cellStyle name="s_Valuation _BS Csan CPC 02 &lt;SAP&gt;_BS Cnsl CAA &lt;SAP&gt;_2-DRE_1_3-Balanço_Variavel" xfId="26052"/>
    <cellStyle name="s_Valuation _BS Csan CPC 02 &lt;SAP&gt;_BS Cnsl CAA &lt;SAP&gt;_2-DRE_1_Dep_Judiciais-Contingências" xfId="26053"/>
    <cellStyle name="s_Valuation _BS Csan CPC 02 &lt;SAP&gt;_BS Cnsl CAA &lt;SAP&gt;_2-DRE_1_DFC Gerencial" xfId="26054"/>
    <cellStyle name="s_Valuation _BS Csan CPC 02 &lt;SAP&gt;_BS Cnsl CAA &lt;SAP&gt;_2-DRE_1_DMPL" xfId="26055"/>
    <cellStyle name="s_Valuation _BS Csan CPC 02 &lt;SAP&gt;_BS Cnsl CAA &lt;SAP&gt;_2-DRE_1_Mapa variáveis" xfId="26056"/>
    <cellStyle name="s_Valuation _BS Csan CPC 02 &lt;SAP&gt;_BS Cnsl CAA &lt;SAP&gt;_2-DRE_1_Variavel" xfId="26057"/>
    <cellStyle name="s_Valuation _BS Csan CPC 02 &lt;SAP&gt;_BS Cnsl CAA &lt;SAP&gt;_2-DRE_15-FINANCEIRAS" xfId="26058"/>
    <cellStyle name="s_Valuation _BS Csan CPC 02 &lt;SAP&gt;_BS Cnsl CAA &lt;SAP&gt;_2-DRE_15-FINANCEIRAS_1" xfId="26059"/>
    <cellStyle name="s_Valuation _BS Csan CPC 02 &lt;SAP&gt;_BS Cnsl CAA &lt;SAP&gt;_2-DRE_2-DRE" xfId="26060"/>
    <cellStyle name="s_Valuation _BS Csan CPC 02 &lt;SAP&gt;_BS Cnsl CAA &lt;SAP&gt;_2-DRE_2-DRE 2" xfId="26061"/>
    <cellStyle name="s_Valuation _BS Csan CPC 02 &lt;SAP&gt;_BS Cnsl CAA &lt;SAP&gt;_2-DRE_2-DRE_3-Balanço" xfId="26062"/>
    <cellStyle name="s_Valuation _BS Csan CPC 02 &lt;SAP&gt;_BS Cnsl CAA &lt;SAP&gt;_2-DRE_2-DRE_3-Balanço_Mapa variáveis" xfId="26063"/>
    <cellStyle name="s_Valuation _BS Csan CPC 02 &lt;SAP&gt;_BS Cnsl CAA &lt;SAP&gt;_2-DRE_2-DRE_3-Balanço_Variavel" xfId="26064"/>
    <cellStyle name="s_Valuation _BS Csan CPC 02 &lt;SAP&gt;_BS Cnsl CAA &lt;SAP&gt;_2-DRE_2-DRE_Dep_Judiciais-Contingências" xfId="26065"/>
    <cellStyle name="s_Valuation _BS Csan CPC 02 &lt;SAP&gt;_BS Cnsl CAA &lt;SAP&gt;_2-DRE_2-DRE_DFC Gerencial" xfId="26066"/>
    <cellStyle name="s_Valuation _BS Csan CPC 02 &lt;SAP&gt;_BS Cnsl CAA &lt;SAP&gt;_2-DRE_2-DRE_DMPL" xfId="26067"/>
    <cellStyle name="s_Valuation _BS Csan CPC 02 &lt;SAP&gt;_BS Cnsl CAA &lt;SAP&gt;_2-DRE_2-DRE_Mapa variáveis" xfId="26068"/>
    <cellStyle name="s_Valuation _BS Csan CPC 02 &lt;SAP&gt;_BS Cnsl CAA &lt;SAP&gt;_2-DRE_2-DRE_Variavel" xfId="26069"/>
    <cellStyle name="s_Valuation _BS Csan CPC 02 &lt;SAP&gt;_BS Cnsl CAA &lt;SAP&gt;_2-DRE_3-Balanço" xfId="26070"/>
    <cellStyle name="s_Valuation _BS Csan CPC 02 &lt;SAP&gt;_BS Cnsl CAA &lt;SAP&gt;_2-DRE_3-Balanço_Mapa variáveis" xfId="26071"/>
    <cellStyle name="s_Valuation _BS Csan CPC 02 &lt;SAP&gt;_BS Cnsl CAA &lt;SAP&gt;_2-DRE_3-Balanço_Variavel" xfId="26072"/>
    <cellStyle name="s_Valuation _BS Csan CPC 02 &lt;SAP&gt;_BS Cnsl CAA &lt;SAP&gt;_2-DRE_7-Estoque" xfId="26073"/>
    <cellStyle name="s_Valuation _BS Csan CPC 02 &lt;SAP&gt;_BS Cnsl CAA &lt;SAP&gt;_2-DRE_Despesas operacionais " xfId="26074"/>
    <cellStyle name="s_Valuation _BS Csan CPC 02 &lt;SAP&gt;_BS Cnsl CAA &lt;SAP&gt;_2-DRE_Mapa variáveis" xfId="26075"/>
    <cellStyle name="s_Valuation _BS Csan CPC 02 &lt;SAP&gt;_BS Cnsl CAA &lt;SAP&gt;_2-DRE_P&amp;L Raízen Combs" xfId="26076"/>
    <cellStyle name="s_Valuation _BS Csan CPC 02 &lt;SAP&gt;_BS Cnsl CAA &lt;SAP&gt;_2-DRE_P&amp;L RUMO" xfId="26077"/>
    <cellStyle name="s_Valuation _BS Csan CPC 02 &lt;SAP&gt;_BS Cnsl CAA &lt;SAP&gt;_2-DRE_Variavel" xfId="26078"/>
    <cellStyle name="s_Valuation _BS Csan CPC 02 &lt;SAP&gt;_BS Cnsl CAA &lt;SAP&gt;_2-DRE_Working Capital" xfId="26079"/>
    <cellStyle name="s_Valuation _BS Csan CPC 02 &lt;SAP&gt;_BS Cnsl CAA &lt;SAP&gt;_3-Balanço" xfId="26080"/>
    <cellStyle name="s_Valuation _BS Csan CPC 02 &lt;SAP&gt;_BS Cnsl CAA &lt;SAP&gt;_3-Balanço 2" xfId="26081"/>
    <cellStyle name="s_Valuation _BS Csan CPC 02 &lt;SAP&gt;_BS Cnsl CAA &lt;SAP&gt;_3-Balanço 2_15-FINANCEIRAS" xfId="26082"/>
    <cellStyle name="s_Valuation _BS Csan CPC 02 &lt;SAP&gt;_BS Cnsl CAA &lt;SAP&gt;_3-Balanço_1" xfId="26083"/>
    <cellStyle name="s_Valuation _BS Csan CPC 02 &lt;SAP&gt;_BS Cnsl CAA &lt;SAP&gt;_3-Balanço_1 2" xfId="26084"/>
    <cellStyle name="s_Valuation _BS Csan CPC 02 &lt;SAP&gt;_BS Cnsl CAA &lt;SAP&gt;_3-Balanço_1 2_15-FINANCEIRAS" xfId="26085"/>
    <cellStyle name="s_Valuation _BS Csan CPC 02 &lt;SAP&gt;_BS Cnsl CAA &lt;SAP&gt;_3-Balanço_1_15-FINANCEIRAS" xfId="26086"/>
    <cellStyle name="s_Valuation _BS Csan CPC 02 &lt;SAP&gt;_BS Cnsl CAA &lt;SAP&gt;_3-Balanço_1_15-FINANCEIRAS_1" xfId="26087"/>
    <cellStyle name="s_Valuation _BS Csan CPC 02 &lt;SAP&gt;_BS Cnsl CAA &lt;SAP&gt;_3-Balanço_1_2-DRE" xfId="26088"/>
    <cellStyle name="s_Valuation _BS Csan CPC 02 &lt;SAP&gt;_BS Cnsl CAA &lt;SAP&gt;_3-Balanço_1_2-DRE 2" xfId="26089"/>
    <cellStyle name="s_Valuation _BS Csan CPC 02 &lt;SAP&gt;_BS Cnsl CAA &lt;SAP&gt;_3-Balanço_1_2-DRE_3-Balanço" xfId="26090"/>
    <cellStyle name="s_Valuation _BS Csan CPC 02 &lt;SAP&gt;_BS Cnsl CAA &lt;SAP&gt;_3-Balanço_1_2-DRE_3-Balanço_Mapa variáveis" xfId="26091"/>
    <cellStyle name="s_Valuation _BS Csan CPC 02 &lt;SAP&gt;_BS Cnsl CAA &lt;SAP&gt;_3-Balanço_1_2-DRE_3-Balanço_Variavel" xfId="26092"/>
    <cellStyle name="s_Valuation _BS Csan CPC 02 &lt;SAP&gt;_BS Cnsl CAA &lt;SAP&gt;_3-Balanço_1_2-DRE_Dep_Judiciais-Contingências" xfId="26093"/>
    <cellStyle name="s_Valuation _BS Csan CPC 02 &lt;SAP&gt;_BS Cnsl CAA &lt;SAP&gt;_3-Balanço_1_2-DRE_DFC Gerencial" xfId="26094"/>
    <cellStyle name="s_Valuation _BS Csan CPC 02 &lt;SAP&gt;_BS Cnsl CAA &lt;SAP&gt;_3-Balanço_1_2-DRE_DMPL" xfId="26095"/>
    <cellStyle name="s_Valuation _BS Csan CPC 02 &lt;SAP&gt;_BS Cnsl CAA &lt;SAP&gt;_3-Balanço_1_2-DRE_Mapa variáveis" xfId="26096"/>
    <cellStyle name="s_Valuation _BS Csan CPC 02 &lt;SAP&gt;_BS Cnsl CAA &lt;SAP&gt;_3-Balanço_1_2-DRE_Variavel" xfId="26097"/>
    <cellStyle name="s_Valuation _BS Csan CPC 02 &lt;SAP&gt;_BS Cnsl CAA &lt;SAP&gt;_3-Balanço_1_3-Balanço" xfId="26098"/>
    <cellStyle name="s_Valuation _BS Csan CPC 02 &lt;SAP&gt;_BS Cnsl CAA &lt;SAP&gt;_3-Balanço_1_3-Balanço_Mapa variáveis" xfId="26099"/>
    <cellStyle name="s_Valuation _BS Csan CPC 02 &lt;SAP&gt;_BS Cnsl CAA &lt;SAP&gt;_3-Balanço_1_3-Balanço_Variavel" xfId="26100"/>
    <cellStyle name="s_Valuation _BS Csan CPC 02 &lt;SAP&gt;_BS Cnsl CAA &lt;SAP&gt;_3-Balanço_1_7-Estoque" xfId="26101"/>
    <cellStyle name="s_Valuation _BS Csan CPC 02 &lt;SAP&gt;_BS Cnsl CAA &lt;SAP&gt;_3-Balanço_1_Despesas operacionais " xfId="26102"/>
    <cellStyle name="s_Valuation _BS Csan CPC 02 &lt;SAP&gt;_BS Cnsl CAA &lt;SAP&gt;_3-Balanço_1_Mapa variáveis" xfId="26103"/>
    <cellStyle name="s_Valuation _BS Csan CPC 02 &lt;SAP&gt;_BS Cnsl CAA &lt;SAP&gt;_3-Balanço_1_P&amp;L Raízen Combs" xfId="26104"/>
    <cellStyle name="s_Valuation _BS Csan CPC 02 &lt;SAP&gt;_BS Cnsl CAA &lt;SAP&gt;_3-Balanço_1_P&amp;L RUMO" xfId="26105"/>
    <cellStyle name="s_Valuation _BS Csan CPC 02 &lt;SAP&gt;_BS Cnsl CAA &lt;SAP&gt;_3-Balanço_1_Variavel" xfId="26106"/>
    <cellStyle name="s_Valuation _BS Csan CPC 02 &lt;SAP&gt;_BS Cnsl CAA &lt;SAP&gt;_3-Balanço_1_Working Capital" xfId="26107"/>
    <cellStyle name="s_Valuation _BS Csan CPC 02 &lt;SAP&gt;_BS Cnsl CAA &lt;SAP&gt;_3-Balanço_15-FINANCEIRAS" xfId="26108"/>
    <cellStyle name="s_Valuation _BS Csan CPC 02 &lt;SAP&gt;_BS Cnsl CAA &lt;SAP&gt;_3-Balanço_15-FINANCEIRAS_1" xfId="26109"/>
    <cellStyle name="s_Valuation _BS Csan CPC 02 &lt;SAP&gt;_BS Cnsl CAA &lt;SAP&gt;_3-Balanço_2" xfId="26110"/>
    <cellStyle name="s_Valuation _BS Csan CPC 02 &lt;SAP&gt;_BS Cnsl CAA &lt;SAP&gt;_3-Balanço_2_Mapa variáveis" xfId="26111"/>
    <cellStyle name="s_Valuation _BS Csan CPC 02 &lt;SAP&gt;_BS Cnsl CAA &lt;SAP&gt;_3-Balanço_2_Variavel" xfId="26112"/>
    <cellStyle name="s_Valuation _BS Csan CPC 02 &lt;SAP&gt;_BS Cnsl CAA &lt;SAP&gt;_3-Balanço_2-DRE" xfId="26113"/>
    <cellStyle name="s_Valuation _BS Csan CPC 02 &lt;SAP&gt;_BS Cnsl CAA &lt;SAP&gt;_3-Balanço_2-DRE 2" xfId="26114"/>
    <cellStyle name="s_Valuation _BS Csan CPC 02 &lt;SAP&gt;_BS Cnsl CAA &lt;SAP&gt;_3-Balanço_2-DRE_3-Balanço" xfId="26115"/>
    <cellStyle name="s_Valuation _BS Csan CPC 02 &lt;SAP&gt;_BS Cnsl CAA &lt;SAP&gt;_3-Balanço_2-DRE_3-Balanço_Mapa variáveis" xfId="26116"/>
    <cellStyle name="s_Valuation _BS Csan CPC 02 &lt;SAP&gt;_BS Cnsl CAA &lt;SAP&gt;_3-Balanço_2-DRE_3-Balanço_Variavel" xfId="26117"/>
    <cellStyle name="s_Valuation _BS Csan CPC 02 &lt;SAP&gt;_BS Cnsl CAA &lt;SAP&gt;_3-Balanço_2-DRE_Dep_Judiciais-Contingências" xfId="26118"/>
    <cellStyle name="s_Valuation _BS Csan CPC 02 &lt;SAP&gt;_BS Cnsl CAA &lt;SAP&gt;_3-Balanço_2-DRE_DFC Gerencial" xfId="26119"/>
    <cellStyle name="s_Valuation _BS Csan CPC 02 &lt;SAP&gt;_BS Cnsl CAA &lt;SAP&gt;_3-Balanço_2-DRE_DMPL" xfId="26120"/>
    <cellStyle name="s_Valuation _BS Csan CPC 02 &lt;SAP&gt;_BS Cnsl CAA &lt;SAP&gt;_3-Balanço_2-DRE_Mapa variáveis" xfId="26121"/>
    <cellStyle name="s_Valuation _BS Csan CPC 02 &lt;SAP&gt;_BS Cnsl CAA &lt;SAP&gt;_3-Balanço_2-DRE_Variavel" xfId="26122"/>
    <cellStyle name="s_Valuation _BS Csan CPC 02 &lt;SAP&gt;_BS Cnsl CAA &lt;SAP&gt;_3-Balanço_3-Balanço" xfId="26123"/>
    <cellStyle name="s_Valuation _BS Csan CPC 02 &lt;SAP&gt;_BS Cnsl CAA &lt;SAP&gt;_3-Balanço_3-Balanço_Mapa variáveis" xfId="26124"/>
    <cellStyle name="s_Valuation _BS Csan CPC 02 &lt;SAP&gt;_BS Cnsl CAA &lt;SAP&gt;_3-Balanço_3-Balanço_Variavel" xfId="26125"/>
    <cellStyle name="s_Valuation _BS Csan CPC 02 &lt;SAP&gt;_BS Cnsl CAA &lt;SAP&gt;_3-Balanço_7-Estoque" xfId="26126"/>
    <cellStyle name="s_Valuation _BS Csan CPC 02 &lt;SAP&gt;_BS Cnsl CAA &lt;SAP&gt;_3-Balanço_Despesas operacionais " xfId="26127"/>
    <cellStyle name="s_Valuation _BS Csan CPC 02 &lt;SAP&gt;_BS Cnsl CAA &lt;SAP&gt;_3-Balanço_Mapa variáveis" xfId="26128"/>
    <cellStyle name="s_Valuation _BS Csan CPC 02 &lt;SAP&gt;_BS Cnsl CAA &lt;SAP&gt;_3-Balanço_P&amp;L Raízen Combs" xfId="26129"/>
    <cellStyle name="s_Valuation _BS Csan CPC 02 &lt;SAP&gt;_BS Cnsl CAA &lt;SAP&gt;_3-Balanço_P&amp;L RUMO" xfId="26130"/>
    <cellStyle name="s_Valuation _BS Csan CPC 02 &lt;SAP&gt;_BS Cnsl CAA &lt;SAP&gt;_3-Balanço_Variavel" xfId="26131"/>
    <cellStyle name="s_Valuation _BS Csan CPC 02 &lt;SAP&gt;_BS Cnsl CAA &lt;SAP&gt;_3-Balanço_Working Capital" xfId="26132"/>
    <cellStyle name="s_Valuation _BS Csan CPC 02 &lt;SAP&gt;_BS Cnsl CAA &lt;SAP&gt;_4-DMPL" xfId="26133"/>
    <cellStyle name="s_Valuation _BS Csan CPC 02 &lt;SAP&gt;_BS Cnsl CAA &lt;SAP&gt;_4-DMPL 2" xfId="26134"/>
    <cellStyle name="s_Valuation _BS Csan CPC 02 &lt;SAP&gt;_BS Cnsl CAA &lt;SAP&gt;_4-DMPL 2_15-FINANCEIRAS" xfId="26135"/>
    <cellStyle name="s_Valuation _BS Csan CPC 02 &lt;SAP&gt;_BS Cnsl CAA &lt;SAP&gt;_4-DMPL_15-FINANCEIRAS" xfId="26136"/>
    <cellStyle name="s_Valuation _BS Csan CPC 02 &lt;SAP&gt;_BS Cnsl CAA &lt;SAP&gt;_4-DMPL_15-FINANCEIRAS_1" xfId="26137"/>
    <cellStyle name="s_Valuation _BS Csan CPC 02 &lt;SAP&gt;_BS Cnsl CAA &lt;SAP&gt;_4-DMPL_2-DRE" xfId="26138"/>
    <cellStyle name="s_Valuation _BS Csan CPC 02 &lt;SAP&gt;_BS Cnsl CAA &lt;SAP&gt;_4-DMPL_2-DRE 2" xfId="26139"/>
    <cellStyle name="s_Valuation _BS Csan CPC 02 &lt;SAP&gt;_BS Cnsl CAA &lt;SAP&gt;_4-DMPL_2-DRE_3-Balanço" xfId="26140"/>
    <cellStyle name="s_Valuation _BS Csan CPC 02 &lt;SAP&gt;_BS Cnsl CAA &lt;SAP&gt;_4-DMPL_2-DRE_3-Balanço_Mapa variáveis" xfId="26141"/>
    <cellStyle name="s_Valuation _BS Csan CPC 02 &lt;SAP&gt;_BS Cnsl CAA &lt;SAP&gt;_4-DMPL_2-DRE_3-Balanço_Variavel" xfId="26142"/>
    <cellStyle name="s_Valuation _BS Csan CPC 02 &lt;SAP&gt;_BS Cnsl CAA &lt;SAP&gt;_4-DMPL_2-DRE_Dep_Judiciais-Contingências" xfId="26143"/>
    <cellStyle name="s_Valuation _BS Csan CPC 02 &lt;SAP&gt;_BS Cnsl CAA &lt;SAP&gt;_4-DMPL_2-DRE_DFC Gerencial" xfId="26144"/>
    <cellStyle name="s_Valuation _BS Csan CPC 02 &lt;SAP&gt;_BS Cnsl CAA &lt;SAP&gt;_4-DMPL_2-DRE_DMPL" xfId="26145"/>
    <cellStyle name="s_Valuation _BS Csan CPC 02 &lt;SAP&gt;_BS Cnsl CAA &lt;SAP&gt;_4-DMPL_2-DRE_Mapa variáveis" xfId="26146"/>
    <cellStyle name="s_Valuation _BS Csan CPC 02 &lt;SAP&gt;_BS Cnsl CAA &lt;SAP&gt;_4-DMPL_2-DRE_Variavel" xfId="26147"/>
    <cellStyle name="s_Valuation _BS Csan CPC 02 &lt;SAP&gt;_BS Cnsl CAA &lt;SAP&gt;_4-DMPL_3-Balanço" xfId="26148"/>
    <cellStyle name="s_Valuation _BS Csan CPC 02 &lt;SAP&gt;_BS Cnsl CAA &lt;SAP&gt;_4-DMPL_3-Balanço_Mapa variáveis" xfId="26149"/>
    <cellStyle name="s_Valuation _BS Csan CPC 02 &lt;SAP&gt;_BS Cnsl CAA &lt;SAP&gt;_4-DMPL_3-Balanço_Variavel" xfId="26150"/>
    <cellStyle name="s_Valuation _BS Csan CPC 02 &lt;SAP&gt;_BS Cnsl CAA &lt;SAP&gt;_4-DMPL_Dep_Judiciais-Contingências" xfId="26151"/>
    <cellStyle name="s_Valuation _BS Csan CPC 02 &lt;SAP&gt;_BS Cnsl CAA &lt;SAP&gt;_4-DMPL_DFC Gerencial" xfId="26152"/>
    <cellStyle name="s_Valuation _BS Csan CPC 02 &lt;SAP&gt;_BS Cnsl CAA &lt;SAP&gt;_4-DMPL_DMPL" xfId="26153"/>
    <cellStyle name="s_Valuation _BS Csan CPC 02 &lt;SAP&gt;_BS Cnsl CAA &lt;SAP&gt;_4-DMPL_Mapa variáveis" xfId="26154"/>
    <cellStyle name="s_Valuation _BS Csan CPC 02 &lt;SAP&gt;_BS Cnsl CAA &lt;SAP&gt;_4-DMPL_P&amp;L RUMO" xfId="26155"/>
    <cellStyle name="s_Valuation _BS Csan CPC 02 &lt;SAP&gt;_BS Cnsl CAA &lt;SAP&gt;_4-DMPL_Variavel" xfId="26156"/>
    <cellStyle name="s_Valuation _BS Csan CPC 02 &lt;SAP&gt;_BS Cnsl CAA &lt;SAP&gt;_7-Estoque" xfId="26157"/>
    <cellStyle name="s_Valuation _BS Csan CPC 02 &lt;SAP&gt;_BS Cnsl CAA &lt;SAP&gt;_8-Impostos" xfId="26158"/>
    <cellStyle name="s_Valuation _BS Csan CPC 02 &lt;SAP&gt;_BS Cnsl CAA &lt;SAP&gt;_8-Impostos 2" xfId="26159"/>
    <cellStyle name="s_Valuation _BS Csan CPC 02 &lt;SAP&gt;_BS Cnsl CAA &lt;SAP&gt;_8-Impostos 2_15-FINANCEIRAS" xfId="26160"/>
    <cellStyle name="s_Valuation _BS Csan CPC 02 &lt;SAP&gt;_BS Cnsl CAA &lt;SAP&gt;_8-Impostos_15-FINANCEIRAS" xfId="26161"/>
    <cellStyle name="s_Valuation _BS Csan CPC 02 &lt;SAP&gt;_BS Cnsl CAA &lt;SAP&gt;_8-Impostos_15-FINANCEIRAS_1" xfId="26162"/>
    <cellStyle name="s_Valuation _BS Csan CPC 02 &lt;SAP&gt;_BS Cnsl CAA &lt;SAP&gt;_8-Impostos_2-DRE" xfId="26163"/>
    <cellStyle name="s_Valuation _BS Csan CPC 02 &lt;SAP&gt;_BS Cnsl CAA &lt;SAP&gt;_8-Impostos_2-DRE 2" xfId="26164"/>
    <cellStyle name="s_Valuation _BS Csan CPC 02 &lt;SAP&gt;_BS Cnsl CAA &lt;SAP&gt;_8-Impostos_2-DRE_3-Balanço" xfId="26165"/>
    <cellStyle name="s_Valuation _BS Csan CPC 02 &lt;SAP&gt;_BS Cnsl CAA &lt;SAP&gt;_8-Impostos_2-DRE_3-Balanço_Mapa variáveis" xfId="26166"/>
    <cellStyle name="s_Valuation _BS Csan CPC 02 &lt;SAP&gt;_BS Cnsl CAA &lt;SAP&gt;_8-Impostos_2-DRE_3-Balanço_Variavel" xfId="26167"/>
    <cellStyle name="s_Valuation _BS Csan CPC 02 &lt;SAP&gt;_BS Cnsl CAA &lt;SAP&gt;_8-Impostos_2-DRE_Dep_Judiciais-Contingências" xfId="26168"/>
    <cellStyle name="s_Valuation _BS Csan CPC 02 &lt;SAP&gt;_BS Cnsl CAA &lt;SAP&gt;_8-Impostos_2-DRE_DFC Gerencial" xfId="26169"/>
    <cellStyle name="s_Valuation _BS Csan CPC 02 &lt;SAP&gt;_BS Cnsl CAA &lt;SAP&gt;_8-Impostos_2-DRE_DMPL" xfId="26170"/>
    <cellStyle name="s_Valuation _BS Csan CPC 02 &lt;SAP&gt;_BS Cnsl CAA &lt;SAP&gt;_8-Impostos_2-DRE_Mapa variáveis" xfId="26171"/>
    <cellStyle name="s_Valuation _BS Csan CPC 02 &lt;SAP&gt;_BS Cnsl CAA &lt;SAP&gt;_8-Impostos_2-DRE_Variavel" xfId="26172"/>
    <cellStyle name="s_Valuation _BS Csan CPC 02 &lt;SAP&gt;_BS Cnsl CAA &lt;SAP&gt;_8-Impostos_3-Balanço" xfId="26173"/>
    <cellStyle name="s_Valuation _BS Csan CPC 02 &lt;SAP&gt;_BS Cnsl CAA &lt;SAP&gt;_8-Impostos_3-Balanço_Mapa variáveis" xfId="26174"/>
    <cellStyle name="s_Valuation _BS Csan CPC 02 &lt;SAP&gt;_BS Cnsl CAA &lt;SAP&gt;_8-Impostos_3-Balanço_Variavel" xfId="26175"/>
    <cellStyle name="s_Valuation _BS Csan CPC 02 &lt;SAP&gt;_BS Cnsl CAA &lt;SAP&gt;_8-Impostos_Dep_Judiciais-Contingências" xfId="26176"/>
    <cellStyle name="s_Valuation _BS Csan CPC 02 &lt;SAP&gt;_BS Cnsl CAA &lt;SAP&gt;_8-Impostos_DFC Gerencial" xfId="26177"/>
    <cellStyle name="s_Valuation _BS Csan CPC 02 &lt;SAP&gt;_BS Cnsl CAA &lt;SAP&gt;_8-Impostos_DMPL" xfId="26178"/>
    <cellStyle name="s_Valuation _BS Csan CPC 02 &lt;SAP&gt;_BS Cnsl CAA &lt;SAP&gt;_8-Impostos_Mapa variáveis" xfId="26179"/>
    <cellStyle name="s_Valuation _BS Csan CPC 02 &lt;SAP&gt;_BS Cnsl CAA &lt;SAP&gt;_8-Impostos_P&amp;L RUMO" xfId="26180"/>
    <cellStyle name="s_Valuation _BS Csan CPC 02 &lt;SAP&gt;_BS Cnsl CAA &lt;SAP&gt;_8-Impostos_Variavel" xfId="26181"/>
    <cellStyle name="s_Valuation _BS Csan CPC 02 &lt;SAP&gt;_BS Cnsl CAA &lt;SAP&gt;_Acerto FV e Ajustes Manuais" xfId="26182"/>
    <cellStyle name="s_Valuation _BS Csan CPC 02 &lt;SAP&gt;_BS Cnsl CAA &lt;SAP&gt;_Acerto FV e Ajustes Manuais_Despesas operacionais " xfId="26183"/>
    <cellStyle name="s_Valuation _BS Csan CPC 02 &lt;SAP&gt;_BS Cnsl CAA &lt;SAP&gt;_Acerto FV e Ajustes Manuais_Working Capital" xfId="26184"/>
    <cellStyle name="s_Valuation _BS Csan CPC 02 &lt;SAP&gt;_BS Cnsl CAA &lt;SAP&gt;_Balanço" xfId="26185"/>
    <cellStyle name="s_Valuation _BS Csan CPC 02 &lt;SAP&gt;_BS Cnsl CAA &lt;SAP&gt;_Balanço_Despesas operacionais " xfId="26186"/>
    <cellStyle name="s_Valuation _BS Csan CPC 02 &lt;SAP&gt;_BS Cnsl CAA &lt;SAP&gt;_Balanço_Working Capital" xfId="26187"/>
    <cellStyle name="s_Valuation _BS Csan CPC 02 &lt;SAP&gt;_BS Cnsl CAA &lt;SAP&gt;_Base Julho" xfId="26188"/>
    <cellStyle name="s_Valuation _BS Csan CPC 02 &lt;SAP&gt;_BS Cnsl CAA &lt;SAP&gt;_Base Julho_Mapa variáveis" xfId="26189"/>
    <cellStyle name="s_Valuation _BS Csan CPC 02 &lt;SAP&gt;_BS Cnsl CAA &lt;SAP&gt;_Base Julho_Taxa Efetiva Cosan - Acumulado até Setembro 2011" xfId="26190"/>
    <cellStyle name="s_Valuation _BS Csan CPC 02 &lt;SAP&gt;_BS Cnsl CAA &lt;SAP&gt;_Base Julho_Taxa Efetiva Cosan - Acumulado até Setembro 2011_Mapa variáveis" xfId="26191"/>
    <cellStyle name="s_Valuation _BS Csan CPC 02 &lt;SAP&gt;_BS Cnsl CAA &lt;SAP&gt;_Base Julho_Taxa Efetiva Cosan - Acumulado até Setembro 2011_Variavel" xfId="26192"/>
    <cellStyle name="s_Valuation _BS Csan CPC 02 &lt;SAP&gt;_BS Cnsl CAA &lt;SAP&gt;_Base Julho_Variavel" xfId="26193"/>
    <cellStyle name="s_Valuation _BS Csan CPC 02 &lt;SAP&gt;_BS Cnsl CAA &lt;SAP&gt;_Base Junho" xfId="26194"/>
    <cellStyle name="s_Valuation _BS Csan CPC 02 &lt;SAP&gt;_BS Cnsl CAA &lt;SAP&gt;_Base Junho_Base Junho" xfId="26195"/>
    <cellStyle name="s_Valuation _BS Csan CPC 02 &lt;SAP&gt;_BS Cnsl CAA &lt;SAP&gt;_Base Junho_Base Junho_Base Julho" xfId="26196"/>
    <cellStyle name="s_Valuation _BS Csan CPC 02 &lt;SAP&gt;_BS Cnsl CAA &lt;SAP&gt;_Base Junho_Base Junho_Base Julho_Mapa variáveis" xfId="26197"/>
    <cellStyle name="s_Valuation _BS Csan CPC 02 &lt;SAP&gt;_BS Cnsl CAA &lt;SAP&gt;_Base Junho_Base Junho_Base Julho_Taxa Efetiva Cosan - Acumulado até Setembro 2011" xfId="26198"/>
    <cellStyle name="s_Valuation _BS Csan CPC 02 &lt;SAP&gt;_BS Cnsl CAA &lt;SAP&gt;_Base Junho_Base Junho_Base Julho_Taxa Efetiva Cosan - Acumulado até Setembro 2011_Mapa variáveis" xfId="26199"/>
    <cellStyle name="s_Valuation _BS Csan CPC 02 &lt;SAP&gt;_BS Cnsl CAA &lt;SAP&gt;_Base Junho_Base Junho_Base Julho_Taxa Efetiva Cosan - Acumulado até Setembro 2011_Variavel" xfId="26200"/>
    <cellStyle name="s_Valuation _BS Csan CPC 02 &lt;SAP&gt;_BS Cnsl CAA &lt;SAP&gt;_Base Junho_Base Junho_Base Julho_Variavel" xfId="26201"/>
    <cellStyle name="s_Valuation _BS Csan CPC 02 &lt;SAP&gt;_BS Cnsl CAA &lt;SAP&gt;_Base Junho_Base Junho_Mapa variáveis" xfId="26202"/>
    <cellStyle name="s_Valuation _BS Csan CPC 02 &lt;SAP&gt;_BS Cnsl CAA &lt;SAP&gt;_Base Junho_Base Junho_Variavel" xfId="26203"/>
    <cellStyle name="s_Valuation _BS Csan CPC 02 &lt;SAP&gt;_BS Cnsl CAA &lt;SAP&gt;_Base Junho_Mapa variáveis" xfId="26204"/>
    <cellStyle name="s_Valuation _BS Csan CPC 02 &lt;SAP&gt;_BS Cnsl CAA &lt;SAP&gt;_Base Junho_Taxa Efetiva Cosan - Acumulado até Setembro 2011" xfId="26205"/>
    <cellStyle name="s_Valuation _BS Csan CPC 02 &lt;SAP&gt;_BS Cnsl CAA &lt;SAP&gt;_Base Junho_Taxa Efetiva Cosan - Acumulado até Setembro 2011_Mapa variáveis" xfId="26206"/>
    <cellStyle name="s_Valuation _BS Csan CPC 02 &lt;SAP&gt;_BS Cnsl CAA &lt;SAP&gt;_Base Junho_Taxa Efetiva Cosan - Acumulado até Setembro 2011_Variavel" xfId="26207"/>
    <cellStyle name="s_Valuation _BS Csan CPC 02 &lt;SAP&gt;_BS Cnsl CAA &lt;SAP&gt;_Base Junho_Variavel" xfId="26208"/>
    <cellStyle name="s_Valuation _BS Csan CPC 02 &lt;SAP&gt;_BS Cnsl CAA &lt;SAP&gt;_Caixa restrito" xfId="26209"/>
    <cellStyle name="s_Valuation _BS Csan CPC 02 &lt;SAP&gt;_BS Cnsl CAA &lt;SAP&gt;_Caixa restrito 2" xfId="26210"/>
    <cellStyle name="s_Valuation _BS Csan CPC 02 &lt;SAP&gt;_BS Cnsl CAA &lt;SAP&gt;_Caixa restrito_7-Estoque" xfId="26211"/>
    <cellStyle name="s_Valuation _BS Csan CPC 02 &lt;SAP&gt;_BS Cnsl CAA &lt;SAP&gt;_Caixa restrito_Despesas operacionais " xfId="26212"/>
    <cellStyle name="s_Valuation _BS Csan CPC 02 &lt;SAP&gt;_BS Cnsl CAA &lt;SAP&gt;_Caixa restrito_Working Capital" xfId="26213"/>
    <cellStyle name="s_Valuation _BS Csan CPC 02 &lt;SAP&gt;_BS Cnsl CAA &lt;SAP&gt;_CCL" xfId="26214"/>
    <cellStyle name="s_Valuation _BS Csan CPC 02 &lt;SAP&gt;_BS Cnsl CAA &lt;SAP&gt;_CCL 2" xfId="26215"/>
    <cellStyle name="s_Valuation _BS Csan CPC 02 &lt;SAP&gt;_BS Cnsl CAA &lt;SAP&gt;_CCL 2_15-FINANCEIRAS" xfId="26216"/>
    <cellStyle name="s_Valuation _BS Csan CPC 02 &lt;SAP&gt;_BS Cnsl CAA &lt;SAP&gt;_CCL 2_Mapa variáveis" xfId="26217"/>
    <cellStyle name="s_Valuation _BS Csan CPC 02 &lt;SAP&gt;_BS Cnsl CAA &lt;SAP&gt;_CCL 2_Variavel" xfId="26218"/>
    <cellStyle name="s_Valuation _BS Csan CPC 02 &lt;SAP&gt;_BS Cnsl CAA &lt;SAP&gt;_CCL 3" xfId="26219"/>
    <cellStyle name="s_Valuation _BS Csan CPC 02 &lt;SAP&gt;_BS Cnsl CAA &lt;SAP&gt;_CCL_15-FINANCEIRAS" xfId="26220"/>
    <cellStyle name="s_Valuation _BS Csan CPC 02 &lt;SAP&gt;_BS Cnsl CAA &lt;SAP&gt;_CCL_15-FINANCEIRAS_1" xfId="26221"/>
    <cellStyle name="s_Valuation _BS Csan CPC 02 &lt;SAP&gt;_BS Cnsl CAA &lt;SAP&gt;_CCL_2-DRE" xfId="26222"/>
    <cellStyle name="s_Valuation _BS Csan CPC 02 &lt;SAP&gt;_BS Cnsl CAA &lt;SAP&gt;_CCL_2-DRE 2" xfId="26223"/>
    <cellStyle name="s_Valuation _BS Csan CPC 02 &lt;SAP&gt;_BS Cnsl CAA &lt;SAP&gt;_CCL_2-DRE_3-Balanço" xfId="26224"/>
    <cellStyle name="s_Valuation _BS Csan CPC 02 &lt;SAP&gt;_BS Cnsl CAA &lt;SAP&gt;_CCL_2-DRE_3-Balanço_Mapa variáveis" xfId="26225"/>
    <cellStyle name="s_Valuation _BS Csan CPC 02 &lt;SAP&gt;_BS Cnsl CAA &lt;SAP&gt;_CCL_2-DRE_3-Balanço_Variavel" xfId="26226"/>
    <cellStyle name="s_Valuation _BS Csan CPC 02 &lt;SAP&gt;_BS Cnsl CAA &lt;SAP&gt;_CCL_2-DRE_Dep_Judiciais-Contingências" xfId="26227"/>
    <cellStyle name="s_Valuation _BS Csan CPC 02 &lt;SAP&gt;_BS Cnsl CAA &lt;SAP&gt;_CCL_2-DRE_DFC Gerencial" xfId="26228"/>
    <cellStyle name="s_Valuation _BS Csan CPC 02 &lt;SAP&gt;_BS Cnsl CAA &lt;SAP&gt;_CCL_2-DRE_DMPL" xfId="26229"/>
    <cellStyle name="s_Valuation _BS Csan CPC 02 &lt;SAP&gt;_BS Cnsl CAA &lt;SAP&gt;_CCL_2-DRE_Mapa variáveis" xfId="26230"/>
    <cellStyle name="s_Valuation _BS Csan CPC 02 &lt;SAP&gt;_BS Cnsl CAA &lt;SAP&gt;_CCL_2-DRE_Variavel" xfId="26231"/>
    <cellStyle name="s_Valuation _BS Csan CPC 02 &lt;SAP&gt;_BS Cnsl CAA &lt;SAP&gt;_CCL_3-Balanço" xfId="26232"/>
    <cellStyle name="s_Valuation _BS Csan CPC 02 &lt;SAP&gt;_BS Cnsl CAA &lt;SAP&gt;_CCL_3-Balanço 2" xfId="26233"/>
    <cellStyle name="s_Valuation _BS Csan CPC 02 &lt;SAP&gt;_BS Cnsl CAA &lt;SAP&gt;_CCL_3-Balanço 2_15-FINANCEIRAS" xfId="26234"/>
    <cellStyle name="s_Valuation _BS Csan CPC 02 &lt;SAP&gt;_BS Cnsl CAA &lt;SAP&gt;_CCL_3-Balanço_1" xfId="26235"/>
    <cellStyle name="s_Valuation _BS Csan CPC 02 &lt;SAP&gt;_BS Cnsl CAA &lt;SAP&gt;_CCL_3-Balanço_1_Mapa variáveis" xfId="26236"/>
    <cellStyle name="s_Valuation _BS Csan CPC 02 &lt;SAP&gt;_BS Cnsl CAA &lt;SAP&gt;_CCL_3-Balanço_1_Variavel" xfId="26237"/>
    <cellStyle name="s_Valuation _BS Csan CPC 02 &lt;SAP&gt;_BS Cnsl CAA &lt;SAP&gt;_CCL_3-Balanço_15-FINANCEIRAS" xfId="26238"/>
    <cellStyle name="s_Valuation _BS Csan CPC 02 &lt;SAP&gt;_BS Cnsl CAA &lt;SAP&gt;_CCL_3-Balanço_15-FINANCEIRAS_1" xfId="26239"/>
    <cellStyle name="s_Valuation _BS Csan CPC 02 &lt;SAP&gt;_BS Cnsl CAA &lt;SAP&gt;_CCL_3-Balanço_2-DRE" xfId="26240"/>
    <cellStyle name="s_Valuation _BS Csan CPC 02 &lt;SAP&gt;_BS Cnsl CAA &lt;SAP&gt;_CCL_3-Balanço_2-DRE 2" xfId="26241"/>
    <cellStyle name="s_Valuation _BS Csan CPC 02 &lt;SAP&gt;_BS Cnsl CAA &lt;SAP&gt;_CCL_3-Balanço_2-DRE_3-Balanço" xfId="26242"/>
    <cellStyle name="s_Valuation _BS Csan CPC 02 &lt;SAP&gt;_BS Cnsl CAA &lt;SAP&gt;_CCL_3-Balanço_2-DRE_3-Balanço_Mapa variáveis" xfId="26243"/>
    <cellStyle name="s_Valuation _BS Csan CPC 02 &lt;SAP&gt;_BS Cnsl CAA &lt;SAP&gt;_CCL_3-Balanço_2-DRE_3-Balanço_Variavel" xfId="26244"/>
    <cellStyle name="s_Valuation _BS Csan CPC 02 &lt;SAP&gt;_BS Cnsl CAA &lt;SAP&gt;_CCL_3-Balanço_2-DRE_Dep_Judiciais-Contingências" xfId="26245"/>
    <cellStyle name="s_Valuation _BS Csan CPC 02 &lt;SAP&gt;_BS Cnsl CAA &lt;SAP&gt;_CCL_3-Balanço_2-DRE_DFC Gerencial" xfId="26246"/>
    <cellStyle name="s_Valuation _BS Csan CPC 02 &lt;SAP&gt;_BS Cnsl CAA &lt;SAP&gt;_CCL_3-Balanço_2-DRE_DMPL" xfId="26247"/>
    <cellStyle name="s_Valuation _BS Csan CPC 02 &lt;SAP&gt;_BS Cnsl CAA &lt;SAP&gt;_CCL_3-Balanço_2-DRE_Mapa variáveis" xfId="26248"/>
    <cellStyle name="s_Valuation _BS Csan CPC 02 &lt;SAP&gt;_BS Cnsl CAA &lt;SAP&gt;_CCL_3-Balanço_2-DRE_Variavel" xfId="26249"/>
    <cellStyle name="s_Valuation _BS Csan CPC 02 &lt;SAP&gt;_BS Cnsl CAA &lt;SAP&gt;_CCL_3-Balanço_3-Balanço" xfId="26250"/>
    <cellStyle name="s_Valuation _BS Csan CPC 02 &lt;SAP&gt;_BS Cnsl CAA &lt;SAP&gt;_CCL_3-Balanço_3-Balanço_Mapa variáveis" xfId="26251"/>
    <cellStyle name="s_Valuation _BS Csan CPC 02 &lt;SAP&gt;_BS Cnsl CAA &lt;SAP&gt;_CCL_3-Balanço_3-Balanço_Variavel" xfId="26252"/>
    <cellStyle name="s_Valuation _BS Csan CPC 02 &lt;SAP&gt;_BS Cnsl CAA &lt;SAP&gt;_CCL_3-Balanço_7-Estoque" xfId="26253"/>
    <cellStyle name="s_Valuation _BS Csan CPC 02 &lt;SAP&gt;_BS Cnsl CAA &lt;SAP&gt;_CCL_3-Balanço_Despesas operacionais " xfId="26254"/>
    <cellStyle name="s_Valuation _BS Csan CPC 02 &lt;SAP&gt;_BS Cnsl CAA &lt;SAP&gt;_CCL_3-Balanço_Mapa variáveis" xfId="26255"/>
    <cellStyle name="s_Valuation _BS Csan CPC 02 &lt;SAP&gt;_BS Cnsl CAA &lt;SAP&gt;_CCL_3-Balanço_P&amp;L Raízen Combs" xfId="26256"/>
    <cellStyle name="s_Valuation _BS Csan CPC 02 &lt;SAP&gt;_BS Cnsl CAA &lt;SAP&gt;_CCL_3-Balanço_P&amp;L RUMO" xfId="26257"/>
    <cellStyle name="s_Valuation _BS Csan CPC 02 &lt;SAP&gt;_BS Cnsl CAA &lt;SAP&gt;_CCL_3-Balanço_Variavel" xfId="26258"/>
    <cellStyle name="s_Valuation _BS Csan CPC 02 &lt;SAP&gt;_BS Cnsl CAA &lt;SAP&gt;_CCL_3-Balanço_Working Capital" xfId="26259"/>
    <cellStyle name="s_Valuation _BS Csan CPC 02 &lt;SAP&gt;_BS Cnsl CAA &lt;SAP&gt;_CCL_7-Estoque" xfId="26260"/>
    <cellStyle name="s_Valuation _BS Csan CPC 02 &lt;SAP&gt;_BS Cnsl CAA &lt;SAP&gt;_CCL_Balanço" xfId="26261"/>
    <cellStyle name="s_Valuation _BS Csan CPC 02 &lt;SAP&gt;_BS Cnsl CAA &lt;SAP&gt;_CCL_Balanço_Despesas operacionais " xfId="26262"/>
    <cellStyle name="s_Valuation _BS Csan CPC 02 &lt;SAP&gt;_BS Cnsl CAA &lt;SAP&gt;_CCL_Balanço_Working Capital" xfId="26263"/>
    <cellStyle name="s_Valuation _BS Csan CPC 02 &lt;SAP&gt;_BS Cnsl CAA &lt;SAP&gt;_CCL_Despesas operacionais " xfId="26264"/>
    <cellStyle name="s_Valuation _BS Csan CPC 02 &lt;SAP&gt;_BS Cnsl CAA &lt;SAP&gt;_CCL_IR Diferido" xfId="26265"/>
    <cellStyle name="s_Valuation _BS Csan CPC 02 &lt;SAP&gt;_BS Cnsl CAA &lt;SAP&gt;_CCL_Mapa variáveis" xfId="26266"/>
    <cellStyle name="s_Valuation _BS Csan CPC 02 &lt;SAP&gt;_BS Cnsl CAA &lt;SAP&gt;_CCL_P&amp;L Raízen Combs" xfId="26267"/>
    <cellStyle name="s_Valuation _BS Csan CPC 02 &lt;SAP&gt;_BS Cnsl CAA &lt;SAP&gt;_CCL_P&amp;L RUMO" xfId="26268"/>
    <cellStyle name="s_Valuation _BS Csan CPC 02 &lt;SAP&gt;_BS Cnsl CAA &lt;SAP&gt;_CCL_Variavel" xfId="26269"/>
    <cellStyle name="s_Valuation _BS Csan CPC 02 &lt;SAP&gt;_BS Cnsl CAA &lt;SAP&gt;_CCL_Working Capital" xfId="26270"/>
    <cellStyle name="s_Valuation _BS Csan CPC 02 &lt;SAP&gt;_BS Cnsl CAA &lt;SAP&gt;_Cosan" xfId="26271"/>
    <cellStyle name="s_Valuation _BS Csan CPC 02 &lt;SAP&gt;_BS Cnsl CAA &lt;SAP&gt;_COSAN SA CONSOLID_MÊS" xfId="26272"/>
    <cellStyle name="s_Valuation _BS Csan CPC 02 &lt;SAP&gt;_BS Cnsl CAA &lt;SAP&gt;_Cosan_Mapa variáveis" xfId="26273"/>
    <cellStyle name="s_Valuation _BS Csan CPC 02 &lt;SAP&gt;_BS Cnsl CAA &lt;SAP&gt;_Cosan_Variavel" xfId="26274"/>
    <cellStyle name="s_Valuation _BS Csan CPC 02 &lt;SAP&gt;_BS Cnsl CAA &lt;SAP&gt;_Despesas operacionais " xfId="26275"/>
    <cellStyle name="s_Valuation _BS Csan CPC 02 &lt;SAP&gt;_BS Cnsl CAA &lt;SAP&gt;_Diferenças outubro CAN- (2)" xfId="26276"/>
    <cellStyle name="s_Valuation _BS Csan CPC 02 &lt;SAP&gt;_BS Cnsl CAA &lt;SAP&gt;_Diferenças outubro CAN- (2) 2" xfId="26277"/>
    <cellStyle name="s_Valuation _BS Csan CPC 02 &lt;SAP&gt;_BS Cnsl CAA &lt;SAP&gt;_Diferenças outubro CAN- (2) 2_15-FINANCEIRAS" xfId="26278"/>
    <cellStyle name="s_Valuation _BS Csan CPC 02 &lt;SAP&gt;_BS Cnsl CAA &lt;SAP&gt;_Diferenças outubro CAN- (2) 2_Mapa variáveis" xfId="26279"/>
    <cellStyle name="s_Valuation _BS Csan CPC 02 &lt;SAP&gt;_BS Cnsl CAA &lt;SAP&gt;_Diferenças outubro CAN- (2) 2_Variavel" xfId="26280"/>
    <cellStyle name="s_Valuation _BS Csan CPC 02 &lt;SAP&gt;_BS Cnsl CAA &lt;SAP&gt;_Diferenças outubro CAN- (2) 3" xfId="26281"/>
    <cellStyle name="s_Valuation _BS Csan CPC 02 &lt;SAP&gt;_BS Cnsl CAA &lt;SAP&gt;_Diferenças outubro CAN- (2)_15-FINANCEIRAS" xfId="26282"/>
    <cellStyle name="s_Valuation _BS Csan CPC 02 &lt;SAP&gt;_BS Cnsl CAA &lt;SAP&gt;_Diferenças outubro CAN- (2)_15-FINANCEIRAS_1" xfId="26283"/>
    <cellStyle name="s_Valuation _BS Csan CPC 02 &lt;SAP&gt;_BS Cnsl CAA &lt;SAP&gt;_Diferenças outubro CAN- (2)_2-DRE" xfId="26284"/>
    <cellStyle name="s_Valuation _BS Csan CPC 02 &lt;SAP&gt;_BS Cnsl CAA &lt;SAP&gt;_Diferenças outubro CAN- (2)_2-DRE 2" xfId="26285"/>
    <cellStyle name="s_Valuation _BS Csan CPC 02 &lt;SAP&gt;_BS Cnsl CAA &lt;SAP&gt;_Diferenças outubro CAN- (2)_2-DRE_3-Balanço" xfId="26286"/>
    <cellStyle name="s_Valuation _BS Csan CPC 02 &lt;SAP&gt;_BS Cnsl CAA &lt;SAP&gt;_Diferenças outubro CAN- (2)_2-DRE_3-Balanço_Mapa variáveis" xfId="26287"/>
    <cellStyle name="s_Valuation _BS Csan CPC 02 &lt;SAP&gt;_BS Cnsl CAA &lt;SAP&gt;_Diferenças outubro CAN- (2)_2-DRE_3-Balanço_Variavel" xfId="26288"/>
    <cellStyle name="s_Valuation _BS Csan CPC 02 &lt;SAP&gt;_BS Cnsl CAA &lt;SAP&gt;_Diferenças outubro CAN- (2)_2-DRE_Dep_Judiciais-Contingências" xfId="26289"/>
    <cellStyle name="s_Valuation _BS Csan CPC 02 &lt;SAP&gt;_BS Cnsl CAA &lt;SAP&gt;_Diferenças outubro CAN- (2)_2-DRE_DFC Gerencial" xfId="26290"/>
    <cellStyle name="s_Valuation _BS Csan CPC 02 &lt;SAP&gt;_BS Cnsl CAA &lt;SAP&gt;_Diferenças outubro CAN- (2)_2-DRE_DMPL" xfId="26291"/>
    <cellStyle name="s_Valuation _BS Csan CPC 02 &lt;SAP&gt;_BS Cnsl CAA &lt;SAP&gt;_Diferenças outubro CAN- (2)_2-DRE_Mapa variáveis" xfId="26292"/>
    <cellStyle name="s_Valuation _BS Csan CPC 02 &lt;SAP&gt;_BS Cnsl CAA &lt;SAP&gt;_Diferenças outubro CAN- (2)_2-DRE_Variavel" xfId="26293"/>
    <cellStyle name="s_Valuation _BS Csan CPC 02 &lt;SAP&gt;_BS Cnsl CAA &lt;SAP&gt;_Diferenças outubro CAN- (2)_3-Balanço" xfId="26294"/>
    <cellStyle name="s_Valuation _BS Csan CPC 02 &lt;SAP&gt;_BS Cnsl CAA &lt;SAP&gt;_Diferenças outubro CAN- (2)_3-Balanço 2" xfId="26295"/>
    <cellStyle name="s_Valuation _BS Csan CPC 02 &lt;SAP&gt;_BS Cnsl CAA &lt;SAP&gt;_Diferenças outubro CAN- (2)_3-Balanço 2_15-FINANCEIRAS" xfId="26296"/>
    <cellStyle name="s_Valuation _BS Csan CPC 02 &lt;SAP&gt;_BS Cnsl CAA &lt;SAP&gt;_Diferenças outubro CAN- (2)_3-Balanço_1" xfId="26297"/>
    <cellStyle name="s_Valuation _BS Csan CPC 02 &lt;SAP&gt;_BS Cnsl CAA &lt;SAP&gt;_Diferenças outubro CAN- (2)_3-Balanço_1_Mapa variáveis" xfId="26298"/>
    <cellStyle name="s_Valuation _BS Csan CPC 02 &lt;SAP&gt;_BS Cnsl CAA &lt;SAP&gt;_Diferenças outubro CAN- (2)_3-Balanço_1_Variavel" xfId="26299"/>
    <cellStyle name="s_Valuation _BS Csan CPC 02 &lt;SAP&gt;_BS Cnsl CAA &lt;SAP&gt;_Diferenças outubro CAN- (2)_3-Balanço_15-FINANCEIRAS" xfId="26300"/>
    <cellStyle name="s_Valuation _BS Csan CPC 02 &lt;SAP&gt;_BS Cnsl CAA &lt;SAP&gt;_Diferenças outubro CAN- (2)_3-Balanço_15-FINANCEIRAS_1" xfId="26301"/>
    <cellStyle name="s_Valuation _BS Csan CPC 02 &lt;SAP&gt;_BS Cnsl CAA &lt;SAP&gt;_Diferenças outubro CAN- (2)_3-Balanço_2-DRE" xfId="26302"/>
    <cellStyle name="s_Valuation _BS Csan CPC 02 &lt;SAP&gt;_BS Cnsl CAA &lt;SAP&gt;_Diferenças outubro CAN- (2)_3-Balanço_2-DRE 2" xfId="26303"/>
    <cellStyle name="s_Valuation _BS Csan CPC 02 &lt;SAP&gt;_BS Cnsl CAA &lt;SAP&gt;_Diferenças outubro CAN- (2)_3-Balanço_2-DRE_3-Balanço" xfId="26304"/>
    <cellStyle name="s_Valuation _BS Csan CPC 02 &lt;SAP&gt;_BS Cnsl CAA &lt;SAP&gt;_Diferenças outubro CAN- (2)_3-Balanço_2-DRE_3-Balanço_Mapa variáveis" xfId="26305"/>
    <cellStyle name="s_Valuation _BS Csan CPC 02 &lt;SAP&gt;_BS Cnsl CAA &lt;SAP&gt;_Diferenças outubro CAN- (2)_3-Balanço_2-DRE_3-Balanço_Variavel" xfId="26306"/>
    <cellStyle name="s_Valuation _BS Csan CPC 02 &lt;SAP&gt;_BS Cnsl CAA &lt;SAP&gt;_Diferenças outubro CAN- (2)_3-Balanço_2-DRE_Dep_Judiciais-Contingências" xfId="26307"/>
    <cellStyle name="s_Valuation _BS Csan CPC 02 &lt;SAP&gt;_BS Cnsl CAA &lt;SAP&gt;_Diferenças outubro CAN- (2)_3-Balanço_2-DRE_DFC Gerencial" xfId="26308"/>
    <cellStyle name="s_Valuation _BS Csan CPC 02 &lt;SAP&gt;_BS Cnsl CAA &lt;SAP&gt;_Diferenças outubro CAN- (2)_3-Balanço_2-DRE_DMPL" xfId="26309"/>
    <cellStyle name="s_Valuation _BS Csan CPC 02 &lt;SAP&gt;_BS Cnsl CAA &lt;SAP&gt;_Diferenças outubro CAN- (2)_3-Balanço_2-DRE_Mapa variáveis" xfId="26310"/>
    <cellStyle name="s_Valuation _BS Csan CPC 02 &lt;SAP&gt;_BS Cnsl CAA &lt;SAP&gt;_Diferenças outubro CAN- (2)_3-Balanço_2-DRE_Variavel" xfId="26311"/>
    <cellStyle name="s_Valuation _BS Csan CPC 02 &lt;SAP&gt;_BS Cnsl CAA &lt;SAP&gt;_Diferenças outubro CAN- (2)_3-Balanço_3-Balanço" xfId="26312"/>
    <cellStyle name="s_Valuation _BS Csan CPC 02 &lt;SAP&gt;_BS Cnsl CAA &lt;SAP&gt;_Diferenças outubro CAN- (2)_3-Balanço_3-Balanço_Mapa variáveis" xfId="26313"/>
    <cellStyle name="s_Valuation _BS Csan CPC 02 &lt;SAP&gt;_BS Cnsl CAA &lt;SAP&gt;_Diferenças outubro CAN- (2)_3-Balanço_3-Balanço_Variavel" xfId="26314"/>
    <cellStyle name="s_Valuation _BS Csan CPC 02 &lt;SAP&gt;_BS Cnsl CAA &lt;SAP&gt;_Diferenças outubro CAN- (2)_3-Balanço_7-Estoque" xfId="26315"/>
    <cellStyle name="s_Valuation _BS Csan CPC 02 &lt;SAP&gt;_BS Cnsl CAA &lt;SAP&gt;_Diferenças outubro CAN- (2)_3-Balanço_Despesas operacionais " xfId="26316"/>
    <cellStyle name="s_Valuation _BS Csan CPC 02 &lt;SAP&gt;_BS Cnsl CAA &lt;SAP&gt;_Diferenças outubro CAN- (2)_3-Balanço_Mapa variáveis" xfId="26317"/>
    <cellStyle name="s_Valuation _BS Csan CPC 02 &lt;SAP&gt;_BS Cnsl CAA &lt;SAP&gt;_Diferenças outubro CAN- (2)_3-Balanço_P&amp;L Raízen Combs" xfId="26318"/>
    <cellStyle name="s_Valuation _BS Csan CPC 02 &lt;SAP&gt;_BS Cnsl CAA &lt;SAP&gt;_Diferenças outubro CAN- (2)_3-Balanço_P&amp;L RUMO" xfId="26319"/>
    <cellStyle name="s_Valuation _BS Csan CPC 02 &lt;SAP&gt;_BS Cnsl CAA &lt;SAP&gt;_Diferenças outubro CAN- (2)_3-Balanço_Variavel" xfId="26320"/>
    <cellStyle name="s_Valuation _BS Csan CPC 02 &lt;SAP&gt;_BS Cnsl CAA &lt;SAP&gt;_Diferenças outubro CAN- (2)_3-Balanço_Working Capital" xfId="26321"/>
    <cellStyle name="s_Valuation _BS Csan CPC 02 &lt;SAP&gt;_BS Cnsl CAA &lt;SAP&gt;_Diferenças outubro CAN- (2)_7-Estoque" xfId="26322"/>
    <cellStyle name="s_Valuation _BS Csan CPC 02 &lt;SAP&gt;_BS Cnsl CAA &lt;SAP&gt;_Diferenças outubro CAN- (2)_Balanço" xfId="26323"/>
    <cellStyle name="s_Valuation _BS Csan CPC 02 &lt;SAP&gt;_BS Cnsl CAA &lt;SAP&gt;_Diferenças outubro CAN- (2)_Balanço_Despesas operacionais " xfId="26324"/>
    <cellStyle name="s_Valuation _BS Csan CPC 02 &lt;SAP&gt;_BS Cnsl CAA &lt;SAP&gt;_Diferenças outubro CAN- (2)_Balanço_Working Capital" xfId="26325"/>
    <cellStyle name="s_Valuation _BS Csan CPC 02 &lt;SAP&gt;_BS Cnsl CAA &lt;SAP&gt;_Diferenças outubro CAN- (2)_Despesas operacionais " xfId="26326"/>
    <cellStyle name="s_Valuation _BS Csan CPC 02 &lt;SAP&gt;_BS Cnsl CAA &lt;SAP&gt;_Diferenças outubro CAN- (2)_IR Diferido" xfId="26327"/>
    <cellStyle name="s_Valuation _BS Csan CPC 02 &lt;SAP&gt;_BS Cnsl CAA &lt;SAP&gt;_Diferenças outubro CAN- (2)_Mapa variáveis" xfId="26328"/>
    <cellStyle name="s_Valuation _BS Csan CPC 02 &lt;SAP&gt;_BS Cnsl CAA &lt;SAP&gt;_Diferenças outubro CAN- (2)_P&amp;L Raízen Combs" xfId="26329"/>
    <cellStyle name="s_Valuation _BS Csan CPC 02 &lt;SAP&gt;_BS Cnsl CAA &lt;SAP&gt;_Diferenças outubro CAN- (2)_P&amp;L RUMO" xfId="26330"/>
    <cellStyle name="s_Valuation _BS Csan CPC 02 &lt;SAP&gt;_BS Cnsl CAA &lt;SAP&gt;_Diferenças outubro CAN- (2)_Variavel" xfId="26331"/>
    <cellStyle name="s_Valuation _BS Csan CPC 02 &lt;SAP&gt;_BS Cnsl CAA &lt;SAP&gt;_Diferenças outubro CAN- (2)_Working Capital" xfId="26332"/>
    <cellStyle name="s_Valuation _BS Csan CPC 02 &lt;SAP&gt;_BS Cnsl CAA &lt;SAP&gt;_Diferido" xfId="26333"/>
    <cellStyle name="s_Valuation _BS Csan CPC 02 &lt;SAP&gt;_BS Cnsl CAA &lt;SAP&gt;_Diferido_Mapa variáveis" xfId="26334"/>
    <cellStyle name="s_Valuation _BS Csan CPC 02 &lt;SAP&gt;_BS Cnsl CAA &lt;SAP&gt;_Diferido_Variavel" xfId="26335"/>
    <cellStyle name="s_Valuation _BS Csan CPC 02 &lt;SAP&gt;_BS Cnsl CAA &lt;SAP&gt;_Display" xfId="26336"/>
    <cellStyle name="s_Valuation _BS Csan CPC 02 &lt;SAP&gt;_BS Cnsl CAA &lt;SAP&gt;_Display 2" xfId="26337"/>
    <cellStyle name="s_Valuation _BS Csan CPC 02 &lt;SAP&gt;_BS Cnsl CAA &lt;SAP&gt;_Display 2_15-FINANCEIRAS" xfId="26338"/>
    <cellStyle name="s_Valuation _BS Csan CPC 02 &lt;SAP&gt;_BS Cnsl CAA &lt;SAP&gt;_Display 3" xfId="26339"/>
    <cellStyle name="s_Valuation _BS Csan CPC 02 &lt;SAP&gt;_BS Cnsl CAA &lt;SAP&gt;_Display 4" xfId="26340"/>
    <cellStyle name="s_Valuation _BS Csan CPC 02 &lt;SAP&gt;_BS Cnsl CAA &lt;SAP&gt;_Display_15-FINANCEIRAS" xfId="26341"/>
    <cellStyle name="s_Valuation _BS Csan CPC 02 &lt;SAP&gt;_BS Cnsl CAA &lt;SAP&gt;_Display_15-FINANCEIRAS_1" xfId="26342"/>
    <cellStyle name="s_Valuation _BS Csan CPC 02 &lt;SAP&gt;_BS Cnsl CAA &lt;SAP&gt;_Display_2-DRE" xfId="26343"/>
    <cellStyle name="s_Valuation _BS Csan CPC 02 &lt;SAP&gt;_BS Cnsl CAA &lt;SAP&gt;_Display_2-DRE 2" xfId="26344"/>
    <cellStyle name="s_Valuation _BS Csan CPC 02 &lt;SAP&gt;_BS Cnsl CAA &lt;SAP&gt;_Display_2-DRE_3-Balanço" xfId="26345"/>
    <cellStyle name="s_Valuation _BS Csan CPC 02 &lt;SAP&gt;_BS Cnsl CAA &lt;SAP&gt;_Display_2-DRE_3-Balanço_Mapa variáveis" xfId="26346"/>
    <cellStyle name="s_Valuation _BS Csan CPC 02 &lt;SAP&gt;_BS Cnsl CAA &lt;SAP&gt;_Display_2-DRE_3-Balanço_Variavel" xfId="26347"/>
    <cellStyle name="s_Valuation _BS Csan CPC 02 &lt;SAP&gt;_BS Cnsl CAA &lt;SAP&gt;_Display_2-DRE_Dep_Judiciais-Contingências" xfId="26348"/>
    <cellStyle name="s_Valuation _BS Csan CPC 02 &lt;SAP&gt;_BS Cnsl CAA &lt;SAP&gt;_Display_2-DRE_DFC Gerencial" xfId="26349"/>
    <cellStyle name="s_Valuation _BS Csan CPC 02 &lt;SAP&gt;_BS Cnsl CAA &lt;SAP&gt;_Display_2-DRE_DMPL" xfId="26350"/>
    <cellStyle name="s_Valuation _BS Csan CPC 02 &lt;SAP&gt;_BS Cnsl CAA &lt;SAP&gt;_Display_2-DRE_Mapa variáveis" xfId="26351"/>
    <cellStyle name="s_Valuation _BS Csan CPC 02 &lt;SAP&gt;_BS Cnsl CAA &lt;SAP&gt;_Display_2-DRE_Variavel" xfId="26352"/>
    <cellStyle name="s_Valuation _BS Csan CPC 02 &lt;SAP&gt;_BS Cnsl CAA &lt;SAP&gt;_Display_3-Balanço" xfId="26353"/>
    <cellStyle name="s_Valuation _BS Csan CPC 02 &lt;SAP&gt;_BS Cnsl CAA &lt;SAP&gt;_Display_3-Balanço_Mapa variáveis" xfId="26354"/>
    <cellStyle name="s_Valuation _BS Csan CPC 02 &lt;SAP&gt;_BS Cnsl CAA &lt;SAP&gt;_Display_3-Balanço_Variavel" xfId="26355"/>
    <cellStyle name="s_Valuation _BS Csan CPC 02 &lt;SAP&gt;_BS Cnsl CAA &lt;SAP&gt;_Display_7-Estoque" xfId="26356"/>
    <cellStyle name="s_Valuation _BS Csan CPC 02 &lt;SAP&gt;_BS Cnsl CAA &lt;SAP&gt;_Display_Despesas operacionais " xfId="26357"/>
    <cellStyle name="s_Valuation _BS Csan CPC 02 &lt;SAP&gt;_BS Cnsl CAA &lt;SAP&gt;_Display_Mapa variáveis" xfId="26358"/>
    <cellStyle name="s_Valuation _BS Csan CPC 02 &lt;SAP&gt;_BS Cnsl CAA &lt;SAP&gt;_Display_P&amp;L Raízen Combs" xfId="26359"/>
    <cellStyle name="s_Valuation _BS Csan CPC 02 &lt;SAP&gt;_BS Cnsl CAA &lt;SAP&gt;_Display_P&amp;L RUMO" xfId="26360"/>
    <cellStyle name="s_Valuation _BS Csan CPC 02 &lt;SAP&gt;_BS Cnsl CAA &lt;SAP&gt;_Display_Variavel" xfId="26361"/>
    <cellStyle name="s_Valuation _BS Csan CPC 02 &lt;SAP&gt;_BS Cnsl CAA &lt;SAP&gt;_Display_Working Capital" xfId="26362"/>
    <cellStyle name="s_Valuation _BS Csan CPC 02 &lt;SAP&gt;_BS Cnsl CAA &lt;SAP&gt;_FINANCEIRAS" xfId="26363"/>
    <cellStyle name="s_Valuation _BS Csan CPC 02 &lt;SAP&gt;_BS Cnsl CAA &lt;SAP&gt;_FINANCEIRAS_Dep_Judiciais-Contingências" xfId="26364"/>
    <cellStyle name="s_Valuation _BS Csan CPC 02 &lt;SAP&gt;_BS Cnsl CAA &lt;SAP&gt;_FINANCEIRAS_DFC Gerencial" xfId="26365"/>
    <cellStyle name="s_Valuation _BS Csan CPC 02 &lt;SAP&gt;_BS Cnsl CAA &lt;SAP&gt;_FINANCEIRAS_DMPL" xfId="26366"/>
    <cellStyle name="s_Valuation _BS Csan CPC 02 &lt;SAP&gt;_BS Cnsl CAA &lt;SAP&gt;_FINANCEIRAS_Mapa variáveis" xfId="26367"/>
    <cellStyle name="s_Valuation _BS Csan CPC 02 &lt;SAP&gt;_BS Cnsl CAA &lt;SAP&gt;_FINANCEIRAS_Variavel" xfId="26368"/>
    <cellStyle name="s_Valuation _BS Csan CPC 02 &lt;SAP&gt;_BS Cnsl CAA &lt;SAP&gt;_Instrumentos Financeiros" xfId="26369"/>
    <cellStyle name="s_Valuation _BS Csan CPC 02 &lt;SAP&gt;_BS Cnsl CAA &lt;SAP&gt;_Instrumentos Financeiros 2" xfId="26370"/>
    <cellStyle name="s_Valuation _BS Csan CPC 02 &lt;SAP&gt;_BS Cnsl CAA &lt;SAP&gt;_Instrumentos Financeiros 2_15-FINANCEIRAS" xfId="26371"/>
    <cellStyle name="s_Valuation _BS Csan CPC 02 &lt;SAP&gt;_BS Cnsl CAA &lt;SAP&gt;_Instrumentos Financeiros_15-FINANCEIRAS" xfId="26372"/>
    <cellStyle name="s_Valuation _BS Csan CPC 02 &lt;SAP&gt;_BS Cnsl CAA &lt;SAP&gt;_Instrumentos Financeiros_15-FINANCEIRAS_1" xfId="26373"/>
    <cellStyle name="s_Valuation _BS Csan CPC 02 &lt;SAP&gt;_BS Cnsl CAA &lt;SAP&gt;_Instrumentos Financeiros_2-DRE" xfId="26374"/>
    <cellStyle name="s_Valuation _BS Csan CPC 02 &lt;SAP&gt;_BS Cnsl CAA &lt;SAP&gt;_Instrumentos Financeiros_2-DRE 2" xfId="26375"/>
    <cellStyle name="s_Valuation _BS Csan CPC 02 &lt;SAP&gt;_BS Cnsl CAA &lt;SAP&gt;_Instrumentos Financeiros_2-DRE_3-Balanço" xfId="26376"/>
    <cellStyle name="s_Valuation _BS Csan CPC 02 &lt;SAP&gt;_BS Cnsl CAA &lt;SAP&gt;_Instrumentos Financeiros_2-DRE_3-Balanço_Mapa variáveis" xfId="26377"/>
    <cellStyle name="s_Valuation _BS Csan CPC 02 &lt;SAP&gt;_BS Cnsl CAA &lt;SAP&gt;_Instrumentos Financeiros_2-DRE_3-Balanço_Variavel" xfId="26378"/>
    <cellStyle name="s_Valuation _BS Csan CPC 02 &lt;SAP&gt;_BS Cnsl CAA &lt;SAP&gt;_Instrumentos Financeiros_2-DRE_Dep_Judiciais-Contingências" xfId="26379"/>
    <cellStyle name="s_Valuation _BS Csan CPC 02 &lt;SAP&gt;_BS Cnsl CAA &lt;SAP&gt;_Instrumentos Financeiros_2-DRE_DFC Gerencial" xfId="26380"/>
    <cellStyle name="s_Valuation _BS Csan CPC 02 &lt;SAP&gt;_BS Cnsl CAA &lt;SAP&gt;_Instrumentos Financeiros_2-DRE_DMPL" xfId="26381"/>
    <cellStyle name="s_Valuation _BS Csan CPC 02 &lt;SAP&gt;_BS Cnsl CAA &lt;SAP&gt;_Instrumentos Financeiros_2-DRE_Mapa variáveis" xfId="26382"/>
    <cellStyle name="s_Valuation _BS Csan CPC 02 &lt;SAP&gt;_BS Cnsl CAA &lt;SAP&gt;_Instrumentos Financeiros_2-DRE_Variavel" xfId="26383"/>
    <cellStyle name="s_Valuation _BS Csan CPC 02 &lt;SAP&gt;_BS Cnsl CAA &lt;SAP&gt;_Instrumentos Financeiros_3-Balanço" xfId="26384"/>
    <cellStyle name="s_Valuation _BS Csan CPC 02 &lt;SAP&gt;_BS Cnsl CAA &lt;SAP&gt;_Instrumentos Financeiros_3-Balanço_Mapa variáveis" xfId="26385"/>
    <cellStyle name="s_Valuation _BS Csan CPC 02 &lt;SAP&gt;_BS Cnsl CAA &lt;SAP&gt;_Instrumentos Financeiros_3-Balanço_Variavel" xfId="26386"/>
    <cellStyle name="s_Valuation _BS Csan CPC 02 &lt;SAP&gt;_BS Cnsl CAA &lt;SAP&gt;_Instrumentos Financeiros_7-Estoque" xfId="26387"/>
    <cellStyle name="s_Valuation _BS Csan CPC 02 &lt;SAP&gt;_BS Cnsl CAA &lt;SAP&gt;_Instrumentos Financeiros_Despesas operacionais " xfId="26388"/>
    <cellStyle name="s_Valuation _BS Csan CPC 02 &lt;SAP&gt;_BS Cnsl CAA &lt;SAP&gt;_Instrumentos Financeiros_Mapa variáveis" xfId="26389"/>
    <cellStyle name="s_Valuation _BS Csan CPC 02 &lt;SAP&gt;_BS Cnsl CAA &lt;SAP&gt;_Instrumentos Financeiros_P&amp;L Raízen Combs" xfId="26390"/>
    <cellStyle name="s_Valuation _BS Csan CPC 02 &lt;SAP&gt;_BS Cnsl CAA &lt;SAP&gt;_Instrumentos Financeiros_P&amp;L RUMO" xfId="26391"/>
    <cellStyle name="s_Valuation _BS Csan CPC 02 &lt;SAP&gt;_BS Cnsl CAA &lt;SAP&gt;_Instrumentos Financeiros_Variavel" xfId="26392"/>
    <cellStyle name="s_Valuation _BS Csan CPC 02 &lt;SAP&gt;_BS Cnsl CAA &lt;SAP&gt;_Instrumentos Financeiros_Working Capital" xfId="26393"/>
    <cellStyle name="s_Valuation _BS Csan CPC 02 &lt;SAP&gt;_BS Cnsl CAA &lt;SAP&gt;_IR Diferido" xfId="26394"/>
    <cellStyle name="s_Valuation _BS Csan CPC 02 &lt;SAP&gt;_BS Cnsl CAA &lt;SAP&gt;_Ir e CS Ativo Jun 2011 (2)" xfId="26395"/>
    <cellStyle name="s_Valuation _BS Csan CPC 02 &lt;SAP&gt;_BS Cnsl CAA &lt;SAP&gt;_Ir e CS Ativo Jun 2011 (2)_Mapa variáveis" xfId="26396"/>
    <cellStyle name="s_Valuation _BS Csan CPC 02 &lt;SAP&gt;_BS Cnsl CAA &lt;SAP&gt;_Ir e CS Ativo Jun 2011 (2)_Variavel" xfId="26397"/>
    <cellStyle name="s_Valuation _BS Csan CPC 02 &lt;SAP&gt;_BS Cnsl CAA &lt;SAP&gt;_Ir e CS Ativo Mar 2010 (Ifrs)" xfId="26398"/>
    <cellStyle name="s_Valuation _BS Csan CPC 02 &lt;SAP&gt;_BS Cnsl CAA &lt;SAP&gt;_Ir e CS Ativo Mar 2010 (Ifrs)_Mapa variáveis" xfId="26399"/>
    <cellStyle name="s_Valuation _BS Csan CPC 02 &lt;SAP&gt;_BS Cnsl CAA &lt;SAP&gt;_Ir e CS Ativo Mar 2010 (Ifrs)_Variavel" xfId="26400"/>
    <cellStyle name="s_Valuation _BS Csan CPC 02 &lt;SAP&gt;_BS Cnsl CAA &lt;SAP&gt;_Ir e CS Dez 2011 Cosan Novo" xfId="26401"/>
    <cellStyle name="s_Valuation _BS Csan CPC 02 &lt;SAP&gt;_BS Cnsl CAA &lt;SAP&gt;_Ir e CS Dez 2011 Cosan Novo_Mapa variáveis" xfId="26402"/>
    <cellStyle name="s_Valuation _BS Csan CPC 02 &lt;SAP&gt;_BS Cnsl CAA &lt;SAP&gt;_Ir e CS Dez 2011 Cosan Novo_Variavel" xfId="26403"/>
    <cellStyle name="s_Valuation _BS Csan CPC 02 &lt;SAP&gt;_BS Cnsl CAA &lt;SAP&gt;_Ir e CS EAB Set 2011" xfId="26404"/>
    <cellStyle name="s_Valuation _BS Csan CPC 02 &lt;SAP&gt;_BS Cnsl CAA &lt;SAP&gt;_Ir e CS EAB Set 2011_Mapa variáveis" xfId="26405"/>
    <cellStyle name="s_Valuation _BS Csan CPC 02 &lt;SAP&gt;_BS Cnsl CAA &lt;SAP&gt;_Ir e CS EAB Set 2011_Variavel" xfId="26406"/>
    <cellStyle name="s_Valuation _BS Csan CPC 02 &lt;SAP&gt;_BS Cnsl CAA &lt;SAP&gt;_Ir e CS Jun 2011 Cosan" xfId="26407"/>
    <cellStyle name="s_Valuation _BS Csan CPC 02 &lt;SAP&gt;_BS Cnsl CAA &lt;SAP&gt;_Ir e CS Jun 2011 Cosan_Mapa variáveis" xfId="26408"/>
    <cellStyle name="s_Valuation _BS Csan CPC 02 &lt;SAP&gt;_BS Cnsl CAA &lt;SAP&gt;_Ir e CS Jun 2011 Cosan_Variavel" xfId="26409"/>
    <cellStyle name="s_Valuation _BS Csan CPC 02 &lt;SAP&gt;_BS Cnsl CAA &lt;SAP&gt;_Ir e CS Mai 2011 Cosan" xfId="26410"/>
    <cellStyle name="s_Valuation _BS Csan CPC 02 &lt;SAP&gt;_BS Cnsl CAA &lt;SAP&gt;_Ir e CS Mai 2011 Cosan_Mapa variáveis" xfId="26411"/>
    <cellStyle name="s_Valuation _BS Csan CPC 02 &lt;SAP&gt;_BS Cnsl CAA &lt;SAP&gt;_Ir e CS Mai 2011 Cosan_Variavel" xfId="26412"/>
    <cellStyle name="s_Valuation _BS Csan CPC 02 &lt;SAP&gt;_BS Cnsl CAA &lt;SAP&gt;_Ir e CS Rumo Set 2011" xfId="26413"/>
    <cellStyle name="s_Valuation _BS Csan CPC 02 &lt;SAP&gt;_BS Cnsl CAA &lt;SAP&gt;_Ir e CS Rumo Set 2011_Mapa variáveis" xfId="26414"/>
    <cellStyle name="s_Valuation _BS Csan CPC 02 &lt;SAP&gt;_BS Cnsl CAA &lt;SAP&gt;_Ir e CS Rumo Set 2011_Variavel" xfId="26415"/>
    <cellStyle name="s_Valuation _BS Csan CPC 02 &lt;SAP&gt;_BS Cnsl CAA &lt;SAP&gt;_Ir e CS Set 2011 Cosan Novo" xfId="26416"/>
    <cellStyle name="s_Valuation _BS Csan CPC 02 &lt;SAP&gt;_BS Cnsl CAA &lt;SAP&gt;_Ir e CS Set 2011 Cosan Novo_Mapa variáveis" xfId="26417"/>
    <cellStyle name="s_Valuation _BS Csan CPC 02 &lt;SAP&gt;_BS Cnsl CAA &lt;SAP&gt;_Ir e CS Set 2011 Cosan Novo_Variavel" xfId="26418"/>
    <cellStyle name="s_Valuation _BS Csan CPC 02 &lt;SAP&gt;_BS Cnsl CAA &lt;SAP&gt;_Mapa 3T12" xfId="26419"/>
    <cellStyle name="s_Valuation _BS Csan CPC 02 &lt;SAP&gt;_BS Cnsl CAA &lt;SAP&gt;_Mapa 3T12 2" xfId="26420"/>
    <cellStyle name="s_Valuation _BS Csan CPC 02 &lt;SAP&gt;_BS Cnsl CAA &lt;SAP&gt;_Mapa 3T12 2_15-FINANCEIRAS" xfId="26421"/>
    <cellStyle name="s_Valuation _BS Csan CPC 02 &lt;SAP&gt;_BS Cnsl CAA &lt;SAP&gt;_Mapa 3T12_15-FINANCEIRAS" xfId="26422"/>
    <cellStyle name="s_Valuation _BS Csan CPC 02 &lt;SAP&gt;_BS Cnsl CAA &lt;SAP&gt;_Mapa 3T12_15-FINANCEIRAS_1" xfId="26423"/>
    <cellStyle name="s_Valuation _BS Csan CPC 02 &lt;SAP&gt;_BS Cnsl CAA &lt;SAP&gt;_Mapa 3T12_2-DRE" xfId="26424"/>
    <cellStyle name="s_Valuation _BS Csan CPC 02 &lt;SAP&gt;_BS Cnsl CAA &lt;SAP&gt;_Mapa 3T12_2-DRE 2" xfId="26425"/>
    <cellStyle name="s_Valuation _BS Csan CPC 02 &lt;SAP&gt;_BS Cnsl CAA &lt;SAP&gt;_Mapa 3T12_2-DRE_3-Balanço" xfId="26426"/>
    <cellStyle name="s_Valuation _BS Csan CPC 02 &lt;SAP&gt;_BS Cnsl CAA &lt;SAP&gt;_Mapa 3T12_2-DRE_3-Balanço_Mapa variáveis" xfId="26427"/>
    <cellStyle name="s_Valuation _BS Csan CPC 02 &lt;SAP&gt;_BS Cnsl CAA &lt;SAP&gt;_Mapa 3T12_2-DRE_3-Balanço_Variavel" xfId="26428"/>
    <cellStyle name="s_Valuation _BS Csan CPC 02 &lt;SAP&gt;_BS Cnsl CAA &lt;SAP&gt;_Mapa 3T12_2-DRE_Dep_Judiciais-Contingências" xfId="26429"/>
    <cellStyle name="s_Valuation _BS Csan CPC 02 &lt;SAP&gt;_BS Cnsl CAA &lt;SAP&gt;_Mapa 3T12_2-DRE_DFC Gerencial" xfId="26430"/>
    <cellStyle name="s_Valuation _BS Csan CPC 02 &lt;SAP&gt;_BS Cnsl CAA &lt;SAP&gt;_Mapa 3T12_2-DRE_DMPL" xfId="26431"/>
    <cellStyle name="s_Valuation _BS Csan CPC 02 &lt;SAP&gt;_BS Cnsl CAA &lt;SAP&gt;_Mapa 3T12_2-DRE_Mapa variáveis" xfId="26432"/>
    <cellStyle name="s_Valuation _BS Csan CPC 02 &lt;SAP&gt;_BS Cnsl CAA &lt;SAP&gt;_Mapa 3T12_2-DRE_Variavel" xfId="26433"/>
    <cellStyle name="s_Valuation _BS Csan CPC 02 &lt;SAP&gt;_BS Cnsl CAA &lt;SAP&gt;_Mapa 3T12_3-Balanço" xfId="26434"/>
    <cellStyle name="s_Valuation _BS Csan CPC 02 &lt;SAP&gt;_BS Cnsl CAA &lt;SAP&gt;_Mapa 3T12_3-Balanço_Mapa variáveis" xfId="26435"/>
    <cellStyle name="s_Valuation _BS Csan CPC 02 &lt;SAP&gt;_BS Cnsl CAA &lt;SAP&gt;_Mapa 3T12_3-Balanço_Variavel" xfId="26436"/>
    <cellStyle name="s_Valuation _BS Csan CPC 02 &lt;SAP&gt;_BS Cnsl CAA &lt;SAP&gt;_Mapa 3T12_Dep_Judiciais-Contingências" xfId="26437"/>
    <cellStyle name="s_Valuation _BS Csan CPC 02 &lt;SAP&gt;_BS Cnsl CAA &lt;SAP&gt;_Mapa 3T12_DFC Gerencial" xfId="26438"/>
    <cellStyle name="s_Valuation _BS Csan CPC 02 &lt;SAP&gt;_BS Cnsl CAA &lt;SAP&gt;_Mapa 3T12_DMPL" xfId="26439"/>
    <cellStyle name="s_Valuation _BS Csan CPC 02 &lt;SAP&gt;_BS Cnsl CAA &lt;SAP&gt;_Mapa 3T12_Mapa variáveis" xfId="26440"/>
    <cellStyle name="s_Valuation _BS Csan CPC 02 &lt;SAP&gt;_BS Cnsl CAA &lt;SAP&gt;_Mapa 3T12_P&amp;L RUMO" xfId="26441"/>
    <cellStyle name="s_Valuation _BS Csan CPC 02 &lt;SAP&gt;_BS Cnsl CAA &lt;SAP&gt;_Mapa 3T12_Variavel" xfId="26442"/>
    <cellStyle name="s_Valuation _BS Csan CPC 02 &lt;SAP&gt;_BS Cnsl CAA &lt;SAP&gt;_Mapa variáveis" xfId="26443"/>
    <cellStyle name="s_Valuation _BS Csan CPC 02 &lt;SAP&gt;_BS Cnsl CAA &lt;SAP&gt;_Mapa variáveis_1" xfId="26444"/>
    <cellStyle name="s_Valuation _BS Csan CPC 02 &lt;SAP&gt;_BS Cnsl CAA &lt;SAP&gt;_Mapa Variáveis_Mapa variáveis" xfId="26445"/>
    <cellStyle name="s_Valuation _BS Csan CPC 02 &lt;SAP&gt;_BS Cnsl CAA &lt;SAP&gt;_P&amp;L" xfId="26446"/>
    <cellStyle name="s_Valuation _BS Csan CPC 02 &lt;SAP&gt;_BS Cnsl CAA &lt;SAP&gt;_P&amp;L Raízen Combs" xfId="26447"/>
    <cellStyle name="s_Valuation _BS Csan CPC 02 &lt;SAP&gt;_BS Cnsl CAA &lt;SAP&gt;_P&amp;L RUMO" xfId="26448"/>
    <cellStyle name="s_Valuation _BS Csan CPC 02 &lt;SAP&gt;_BS Cnsl CAA &lt;SAP&gt;_Plan2" xfId="26449"/>
    <cellStyle name="s_Valuation _BS Csan CPC 02 &lt;SAP&gt;_BS Cnsl CAA &lt;SAP&gt;_Plan2 2" xfId="26450"/>
    <cellStyle name="s_Valuation _BS Csan CPC 02 &lt;SAP&gt;_BS Cnsl CAA &lt;SAP&gt;_Plan2 2_15-FINANCEIRAS" xfId="26451"/>
    <cellStyle name="s_Valuation _BS Csan CPC 02 &lt;SAP&gt;_BS Cnsl CAA &lt;SAP&gt;_Plan2 2_Mapa variáveis" xfId="26452"/>
    <cellStyle name="s_Valuation _BS Csan CPC 02 &lt;SAP&gt;_BS Cnsl CAA &lt;SAP&gt;_Plan2 2_Variavel" xfId="26453"/>
    <cellStyle name="s_Valuation _BS Csan CPC 02 &lt;SAP&gt;_BS Cnsl CAA &lt;SAP&gt;_Plan2 3" xfId="26454"/>
    <cellStyle name="s_Valuation _BS Csan CPC 02 &lt;SAP&gt;_BS Cnsl CAA &lt;SAP&gt;_Plan2 4" xfId="26455"/>
    <cellStyle name="s_Valuation _BS Csan CPC 02 &lt;SAP&gt;_BS Cnsl CAA &lt;SAP&gt;_Plan2_15-FINANCEIRAS" xfId="26456"/>
    <cellStyle name="s_Valuation _BS Csan CPC 02 &lt;SAP&gt;_BS Cnsl CAA &lt;SAP&gt;_Plan2_15-FINANCEIRAS_1" xfId="26457"/>
    <cellStyle name="s_Valuation _BS Csan CPC 02 &lt;SAP&gt;_BS Cnsl CAA &lt;SAP&gt;_Plan2_2-DRE" xfId="26458"/>
    <cellStyle name="s_Valuation _BS Csan CPC 02 &lt;SAP&gt;_BS Cnsl CAA &lt;SAP&gt;_Plan2_2-DRE 2" xfId="26459"/>
    <cellStyle name="s_Valuation _BS Csan CPC 02 &lt;SAP&gt;_BS Cnsl CAA &lt;SAP&gt;_Plan2_2-DRE_3-Balanço" xfId="26460"/>
    <cellStyle name="s_Valuation _BS Csan CPC 02 &lt;SAP&gt;_BS Cnsl CAA &lt;SAP&gt;_Plan2_2-DRE_3-Balanço_Mapa variáveis" xfId="26461"/>
    <cellStyle name="s_Valuation _BS Csan CPC 02 &lt;SAP&gt;_BS Cnsl CAA &lt;SAP&gt;_Plan2_2-DRE_3-Balanço_Variavel" xfId="26462"/>
    <cellStyle name="s_Valuation _BS Csan CPC 02 &lt;SAP&gt;_BS Cnsl CAA &lt;SAP&gt;_Plan2_2-DRE_Dep_Judiciais-Contingências" xfId="26463"/>
    <cellStyle name="s_Valuation _BS Csan CPC 02 &lt;SAP&gt;_BS Cnsl CAA &lt;SAP&gt;_Plan2_2-DRE_DFC Gerencial" xfId="26464"/>
    <cellStyle name="s_Valuation _BS Csan CPC 02 &lt;SAP&gt;_BS Cnsl CAA &lt;SAP&gt;_Plan2_2-DRE_DMPL" xfId="26465"/>
    <cellStyle name="s_Valuation _BS Csan CPC 02 &lt;SAP&gt;_BS Cnsl CAA &lt;SAP&gt;_Plan2_2-DRE_Mapa variáveis" xfId="26466"/>
    <cellStyle name="s_Valuation _BS Csan CPC 02 &lt;SAP&gt;_BS Cnsl CAA &lt;SAP&gt;_Plan2_2-DRE_Variavel" xfId="26467"/>
    <cellStyle name="s_Valuation _BS Csan CPC 02 &lt;SAP&gt;_BS Cnsl CAA &lt;SAP&gt;_Plan2_3-Balanço" xfId="26468"/>
    <cellStyle name="s_Valuation _BS Csan CPC 02 &lt;SAP&gt;_BS Cnsl CAA &lt;SAP&gt;_Plan2_3-Balanço_Mapa variáveis" xfId="26469"/>
    <cellStyle name="s_Valuation _BS Csan CPC 02 &lt;SAP&gt;_BS Cnsl CAA &lt;SAP&gt;_Plan2_3-Balanço_Variavel" xfId="26470"/>
    <cellStyle name="s_Valuation _BS Csan CPC 02 &lt;SAP&gt;_BS Cnsl CAA &lt;SAP&gt;_Plan2_7-Estoque" xfId="26471"/>
    <cellStyle name="s_Valuation _BS Csan CPC 02 &lt;SAP&gt;_BS Cnsl CAA &lt;SAP&gt;_Plan2_Base Junho" xfId="26472"/>
    <cellStyle name="s_Valuation _BS Csan CPC 02 &lt;SAP&gt;_BS Cnsl CAA &lt;SAP&gt;_Plan2_Base Junho_Base Julho" xfId="26473"/>
    <cellStyle name="s_Valuation _BS Csan CPC 02 &lt;SAP&gt;_BS Cnsl CAA &lt;SAP&gt;_Plan2_Base Junho_Base Julho_Mapa variáveis" xfId="26474"/>
    <cellStyle name="s_Valuation _BS Csan CPC 02 &lt;SAP&gt;_BS Cnsl CAA &lt;SAP&gt;_Plan2_Base Junho_Base Julho_Taxa Efetiva Cosan - Acumulado até Setembro 2011" xfId="26475"/>
    <cellStyle name="s_Valuation _BS Csan CPC 02 &lt;SAP&gt;_BS Cnsl CAA &lt;SAP&gt;_Plan2_Base Junho_Base Julho_Taxa Efetiva Cosan - Acumulado até Setembro 2011_Mapa variáveis" xfId="26476"/>
    <cellStyle name="s_Valuation _BS Csan CPC 02 &lt;SAP&gt;_BS Cnsl CAA &lt;SAP&gt;_Plan2_Base Junho_Base Julho_Taxa Efetiva Cosan - Acumulado até Setembro 2011_Variavel" xfId="26477"/>
    <cellStyle name="s_Valuation _BS Csan CPC 02 &lt;SAP&gt;_BS Cnsl CAA &lt;SAP&gt;_Plan2_Base Junho_Base Julho_Variavel" xfId="26478"/>
    <cellStyle name="s_Valuation _BS Csan CPC 02 &lt;SAP&gt;_BS Cnsl CAA &lt;SAP&gt;_Plan2_Base Junho_Mapa variáveis" xfId="26479"/>
    <cellStyle name="s_Valuation _BS Csan CPC 02 &lt;SAP&gt;_BS Cnsl CAA &lt;SAP&gt;_Plan2_Base Junho_Variavel" xfId="26480"/>
    <cellStyle name="s_Valuation _BS Csan CPC 02 &lt;SAP&gt;_BS Cnsl CAA &lt;SAP&gt;_Plan2_Despesas operacionais " xfId="26481"/>
    <cellStyle name="s_Valuation _BS Csan CPC 02 &lt;SAP&gt;_BS Cnsl CAA &lt;SAP&gt;_Plan2_IR Diferido" xfId="26482"/>
    <cellStyle name="s_Valuation _BS Csan CPC 02 &lt;SAP&gt;_BS Cnsl CAA &lt;SAP&gt;_Plan2_Mapa variáveis" xfId="26483"/>
    <cellStyle name="s_Valuation _BS Csan CPC 02 &lt;SAP&gt;_BS Cnsl CAA &lt;SAP&gt;_Plan2_P&amp;L Raízen Combs" xfId="26484"/>
    <cellStyle name="s_Valuation _BS Csan CPC 02 &lt;SAP&gt;_BS Cnsl CAA &lt;SAP&gt;_Plan2_P&amp;L RUMO" xfId="26485"/>
    <cellStyle name="s_Valuation _BS Csan CPC 02 &lt;SAP&gt;_BS Cnsl CAA &lt;SAP&gt;_Plan2_Taxa Efetiva Cosan - Acumulado até Setembro 2011" xfId="26486"/>
    <cellStyle name="s_Valuation _BS Csan CPC 02 &lt;SAP&gt;_BS Cnsl CAA &lt;SAP&gt;_Plan2_Taxa Efetiva Cosan - Acumulado até Setembro 2011_Mapa variáveis" xfId="26487"/>
    <cellStyle name="s_Valuation _BS Csan CPC 02 &lt;SAP&gt;_BS Cnsl CAA &lt;SAP&gt;_Plan2_Taxa Efetiva Cosan - Acumulado até Setembro 2011_Variavel" xfId="26488"/>
    <cellStyle name="s_Valuation _BS Csan CPC 02 &lt;SAP&gt;_BS Cnsl CAA &lt;SAP&gt;_Plan2_Variavel" xfId="26489"/>
    <cellStyle name="s_Valuation _BS Csan CPC 02 &lt;SAP&gt;_BS Cnsl CAA &lt;SAP&gt;_Plan2_Working Capital" xfId="26490"/>
    <cellStyle name="s_Valuation _BS Csan CPC 02 &lt;SAP&gt;_BS Cnsl CAA &lt;SAP&gt;_Query C.Custos SF 10-11" xfId="26491"/>
    <cellStyle name="s_Valuation _BS Csan CPC 02 &lt;SAP&gt;_BS Cnsl CAA &lt;SAP&gt;_Query C.Custos SF 10-11 2" xfId="26492"/>
    <cellStyle name="s_Valuation _BS Csan CPC 02 &lt;SAP&gt;_BS Cnsl CAA &lt;SAP&gt;_Query C.Custos SF 10-11 2_15-FINANCEIRAS" xfId="26493"/>
    <cellStyle name="s_Valuation _BS Csan CPC 02 &lt;SAP&gt;_BS Cnsl CAA &lt;SAP&gt;_Query C.Custos SF 10-11 2_Mapa variáveis" xfId="26494"/>
    <cellStyle name="s_Valuation _BS Csan CPC 02 &lt;SAP&gt;_BS Cnsl CAA &lt;SAP&gt;_Query C.Custos SF 10-11 2_Variavel" xfId="26495"/>
    <cellStyle name="s_Valuation _BS Csan CPC 02 &lt;SAP&gt;_BS Cnsl CAA &lt;SAP&gt;_Query C.Custos SF 10-11 3" xfId="26496"/>
    <cellStyle name="s_Valuation _BS Csan CPC 02 &lt;SAP&gt;_BS Cnsl CAA &lt;SAP&gt;_Query C.Custos SF 10-11_15-FINANCEIRAS" xfId="26497"/>
    <cellStyle name="s_Valuation _BS Csan CPC 02 &lt;SAP&gt;_BS Cnsl CAA &lt;SAP&gt;_Query C.Custos SF 10-11_15-FINANCEIRAS_1" xfId="26498"/>
    <cellStyle name="s_Valuation _BS Csan CPC 02 &lt;SAP&gt;_BS Cnsl CAA &lt;SAP&gt;_Query C.Custos SF 10-11_2-DRE" xfId="26499"/>
    <cellStyle name="s_Valuation _BS Csan CPC 02 &lt;SAP&gt;_BS Cnsl CAA &lt;SAP&gt;_Query C.Custos SF 10-11_2-DRE 2" xfId="26500"/>
    <cellStyle name="s_Valuation _BS Csan CPC 02 &lt;SAP&gt;_BS Cnsl CAA &lt;SAP&gt;_Query C.Custos SF 10-11_2-DRE_3-Balanço" xfId="26501"/>
    <cellStyle name="s_Valuation _BS Csan CPC 02 &lt;SAP&gt;_BS Cnsl CAA &lt;SAP&gt;_Query C.Custos SF 10-11_2-DRE_3-Balanço_Mapa variáveis" xfId="26502"/>
    <cellStyle name="s_Valuation _BS Csan CPC 02 &lt;SAP&gt;_BS Cnsl CAA &lt;SAP&gt;_Query C.Custos SF 10-11_2-DRE_3-Balanço_Variavel" xfId="26503"/>
    <cellStyle name="s_Valuation _BS Csan CPC 02 &lt;SAP&gt;_BS Cnsl CAA &lt;SAP&gt;_Query C.Custos SF 10-11_2-DRE_Dep_Judiciais-Contingências" xfId="26504"/>
    <cellStyle name="s_Valuation _BS Csan CPC 02 &lt;SAP&gt;_BS Cnsl CAA &lt;SAP&gt;_Query C.Custos SF 10-11_2-DRE_DFC Gerencial" xfId="26505"/>
    <cellStyle name="s_Valuation _BS Csan CPC 02 &lt;SAP&gt;_BS Cnsl CAA &lt;SAP&gt;_Query C.Custos SF 10-11_2-DRE_DMPL" xfId="26506"/>
    <cellStyle name="s_Valuation _BS Csan CPC 02 &lt;SAP&gt;_BS Cnsl CAA &lt;SAP&gt;_Query C.Custos SF 10-11_2-DRE_Mapa variáveis" xfId="26507"/>
    <cellStyle name="s_Valuation _BS Csan CPC 02 &lt;SAP&gt;_BS Cnsl CAA &lt;SAP&gt;_Query C.Custos SF 10-11_2-DRE_Variavel" xfId="26508"/>
    <cellStyle name="s_Valuation _BS Csan CPC 02 &lt;SAP&gt;_BS Cnsl CAA &lt;SAP&gt;_Query C.Custos SF 10-11_3-Balanço" xfId="26509"/>
    <cellStyle name="s_Valuation _BS Csan CPC 02 &lt;SAP&gt;_BS Cnsl CAA &lt;SAP&gt;_Query C.Custos SF 10-11_3-Balanço 2" xfId="26510"/>
    <cellStyle name="s_Valuation _BS Csan CPC 02 &lt;SAP&gt;_BS Cnsl CAA &lt;SAP&gt;_Query C.Custos SF 10-11_3-Balanço 2_15-FINANCEIRAS" xfId="26511"/>
    <cellStyle name="s_Valuation _BS Csan CPC 02 &lt;SAP&gt;_BS Cnsl CAA &lt;SAP&gt;_Query C.Custos SF 10-11_3-Balanço_1" xfId="26512"/>
    <cellStyle name="s_Valuation _BS Csan CPC 02 &lt;SAP&gt;_BS Cnsl CAA &lt;SAP&gt;_Query C.Custos SF 10-11_3-Balanço_1_Mapa variáveis" xfId="26513"/>
    <cellStyle name="s_Valuation _BS Csan CPC 02 &lt;SAP&gt;_BS Cnsl CAA &lt;SAP&gt;_Query C.Custos SF 10-11_3-Balanço_1_Variavel" xfId="26514"/>
    <cellStyle name="s_Valuation _BS Csan CPC 02 &lt;SAP&gt;_BS Cnsl CAA &lt;SAP&gt;_Query C.Custos SF 10-11_3-Balanço_15-FINANCEIRAS" xfId="26515"/>
    <cellStyle name="s_Valuation _BS Csan CPC 02 &lt;SAP&gt;_BS Cnsl CAA &lt;SAP&gt;_Query C.Custos SF 10-11_3-Balanço_15-FINANCEIRAS_1" xfId="26516"/>
    <cellStyle name="s_Valuation _BS Csan CPC 02 &lt;SAP&gt;_BS Cnsl CAA &lt;SAP&gt;_Query C.Custos SF 10-11_3-Balanço_2-DRE" xfId="26517"/>
    <cellStyle name="s_Valuation _BS Csan CPC 02 &lt;SAP&gt;_BS Cnsl CAA &lt;SAP&gt;_Query C.Custos SF 10-11_3-Balanço_2-DRE 2" xfId="26518"/>
    <cellStyle name="s_Valuation _BS Csan CPC 02 &lt;SAP&gt;_BS Cnsl CAA &lt;SAP&gt;_Query C.Custos SF 10-11_3-Balanço_2-DRE_3-Balanço" xfId="26519"/>
    <cellStyle name="s_Valuation _BS Csan CPC 02 &lt;SAP&gt;_BS Cnsl CAA &lt;SAP&gt;_Query C.Custos SF 10-11_3-Balanço_2-DRE_3-Balanço_Mapa variáveis" xfId="26520"/>
    <cellStyle name="s_Valuation _BS Csan CPC 02 &lt;SAP&gt;_BS Cnsl CAA &lt;SAP&gt;_Query C.Custos SF 10-11_3-Balanço_2-DRE_3-Balanço_Variavel" xfId="26521"/>
    <cellStyle name="s_Valuation _BS Csan CPC 02 &lt;SAP&gt;_BS Cnsl CAA &lt;SAP&gt;_Query C.Custos SF 10-11_3-Balanço_2-DRE_Dep_Judiciais-Contingências" xfId="26522"/>
    <cellStyle name="s_Valuation _BS Csan CPC 02 &lt;SAP&gt;_BS Cnsl CAA &lt;SAP&gt;_Query C.Custos SF 10-11_3-Balanço_2-DRE_DFC Gerencial" xfId="26523"/>
    <cellStyle name="s_Valuation _BS Csan CPC 02 &lt;SAP&gt;_BS Cnsl CAA &lt;SAP&gt;_Query C.Custos SF 10-11_3-Balanço_2-DRE_DMPL" xfId="26524"/>
    <cellStyle name="s_Valuation _BS Csan CPC 02 &lt;SAP&gt;_BS Cnsl CAA &lt;SAP&gt;_Query C.Custos SF 10-11_3-Balanço_2-DRE_Mapa variáveis" xfId="26525"/>
    <cellStyle name="s_Valuation _BS Csan CPC 02 &lt;SAP&gt;_BS Cnsl CAA &lt;SAP&gt;_Query C.Custos SF 10-11_3-Balanço_2-DRE_Variavel" xfId="26526"/>
    <cellStyle name="s_Valuation _BS Csan CPC 02 &lt;SAP&gt;_BS Cnsl CAA &lt;SAP&gt;_Query C.Custos SF 10-11_3-Balanço_3-Balanço" xfId="26527"/>
    <cellStyle name="s_Valuation _BS Csan CPC 02 &lt;SAP&gt;_BS Cnsl CAA &lt;SAP&gt;_Query C.Custos SF 10-11_3-Balanço_3-Balanço_Mapa variáveis" xfId="26528"/>
    <cellStyle name="s_Valuation _BS Csan CPC 02 &lt;SAP&gt;_BS Cnsl CAA &lt;SAP&gt;_Query C.Custos SF 10-11_3-Balanço_3-Balanço_Variavel" xfId="26529"/>
    <cellStyle name="s_Valuation _BS Csan CPC 02 &lt;SAP&gt;_BS Cnsl CAA &lt;SAP&gt;_Query C.Custos SF 10-11_3-Balanço_7-Estoque" xfId="26530"/>
    <cellStyle name="s_Valuation _BS Csan CPC 02 &lt;SAP&gt;_BS Cnsl CAA &lt;SAP&gt;_Query C.Custos SF 10-11_3-Balanço_Despesas operacionais " xfId="26531"/>
    <cellStyle name="s_Valuation _BS Csan CPC 02 &lt;SAP&gt;_BS Cnsl CAA &lt;SAP&gt;_Query C.Custos SF 10-11_3-Balanço_Mapa variáveis" xfId="26532"/>
    <cellStyle name="s_Valuation _BS Csan CPC 02 &lt;SAP&gt;_BS Cnsl CAA &lt;SAP&gt;_Query C.Custos SF 10-11_3-Balanço_P&amp;L Raízen Combs" xfId="26533"/>
    <cellStyle name="s_Valuation _BS Csan CPC 02 &lt;SAP&gt;_BS Cnsl CAA &lt;SAP&gt;_Query C.Custos SF 10-11_3-Balanço_P&amp;L RUMO" xfId="26534"/>
    <cellStyle name="s_Valuation _BS Csan CPC 02 &lt;SAP&gt;_BS Cnsl CAA &lt;SAP&gt;_Query C.Custos SF 10-11_3-Balanço_Variavel" xfId="26535"/>
    <cellStyle name="s_Valuation _BS Csan CPC 02 &lt;SAP&gt;_BS Cnsl CAA &lt;SAP&gt;_Query C.Custos SF 10-11_3-Balanço_Working Capital" xfId="26536"/>
    <cellStyle name="s_Valuation _BS Csan CPC 02 &lt;SAP&gt;_BS Cnsl CAA &lt;SAP&gt;_Query C.Custos SF 10-11_7-Estoque" xfId="26537"/>
    <cellStyle name="s_Valuation _BS Csan CPC 02 &lt;SAP&gt;_BS Cnsl CAA &lt;SAP&gt;_Query C.Custos SF 10-11_Balanço" xfId="26538"/>
    <cellStyle name="s_Valuation _BS Csan CPC 02 &lt;SAP&gt;_BS Cnsl CAA &lt;SAP&gt;_Query C.Custos SF 10-11_Balanço_Despesas operacionais " xfId="26539"/>
    <cellStyle name="s_Valuation _BS Csan CPC 02 &lt;SAP&gt;_BS Cnsl CAA &lt;SAP&gt;_Query C.Custos SF 10-11_Balanço_Working Capital" xfId="26540"/>
    <cellStyle name="s_Valuation _BS Csan CPC 02 &lt;SAP&gt;_BS Cnsl CAA &lt;SAP&gt;_Query C.Custos SF 10-11_Despesas operacionais " xfId="26541"/>
    <cellStyle name="s_Valuation _BS Csan CPC 02 &lt;SAP&gt;_BS Cnsl CAA &lt;SAP&gt;_Query C.Custos SF 10-11_IR Diferido" xfId="26542"/>
    <cellStyle name="s_Valuation _BS Csan CPC 02 &lt;SAP&gt;_BS Cnsl CAA &lt;SAP&gt;_Query C.Custos SF 10-11_Mapa variáveis" xfId="26543"/>
    <cellStyle name="s_Valuation _BS Csan CPC 02 &lt;SAP&gt;_BS Cnsl CAA &lt;SAP&gt;_Query C.Custos SF 10-11_P&amp;L Raízen Combs" xfId="26544"/>
    <cellStyle name="s_Valuation _BS Csan CPC 02 &lt;SAP&gt;_BS Cnsl CAA &lt;SAP&gt;_Query C.Custos SF 10-11_P&amp;L RUMO" xfId="26545"/>
    <cellStyle name="s_Valuation _BS Csan CPC 02 &lt;SAP&gt;_BS Cnsl CAA &lt;SAP&gt;_Query C.Custos SF 10-11_Variavel" xfId="26546"/>
    <cellStyle name="s_Valuation _BS Csan CPC 02 &lt;SAP&gt;_BS Cnsl CAA &lt;SAP&gt;_Query C.Custos SF 10-11_Working Capital" xfId="26547"/>
    <cellStyle name="s_Valuation _BS Csan CPC 02 &lt;SAP&gt;_BS Cnsl CAA &lt;SAP&gt;_Set 11 Cosan" xfId="26548"/>
    <cellStyle name="s_Valuation _BS Csan CPC 02 &lt;SAP&gt;_BS Cnsl CAA &lt;SAP&gt;_Set 11 Cosan_Mapa variáveis" xfId="26549"/>
    <cellStyle name="s_Valuation _BS Csan CPC 02 &lt;SAP&gt;_BS Cnsl CAA &lt;SAP&gt;_Set 11 Cosan_Variavel" xfId="26550"/>
    <cellStyle name="s_Valuation _BS Csan CPC 02 &lt;SAP&gt;_BS Cnsl CAA &lt;SAP&gt;_Variavel" xfId="26551"/>
    <cellStyle name="s_Valuation _BS Csan CPC 02 &lt;SAP&gt;_BS Cnsl CAA &lt;SAP&gt;_Verificar - 13-Comerciais" xfId="26552"/>
    <cellStyle name="s_Valuation _BS Csan CPC 02 &lt;SAP&gt;_BS Cnsl CAA &lt;SAP&gt;_Verificar - 13-Comerciais 2" xfId="26553"/>
    <cellStyle name="s_Valuation _BS Csan CPC 02 &lt;SAP&gt;_BS Cnsl CAA &lt;SAP&gt;_Verificar - 13-Comerciais 2_15-FINANCEIRAS" xfId="26554"/>
    <cellStyle name="s_Valuation _BS Csan CPC 02 &lt;SAP&gt;_BS Cnsl CAA &lt;SAP&gt;_Verificar - 13-Comerciais_15-FINANCEIRAS" xfId="26555"/>
    <cellStyle name="s_Valuation _BS Csan CPC 02 &lt;SAP&gt;_BS Cnsl CAA &lt;SAP&gt;_Verificar - 13-Comerciais_15-FINANCEIRAS_1" xfId="26556"/>
    <cellStyle name="s_Valuation _BS Csan CPC 02 &lt;SAP&gt;_BS Cnsl CAA &lt;SAP&gt;_Verificar - 13-Comerciais_3-Balanço" xfId="26557"/>
    <cellStyle name="s_Valuation _BS Csan CPC 02 &lt;SAP&gt;_BS Cnsl CAA &lt;SAP&gt;_Working Capital" xfId="26558"/>
    <cellStyle name="s_Valuation _BS Csan CPC 02 &lt;SAP&gt;_Caixa restrito" xfId="26559"/>
    <cellStyle name="s_Valuation _BS Csan CPC 02 &lt;SAP&gt;_Caixa restrito 2" xfId="26560"/>
    <cellStyle name="s_Valuation _BS Csan CPC 02 &lt;SAP&gt;_Caixa restrito_7-Estoque" xfId="26561"/>
    <cellStyle name="s_Valuation _BS Csan CPC 02 &lt;SAP&gt;_Caixa restrito_Despesas operacionais " xfId="26562"/>
    <cellStyle name="s_Valuation _BS Csan CPC 02 &lt;SAP&gt;_Caixa restrito_Working Capital" xfId="26563"/>
    <cellStyle name="s_Valuation _BS Csan CPC 02 &lt;SAP&gt;_Centro de Lucros 2010" xfId="26564"/>
    <cellStyle name="s_Valuation _BS Csan CPC 02 &lt;SAP&gt;_Centro de Lucros 2010 2" xfId="26565"/>
    <cellStyle name="s_Valuation _BS Csan CPC 02 &lt;SAP&gt;_Centro de Lucros 2010 2_15-FINANCEIRAS" xfId="26566"/>
    <cellStyle name="s_Valuation _BS Csan CPC 02 &lt;SAP&gt;_Centro de Lucros 2010 2_Mapa variáveis" xfId="26567"/>
    <cellStyle name="s_Valuation _BS Csan CPC 02 &lt;SAP&gt;_Centro de Lucros 2010 2_Variavel" xfId="26568"/>
    <cellStyle name="s_Valuation _BS Csan CPC 02 &lt;SAP&gt;_Centro de Lucros 2010 3" xfId="26569"/>
    <cellStyle name="s_Valuation _BS Csan CPC 02 &lt;SAP&gt;_Centro de Lucros 2010_15-FINANCEIRAS" xfId="26570"/>
    <cellStyle name="s_Valuation _BS Csan CPC 02 &lt;SAP&gt;_Centro de Lucros 2010_15-FINANCEIRAS_1" xfId="26571"/>
    <cellStyle name="s_Valuation _BS Csan CPC 02 &lt;SAP&gt;_Centro de Lucros 2010_2-DRE" xfId="26572"/>
    <cellStyle name="s_Valuation _BS Csan CPC 02 &lt;SAP&gt;_Centro de Lucros 2010_2-DRE 2" xfId="26573"/>
    <cellStyle name="s_Valuation _BS Csan CPC 02 &lt;SAP&gt;_Centro de Lucros 2010_2-DRE_3-Balanço" xfId="26574"/>
    <cellStyle name="s_Valuation _BS Csan CPC 02 &lt;SAP&gt;_Centro de Lucros 2010_2-DRE_3-Balanço_Mapa variáveis" xfId="26575"/>
    <cellStyle name="s_Valuation _BS Csan CPC 02 &lt;SAP&gt;_Centro de Lucros 2010_2-DRE_3-Balanço_Variavel" xfId="26576"/>
    <cellStyle name="s_Valuation _BS Csan CPC 02 &lt;SAP&gt;_Centro de Lucros 2010_2-DRE_Dep_Judiciais-Contingências" xfId="26577"/>
    <cellStyle name="s_Valuation _BS Csan CPC 02 &lt;SAP&gt;_Centro de Lucros 2010_2-DRE_DFC Gerencial" xfId="26578"/>
    <cellStyle name="s_Valuation _BS Csan CPC 02 &lt;SAP&gt;_Centro de Lucros 2010_2-DRE_DMPL" xfId="26579"/>
    <cellStyle name="s_Valuation _BS Csan CPC 02 &lt;SAP&gt;_Centro de Lucros 2010_2-DRE_Mapa variáveis" xfId="26580"/>
    <cellStyle name="s_Valuation _BS Csan CPC 02 &lt;SAP&gt;_Centro de Lucros 2010_2-DRE_Variavel" xfId="26581"/>
    <cellStyle name="s_Valuation _BS Csan CPC 02 &lt;SAP&gt;_Centro de Lucros 2010_3-Balanço" xfId="26582"/>
    <cellStyle name="s_Valuation _BS Csan CPC 02 &lt;SAP&gt;_Centro de Lucros 2010_3-Balanço 2" xfId="26583"/>
    <cellStyle name="s_Valuation _BS Csan CPC 02 &lt;SAP&gt;_Centro de Lucros 2010_3-Balanço 2_15-FINANCEIRAS" xfId="26584"/>
    <cellStyle name="s_Valuation _BS Csan CPC 02 &lt;SAP&gt;_Centro de Lucros 2010_3-Balanço_1" xfId="26585"/>
    <cellStyle name="s_Valuation _BS Csan CPC 02 &lt;SAP&gt;_Centro de Lucros 2010_3-Balanço_1_Mapa variáveis" xfId="26586"/>
    <cellStyle name="s_Valuation _BS Csan CPC 02 &lt;SAP&gt;_Centro de Lucros 2010_3-Balanço_1_Variavel" xfId="26587"/>
    <cellStyle name="s_Valuation _BS Csan CPC 02 &lt;SAP&gt;_Centro de Lucros 2010_3-Balanço_15-FINANCEIRAS" xfId="26588"/>
    <cellStyle name="s_Valuation _BS Csan CPC 02 &lt;SAP&gt;_Centro de Lucros 2010_3-Balanço_15-FINANCEIRAS_1" xfId="26589"/>
    <cellStyle name="s_Valuation _BS Csan CPC 02 &lt;SAP&gt;_Centro de Lucros 2010_3-Balanço_2-DRE" xfId="26590"/>
    <cellStyle name="s_Valuation _BS Csan CPC 02 &lt;SAP&gt;_Centro de Lucros 2010_3-Balanço_2-DRE 2" xfId="26591"/>
    <cellStyle name="s_Valuation _BS Csan CPC 02 &lt;SAP&gt;_Centro de Lucros 2010_3-Balanço_2-DRE_3-Balanço" xfId="26592"/>
    <cellStyle name="s_Valuation _BS Csan CPC 02 &lt;SAP&gt;_Centro de Lucros 2010_3-Balanço_2-DRE_3-Balanço_Mapa variáveis" xfId="26593"/>
    <cellStyle name="s_Valuation _BS Csan CPC 02 &lt;SAP&gt;_Centro de Lucros 2010_3-Balanço_2-DRE_3-Balanço_Variavel" xfId="26594"/>
    <cellStyle name="s_Valuation _BS Csan CPC 02 &lt;SAP&gt;_Centro de Lucros 2010_3-Balanço_2-DRE_Dep_Judiciais-Contingências" xfId="26595"/>
    <cellStyle name="s_Valuation _BS Csan CPC 02 &lt;SAP&gt;_Centro de Lucros 2010_3-Balanço_2-DRE_DFC Gerencial" xfId="26596"/>
    <cellStyle name="s_Valuation _BS Csan CPC 02 &lt;SAP&gt;_Centro de Lucros 2010_3-Balanço_2-DRE_DMPL" xfId="26597"/>
    <cellStyle name="s_Valuation _BS Csan CPC 02 &lt;SAP&gt;_Centro de Lucros 2010_3-Balanço_2-DRE_Mapa variáveis" xfId="26598"/>
    <cellStyle name="s_Valuation _BS Csan CPC 02 &lt;SAP&gt;_Centro de Lucros 2010_3-Balanço_2-DRE_Variavel" xfId="26599"/>
    <cellStyle name="s_Valuation _BS Csan CPC 02 &lt;SAP&gt;_Centro de Lucros 2010_3-Balanço_3-Balanço" xfId="26600"/>
    <cellStyle name="s_Valuation _BS Csan CPC 02 &lt;SAP&gt;_Centro de Lucros 2010_3-Balanço_3-Balanço_Mapa variáveis" xfId="26601"/>
    <cellStyle name="s_Valuation _BS Csan CPC 02 &lt;SAP&gt;_Centro de Lucros 2010_3-Balanço_3-Balanço_Variavel" xfId="26602"/>
    <cellStyle name="s_Valuation _BS Csan CPC 02 &lt;SAP&gt;_Centro de Lucros 2010_3-Balanço_7-Estoque" xfId="26603"/>
    <cellStyle name="s_Valuation _BS Csan CPC 02 &lt;SAP&gt;_Centro de Lucros 2010_3-Balanço_Despesas operacionais " xfId="26604"/>
    <cellStyle name="s_Valuation _BS Csan CPC 02 &lt;SAP&gt;_Centro de Lucros 2010_3-Balanço_Mapa variáveis" xfId="26605"/>
    <cellStyle name="s_Valuation _BS Csan CPC 02 &lt;SAP&gt;_Centro de Lucros 2010_3-Balanço_P&amp;L Raízen Combs" xfId="26606"/>
    <cellStyle name="s_Valuation _BS Csan CPC 02 &lt;SAP&gt;_Centro de Lucros 2010_3-Balanço_P&amp;L RUMO" xfId="26607"/>
    <cellStyle name="s_Valuation _BS Csan CPC 02 &lt;SAP&gt;_Centro de Lucros 2010_3-Balanço_Variavel" xfId="26608"/>
    <cellStyle name="s_Valuation _BS Csan CPC 02 &lt;SAP&gt;_Centro de Lucros 2010_3-Balanço_Working Capital" xfId="26609"/>
    <cellStyle name="s_Valuation _BS Csan CPC 02 &lt;SAP&gt;_Centro de Lucros 2010_7-Estoque" xfId="26610"/>
    <cellStyle name="s_Valuation _BS Csan CPC 02 &lt;SAP&gt;_Centro de Lucros 2010_Balanço" xfId="26611"/>
    <cellStyle name="s_Valuation _BS Csan CPC 02 &lt;SAP&gt;_Centro de Lucros 2010_Balanço_Despesas operacionais " xfId="26612"/>
    <cellStyle name="s_Valuation _BS Csan CPC 02 &lt;SAP&gt;_Centro de Lucros 2010_Balanço_Working Capital" xfId="26613"/>
    <cellStyle name="s_Valuation _BS Csan CPC 02 &lt;SAP&gt;_Centro de Lucros 2010_Despesas operacionais " xfId="26614"/>
    <cellStyle name="s_Valuation _BS Csan CPC 02 &lt;SAP&gt;_Centro de Lucros 2010_IR Diferido" xfId="26615"/>
    <cellStyle name="s_Valuation _BS Csan CPC 02 &lt;SAP&gt;_Centro de Lucros 2010_Mapa variáveis" xfId="26616"/>
    <cellStyle name="s_Valuation _BS Csan CPC 02 &lt;SAP&gt;_Centro de Lucros 2010_P&amp;L Raízen Combs" xfId="26617"/>
    <cellStyle name="s_Valuation _BS Csan CPC 02 &lt;SAP&gt;_Centro de Lucros 2010_P&amp;L RUMO" xfId="26618"/>
    <cellStyle name="s_Valuation _BS Csan CPC 02 &lt;SAP&gt;_Centro de Lucros 2010_Variavel" xfId="26619"/>
    <cellStyle name="s_Valuation _BS Csan CPC 02 &lt;SAP&gt;_Centro de Lucros 2010_Working Capital" xfId="26620"/>
    <cellStyle name="s_Valuation _BS Csan CPC 02 &lt;SAP&gt;_Cosan" xfId="26621"/>
    <cellStyle name="s_Valuation _BS Csan CPC 02 &lt;SAP&gt;_Cosan 10" xfId="26622"/>
    <cellStyle name="s_Valuation _BS Csan CPC 02 &lt;SAP&gt;_Cosan 2" xfId="26623"/>
    <cellStyle name="s_Valuation _BS Csan CPC 02 &lt;SAP&gt;_Cosan 2 2" xfId="26624"/>
    <cellStyle name="s_Valuation _BS Csan CPC 02 &lt;SAP&gt;_Cosan 2 2_15-FINANCEIRAS" xfId="26625"/>
    <cellStyle name="s_Valuation _BS Csan CPC 02 &lt;SAP&gt;_Cosan 2 3" xfId="26626"/>
    <cellStyle name="s_Valuation _BS Csan CPC 02 &lt;SAP&gt;_Cosan 2 4" xfId="26627"/>
    <cellStyle name="s_Valuation _BS Csan CPC 02 &lt;SAP&gt;_Cosan 2 5" xfId="26628"/>
    <cellStyle name="s_Valuation _BS Csan CPC 02 &lt;SAP&gt;_Cosan 2_15-FINANCEIRAS" xfId="26629"/>
    <cellStyle name="s_Valuation _BS Csan CPC 02 &lt;SAP&gt;_Cosan 2_15-FINANCEIRAS_1" xfId="26630"/>
    <cellStyle name="s_Valuation _BS Csan CPC 02 &lt;SAP&gt;_Cosan 2_2-DRE" xfId="26631"/>
    <cellStyle name="s_Valuation _BS Csan CPC 02 &lt;SAP&gt;_Cosan 2_2-DRE 2" xfId="26632"/>
    <cellStyle name="s_Valuation _BS Csan CPC 02 &lt;SAP&gt;_Cosan 2_2-DRE_3-Balanço" xfId="26633"/>
    <cellStyle name="s_Valuation _BS Csan CPC 02 &lt;SAP&gt;_Cosan 2_2-DRE_3-Balanço_Mapa variáveis" xfId="26634"/>
    <cellStyle name="s_Valuation _BS Csan CPC 02 &lt;SAP&gt;_Cosan 2_2-DRE_3-Balanço_Variavel" xfId="26635"/>
    <cellStyle name="s_Valuation _BS Csan CPC 02 &lt;SAP&gt;_Cosan 2_2-DRE_Dep_Judiciais-Contingências" xfId="26636"/>
    <cellStyle name="s_Valuation _BS Csan CPC 02 &lt;SAP&gt;_Cosan 2_2-DRE_DFC Gerencial" xfId="26637"/>
    <cellStyle name="s_Valuation _BS Csan CPC 02 &lt;SAP&gt;_Cosan 2_2-DRE_DMPL" xfId="26638"/>
    <cellStyle name="s_Valuation _BS Csan CPC 02 &lt;SAP&gt;_Cosan 2_2-DRE_Mapa variáveis" xfId="26639"/>
    <cellStyle name="s_Valuation _BS Csan CPC 02 &lt;SAP&gt;_Cosan 2_2-DRE_Variavel" xfId="26640"/>
    <cellStyle name="s_Valuation _BS Csan CPC 02 &lt;SAP&gt;_Cosan 2_3-Balanço" xfId="26641"/>
    <cellStyle name="s_Valuation _BS Csan CPC 02 &lt;SAP&gt;_Cosan 2_3-Balanço_Mapa variáveis" xfId="26642"/>
    <cellStyle name="s_Valuation _BS Csan CPC 02 &lt;SAP&gt;_Cosan 2_3-Balanço_Variavel" xfId="26643"/>
    <cellStyle name="s_Valuation _BS Csan CPC 02 &lt;SAP&gt;_Cosan 2_7-Estoque" xfId="26644"/>
    <cellStyle name="s_Valuation _BS Csan CPC 02 &lt;SAP&gt;_Cosan 2_Despesas operacionais " xfId="26645"/>
    <cellStyle name="s_Valuation _BS Csan CPC 02 &lt;SAP&gt;_Cosan 2_IR Diferido" xfId="26646"/>
    <cellStyle name="s_Valuation _BS Csan CPC 02 &lt;SAP&gt;_Cosan 2_Mapa variáveis" xfId="26647"/>
    <cellStyle name="s_Valuation _BS Csan CPC 02 &lt;SAP&gt;_Cosan 2_P&amp;L Raízen Combs" xfId="26648"/>
    <cellStyle name="s_Valuation _BS Csan CPC 02 &lt;SAP&gt;_Cosan 2_P&amp;L RUMO" xfId="26649"/>
    <cellStyle name="s_Valuation _BS Csan CPC 02 &lt;SAP&gt;_Cosan 2_Variavel" xfId="26650"/>
    <cellStyle name="s_Valuation _BS Csan CPC 02 &lt;SAP&gt;_Cosan 2_Working Capital" xfId="26651"/>
    <cellStyle name="s_Valuation _BS Csan CPC 02 &lt;SAP&gt;_Cosan 3" xfId="26652"/>
    <cellStyle name="s_Valuation _BS Csan CPC 02 &lt;SAP&gt;_Cosan 3 2" xfId="26653"/>
    <cellStyle name="s_Valuation _BS Csan CPC 02 &lt;SAP&gt;_Cosan 3 2_15-FINANCEIRAS" xfId="26654"/>
    <cellStyle name="s_Valuation _BS Csan CPC 02 &lt;SAP&gt;_Cosan 3_15-FINANCEIRAS" xfId="26655"/>
    <cellStyle name="s_Valuation _BS Csan CPC 02 &lt;SAP&gt;_Cosan 3_15-FINANCEIRAS_1" xfId="26656"/>
    <cellStyle name="s_Valuation _BS Csan CPC 02 &lt;SAP&gt;_Cosan 3_2-DRE" xfId="26657"/>
    <cellStyle name="s_Valuation _BS Csan CPC 02 &lt;SAP&gt;_Cosan 3_2-DRE 2" xfId="26658"/>
    <cellStyle name="s_Valuation _BS Csan CPC 02 &lt;SAP&gt;_Cosan 3_2-DRE_3-Balanço" xfId="26659"/>
    <cellStyle name="s_Valuation _BS Csan CPC 02 &lt;SAP&gt;_Cosan 3_2-DRE_3-Balanço_Mapa variáveis" xfId="26660"/>
    <cellStyle name="s_Valuation _BS Csan CPC 02 &lt;SAP&gt;_Cosan 3_2-DRE_3-Balanço_Variavel" xfId="26661"/>
    <cellStyle name="s_Valuation _BS Csan CPC 02 &lt;SAP&gt;_Cosan 3_2-DRE_Dep_Judiciais-Contingências" xfId="26662"/>
    <cellStyle name="s_Valuation _BS Csan CPC 02 &lt;SAP&gt;_Cosan 3_2-DRE_DFC Gerencial" xfId="26663"/>
    <cellStyle name="s_Valuation _BS Csan CPC 02 &lt;SAP&gt;_Cosan 3_2-DRE_DMPL" xfId="26664"/>
    <cellStyle name="s_Valuation _BS Csan CPC 02 &lt;SAP&gt;_Cosan 3_2-DRE_Mapa variáveis" xfId="26665"/>
    <cellStyle name="s_Valuation _BS Csan CPC 02 &lt;SAP&gt;_Cosan 3_2-DRE_Variavel" xfId="26666"/>
    <cellStyle name="s_Valuation _BS Csan CPC 02 &lt;SAP&gt;_Cosan 3_3-Balanço" xfId="26667"/>
    <cellStyle name="s_Valuation _BS Csan CPC 02 &lt;SAP&gt;_Cosan 3_3-Balanço_Mapa variáveis" xfId="26668"/>
    <cellStyle name="s_Valuation _BS Csan CPC 02 &lt;SAP&gt;_Cosan 3_3-Balanço_Variavel" xfId="26669"/>
    <cellStyle name="s_Valuation _BS Csan CPC 02 &lt;SAP&gt;_Cosan 3_7-Estoque" xfId="26670"/>
    <cellStyle name="s_Valuation _BS Csan CPC 02 &lt;SAP&gt;_Cosan 3_Despesas operacionais " xfId="26671"/>
    <cellStyle name="s_Valuation _BS Csan CPC 02 &lt;SAP&gt;_Cosan 3_Mapa variáveis" xfId="26672"/>
    <cellStyle name="s_Valuation _BS Csan CPC 02 &lt;SAP&gt;_Cosan 3_P&amp;L Raízen Combs" xfId="26673"/>
    <cellStyle name="s_Valuation _BS Csan CPC 02 &lt;SAP&gt;_Cosan 3_P&amp;L RUMO" xfId="26674"/>
    <cellStyle name="s_Valuation _BS Csan CPC 02 &lt;SAP&gt;_Cosan 3_Variavel" xfId="26675"/>
    <cellStyle name="s_Valuation _BS Csan CPC 02 &lt;SAP&gt;_Cosan 3_Working Capital" xfId="26676"/>
    <cellStyle name="s_Valuation _BS Csan CPC 02 &lt;SAP&gt;_Cosan 4" xfId="26677"/>
    <cellStyle name="s_Valuation _BS Csan CPC 02 &lt;SAP&gt;_Cosan 4 2" xfId="26678"/>
    <cellStyle name="s_Valuation _BS Csan CPC 02 &lt;SAP&gt;_Cosan 4 2_15-FINANCEIRAS" xfId="26679"/>
    <cellStyle name="s_Valuation _BS Csan CPC 02 &lt;SAP&gt;_Cosan 4_15-FINANCEIRAS" xfId="26680"/>
    <cellStyle name="s_Valuation _BS Csan CPC 02 &lt;SAP&gt;_Cosan 4_15-FINANCEIRAS_1" xfId="26681"/>
    <cellStyle name="s_Valuation _BS Csan CPC 02 &lt;SAP&gt;_Cosan 4_2-DRE" xfId="26682"/>
    <cellStyle name="s_Valuation _BS Csan CPC 02 &lt;SAP&gt;_Cosan 4_2-DRE 2" xfId="26683"/>
    <cellStyle name="s_Valuation _BS Csan CPC 02 &lt;SAP&gt;_Cosan 4_2-DRE_3-Balanço" xfId="26684"/>
    <cellStyle name="s_Valuation _BS Csan CPC 02 &lt;SAP&gt;_Cosan 4_2-DRE_3-Balanço_Mapa variáveis" xfId="26685"/>
    <cellStyle name="s_Valuation _BS Csan CPC 02 &lt;SAP&gt;_Cosan 4_2-DRE_3-Balanço_Variavel" xfId="26686"/>
    <cellStyle name="s_Valuation _BS Csan CPC 02 &lt;SAP&gt;_Cosan 4_2-DRE_Dep_Judiciais-Contingências" xfId="26687"/>
    <cellStyle name="s_Valuation _BS Csan CPC 02 &lt;SAP&gt;_Cosan 4_2-DRE_DFC Gerencial" xfId="26688"/>
    <cellStyle name="s_Valuation _BS Csan CPC 02 &lt;SAP&gt;_Cosan 4_2-DRE_DMPL" xfId="26689"/>
    <cellStyle name="s_Valuation _BS Csan CPC 02 &lt;SAP&gt;_Cosan 4_2-DRE_Mapa variáveis" xfId="26690"/>
    <cellStyle name="s_Valuation _BS Csan CPC 02 &lt;SAP&gt;_Cosan 4_2-DRE_Variavel" xfId="26691"/>
    <cellStyle name="s_Valuation _BS Csan CPC 02 &lt;SAP&gt;_Cosan 4_3-Balanço" xfId="26692"/>
    <cellStyle name="s_Valuation _BS Csan CPC 02 &lt;SAP&gt;_Cosan 4_3-Balanço_Mapa variáveis" xfId="26693"/>
    <cellStyle name="s_Valuation _BS Csan CPC 02 &lt;SAP&gt;_Cosan 4_3-Balanço_Variavel" xfId="26694"/>
    <cellStyle name="s_Valuation _BS Csan CPC 02 &lt;SAP&gt;_Cosan 4_Dep_Judiciais-Contingências" xfId="26695"/>
    <cellStyle name="s_Valuation _BS Csan CPC 02 &lt;SAP&gt;_Cosan 4_DFC Gerencial" xfId="26696"/>
    <cellStyle name="s_Valuation _BS Csan CPC 02 &lt;SAP&gt;_Cosan 4_DMPL" xfId="26697"/>
    <cellStyle name="s_Valuation _BS Csan CPC 02 &lt;SAP&gt;_Cosan 4_Mapa variáveis" xfId="26698"/>
    <cellStyle name="s_Valuation _BS Csan CPC 02 &lt;SAP&gt;_Cosan 4_P&amp;L RUMO" xfId="26699"/>
    <cellStyle name="s_Valuation _BS Csan CPC 02 &lt;SAP&gt;_Cosan 4_Variavel" xfId="26700"/>
    <cellStyle name="s_Valuation _BS Csan CPC 02 &lt;SAP&gt;_Cosan 5" xfId="26701"/>
    <cellStyle name="s_Valuation _BS Csan CPC 02 &lt;SAP&gt;_Cosan 5_15-FINANCEIRAS" xfId="26702"/>
    <cellStyle name="s_Valuation _BS Csan CPC 02 &lt;SAP&gt;_Cosan 5_Mapa variáveis" xfId="26703"/>
    <cellStyle name="s_Valuation _BS Csan CPC 02 &lt;SAP&gt;_Cosan 5_Variavel" xfId="26704"/>
    <cellStyle name="s_Valuation _BS Csan CPC 02 &lt;SAP&gt;_Cosan 6" xfId="26705"/>
    <cellStyle name="s_Valuation _BS Csan CPC 02 &lt;SAP&gt;_Cosan 6_Mapa variáveis" xfId="26706"/>
    <cellStyle name="s_Valuation _BS Csan CPC 02 &lt;SAP&gt;_Cosan 6_Variavel" xfId="26707"/>
    <cellStyle name="s_Valuation _BS Csan CPC 02 &lt;SAP&gt;_Cosan 7" xfId="26708"/>
    <cellStyle name="s_Valuation _BS Csan CPC 02 &lt;SAP&gt;_Cosan 8" xfId="26709"/>
    <cellStyle name="s_Valuation _BS Csan CPC 02 &lt;SAP&gt;_Cosan 9" xfId="26710"/>
    <cellStyle name="s_Valuation _BS Csan CPC 02 &lt;SAP&gt;_Cosan Passivo" xfId="26711"/>
    <cellStyle name="s_Valuation _BS Csan CPC 02 &lt;SAP&gt;_Cosan Passivo 10" xfId="26712"/>
    <cellStyle name="s_Valuation _BS Csan CPC 02 &lt;SAP&gt;_Cosan Passivo 2" xfId="26713"/>
    <cellStyle name="s_Valuation _BS Csan CPC 02 &lt;SAP&gt;_Cosan Passivo 2 2" xfId="26714"/>
    <cellStyle name="s_Valuation _BS Csan CPC 02 &lt;SAP&gt;_Cosan Passivo 2 2_15-FINANCEIRAS" xfId="26715"/>
    <cellStyle name="s_Valuation _BS Csan CPC 02 &lt;SAP&gt;_Cosan Passivo 2 3" xfId="26716"/>
    <cellStyle name="s_Valuation _BS Csan CPC 02 &lt;SAP&gt;_Cosan Passivo 2 4" xfId="26717"/>
    <cellStyle name="s_Valuation _BS Csan CPC 02 &lt;SAP&gt;_Cosan Passivo 2 5" xfId="26718"/>
    <cellStyle name="s_Valuation _BS Csan CPC 02 &lt;SAP&gt;_Cosan Passivo 2_15-FINANCEIRAS" xfId="26719"/>
    <cellStyle name="s_Valuation _BS Csan CPC 02 &lt;SAP&gt;_Cosan Passivo 2_15-FINANCEIRAS_1" xfId="26720"/>
    <cellStyle name="s_Valuation _BS Csan CPC 02 &lt;SAP&gt;_Cosan Passivo 2_2-DRE" xfId="26721"/>
    <cellStyle name="s_Valuation _BS Csan CPC 02 &lt;SAP&gt;_Cosan Passivo 2_2-DRE 2" xfId="26722"/>
    <cellStyle name="s_Valuation _BS Csan CPC 02 &lt;SAP&gt;_Cosan Passivo 2_2-DRE_3-Balanço" xfId="26723"/>
    <cellStyle name="s_Valuation _BS Csan CPC 02 &lt;SAP&gt;_Cosan Passivo 2_2-DRE_3-Balanço_Mapa variáveis" xfId="26724"/>
    <cellStyle name="s_Valuation _BS Csan CPC 02 &lt;SAP&gt;_Cosan Passivo 2_2-DRE_3-Balanço_Variavel" xfId="26725"/>
    <cellStyle name="s_Valuation _BS Csan CPC 02 &lt;SAP&gt;_Cosan Passivo 2_2-DRE_Dep_Judiciais-Contingências" xfId="26726"/>
    <cellStyle name="s_Valuation _BS Csan CPC 02 &lt;SAP&gt;_Cosan Passivo 2_2-DRE_DFC Gerencial" xfId="26727"/>
    <cellStyle name="s_Valuation _BS Csan CPC 02 &lt;SAP&gt;_Cosan Passivo 2_2-DRE_DMPL" xfId="26728"/>
    <cellStyle name="s_Valuation _BS Csan CPC 02 &lt;SAP&gt;_Cosan Passivo 2_2-DRE_Mapa variáveis" xfId="26729"/>
    <cellStyle name="s_Valuation _BS Csan CPC 02 &lt;SAP&gt;_Cosan Passivo 2_2-DRE_Variavel" xfId="26730"/>
    <cellStyle name="s_Valuation _BS Csan CPC 02 &lt;SAP&gt;_Cosan Passivo 2_3-Balanço" xfId="26731"/>
    <cellStyle name="s_Valuation _BS Csan CPC 02 &lt;SAP&gt;_Cosan Passivo 2_3-Balanço_Mapa variáveis" xfId="26732"/>
    <cellStyle name="s_Valuation _BS Csan CPC 02 &lt;SAP&gt;_Cosan Passivo 2_3-Balanço_Variavel" xfId="26733"/>
    <cellStyle name="s_Valuation _BS Csan CPC 02 &lt;SAP&gt;_Cosan Passivo 2_7-Estoque" xfId="26734"/>
    <cellStyle name="s_Valuation _BS Csan CPC 02 &lt;SAP&gt;_Cosan Passivo 2_Despesas operacionais " xfId="26735"/>
    <cellStyle name="s_Valuation _BS Csan CPC 02 &lt;SAP&gt;_Cosan Passivo 2_IR Diferido" xfId="26736"/>
    <cellStyle name="s_Valuation _BS Csan CPC 02 &lt;SAP&gt;_Cosan Passivo 2_Mapa variáveis" xfId="26737"/>
    <cellStyle name="s_Valuation _BS Csan CPC 02 &lt;SAP&gt;_Cosan Passivo 2_P&amp;L Raízen Combs" xfId="26738"/>
    <cellStyle name="s_Valuation _BS Csan CPC 02 &lt;SAP&gt;_Cosan Passivo 2_P&amp;L RUMO" xfId="26739"/>
    <cellStyle name="s_Valuation _BS Csan CPC 02 &lt;SAP&gt;_Cosan Passivo 2_Variavel" xfId="26740"/>
    <cellStyle name="s_Valuation _BS Csan CPC 02 &lt;SAP&gt;_Cosan Passivo 2_Working Capital" xfId="26741"/>
    <cellStyle name="s_Valuation _BS Csan CPC 02 &lt;SAP&gt;_Cosan Passivo 3" xfId="26742"/>
    <cellStyle name="s_Valuation _BS Csan CPC 02 &lt;SAP&gt;_Cosan Passivo 3 2" xfId="26743"/>
    <cellStyle name="s_Valuation _BS Csan CPC 02 &lt;SAP&gt;_Cosan Passivo 3 2_15-FINANCEIRAS" xfId="26744"/>
    <cellStyle name="s_Valuation _BS Csan CPC 02 &lt;SAP&gt;_Cosan Passivo 3_15-FINANCEIRAS" xfId="26745"/>
    <cellStyle name="s_Valuation _BS Csan CPC 02 &lt;SAP&gt;_Cosan Passivo 3_15-FINANCEIRAS_1" xfId="26746"/>
    <cellStyle name="s_Valuation _BS Csan CPC 02 &lt;SAP&gt;_Cosan Passivo 3_2-DRE" xfId="26747"/>
    <cellStyle name="s_Valuation _BS Csan CPC 02 &lt;SAP&gt;_Cosan Passivo 3_2-DRE 2" xfId="26748"/>
    <cellStyle name="s_Valuation _BS Csan CPC 02 &lt;SAP&gt;_Cosan Passivo 3_2-DRE_3-Balanço" xfId="26749"/>
    <cellStyle name="s_Valuation _BS Csan CPC 02 &lt;SAP&gt;_Cosan Passivo 3_2-DRE_3-Balanço_Mapa variáveis" xfId="26750"/>
    <cellStyle name="s_Valuation _BS Csan CPC 02 &lt;SAP&gt;_Cosan Passivo 3_2-DRE_3-Balanço_Variavel" xfId="26751"/>
    <cellStyle name="s_Valuation _BS Csan CPC 02 &lt;SAP&gt;_Cosan Passivo 3_2-DRE_Dep_Judiciais-Contingências" xfId="26752"/>
    <cellStyle name="s_Valuation _BS Csan CPC 02 &lt;SAP&gt;_Cosan Passivo 3_2-DRE_DFC Gerencial" xfId="26753"/>
    <cellStyle name="s_Valuation _BS Csan CPC 02 &lt;SAP&gt;_Cosan Passivo 3_2-DRE_DMPL" xfId="26754"/>
    <cellStyle name="s_Valuation _BS Csan CPC 02 &lt;SAP&gt;_Cosan Passivo 3_2-DRE_Mapa variáveis" xfId="26755"/>
    <cellStyle name="s_Valuation _BS Csan CPC 02 &lt;SAP&gt;_Cosan Passivo 3_2-DRE_Variavel" xfId="26756"/>
    <cellStyle name="s_Valuation _BS Csan CPC 02 &lt;SAP&gt;_Cosan Passivo 3_3-Balanço" xfId="26757"/>
    <cellStyle name="s_Valuation _BS Csan CPC 02 &lt;SAP&gt;_Cosan Passivo 3_3-Balanço_Mapa variáveis" xfId="26758"/>
    <cellStyle name="s_Valuation _BS Csan CPC 02 &lt;SAP&gt;_Cosan Passivo 3_3-Balanço_Variavel" xfId="26759"/>
    <cellStyle name="s_Valuation _BS Csan CPC 02 &lt;SAP&gt;_Cosan Passivo 3_7-Estoque" xfId="26760"/>
    <cellStyle name="s_Valuation _BS Csan CPC 02 &lt;SAP&gt;_Cosan Passivo 3_Despesas operacionais " xfId="26761"/>
    <cellStyle name="s_Valuation _BS Csan CPC 02 &lt;SAP&gt;_Cosan Passivo 3_Mapa variáveis" xfId="26762"/>
    <cellStyle name="s_Valuation _BS Csan CPC 02 &lt;SAP&gt;_Cosan Passivo 3_P&amp;L Raízen Combs" xfId="26763"/>
    <cellStyle name="s_Valuation _BS Csan CPC 02 &lt;SAP&gt;_Cosan Passivo 3_P&amp;L RUMO" xfId="26764"/>
    <cellStyle name="s_Valuation _BS Csan CPC 02 &lt;SAP&gt;_Cosan Passivo 3_Variavel" xfId="26765"/>
    <cellStyle name="s_Valuation _BS Csan CPC 02 &lt;SAP&gt;_Cosan Passivo 3_Working Capital" xfId="26766"/>
    <cellStyle name="s_Valuation _BS Csan CPC 02 &lt;SAP&gt;_Cosan Passivo 4" xfId="26767"/>
    <cellStyle name="s_Valuation _BS Csan CPC 02 &lt;SAP&gt;_Cosan Passivo 4 2" xfId="26768"/>
    <cellStyle name="s_Valuation _BS Csan CPC 02 &lt;SAP&gt;_Cosan Passivo 4 2_15-FINANCEIRAS" xfId="26769"/>
    <cellStyle name="s_Valuation _BS Csan CPC 02 &lt;SAP&gt;_Cosan Passivo 4_15-FINANCEIRAS" xfId="26770"/>
    <cellStyle name="s_Valuation _BS Csan CPC 02 &lt;SAP&gt;_Cosan Passivo 4_15-FINANCEIRAS_1" xfId="26771"/>
    <cellStyle name="s_Valuation _BS Csan CPC 02 &lt;SAP&gt;_Cosan Passivo 4_2-DRE" xfId="26772"/>
    <cellStyle name="s_Valuation _BS Csan CPC 02 &lt;SAP&gt;_Cosan Passivo 4_2-DRE 2" xfId="26773"/>
    <cellStyle name="s_Valuation _BS Csan CPC 02 &lt;SAP&gt;_Cosan Passivo 4_2-DRE_3-Balanço" xfId="26774"/>
    <cellStyle name="s_Valuation _BS Csan CPC 02 &lt;SAP&gt;_Cosan Passivo 4_2-DRE_3-Balanço_Mapa variáveis" xfId="26775"/>
    <cellStyle name="s_Valuation _BS Csan CPC 02 &lt;SAP&gt;_Cosan Passivo 4_2-DRE_3-Balanço_Variavel" xfId="26776"/>
    <cellStyle name="s_Valuation _BS Csan CPC 02 &lt;SAP&gt;_Cosan Passivo 4_2-DRE_Dep_Judiciais-Contingências" xfId="26777"/>
    <cellStyle name="s_Valuation _BS Csan CPC 02 &lt;SAP&gt;_Cosan Passivo 4_2-DRE_DFC Gerencial" xfId="26778"/>
    <cellStyle name="s_Valuation _BS Csan CPC 02 &lt;SAP&gt;_Cosan Passivo 4_2-DRE_DMPL" xfId="26779"/>
    <cellStyle name="s_Valuation _BS Csan CPC 02 &lt;SAP&gt;_Cosan Passivo 4_2-DRE_Mapa variáveis" xfId="26780"/>
    <cellStyle name="s_Valuation _BS Csan CPC 02 &lt;SAP&gt;_Cosan Passivo 4_2-DRE_Variavel" xfId="26781"/>
    <cellStyle name="s_Valuation _BS Csan CPC 02 &lt;SAP&gt;_Cosan Passivo 4_3-Balanço" xfId="26782"/>
    <cellStyle name="s_Valuation _BS Csan CPC 02 &lt;SAP&gt;_Cosan Passivo 4_3-Balanço_Mapa variáveis" xfId="26783"/>
    <cellStyle name="s_Valuation _BS Csan CPC 02 &lt;SAP&gt;_Cosan Passivo 4_3-Balanço_Variavel" xfId="26784"/>
    <cellStyle name="s_Valuation _BS Csan CPC 02 &lt;SAP&gt;_Cosan Passivo 4_Dep_Judiciais-Contingências" xfId="26785"/>
    <cellStyle name="s_Valuation _BS Csan CPC 02 &lt;SAP&gt;_Cosan Passivo 4_DFC Gerencial" xfId="26786"/>
    <cellStyle name="s_Valuation _BS Csan CPC 02 &lt;SAP&gt;_Cosan Passivo 4_DMPL" xfId="26787"/>
    <cellStyle name="s_Valuation _BS Csan CPC 02 &lt;SAP&gt;_Cosan Passivo 4_Mapa variáveis" xfId="26788"/>
    <cellStyle name="s_Valuation _BS Csan CPC 02 &lt;SAP&gt;_Cosan Passivo 4_P&amp;L RUMO" xfId="26789"/>
    <cellStyle name="s_Valuation _BS Csan CPC 02 &lt;SAP&gt;_Cosan Passivo 4_Variavel" xfId="26790"/>
    <cellStyle name="s_Valuation _BS Csan CPC 02 &lt;SAP&gt;_Cosan Passivo 5" xfId="26791"/>
    <cellStyle name="s_Valuation _BS Csan CPC 02 &lt;SAP&gt;_Cosan Passivo 5_15-FINANCEIRAS" xfId="26792"/>
    <cellStyle name="s_Valuation _BS Csan CPC 02 &lt;SAP&gt;_Cosan Passivo 5_Mapa variáveis" xfId="26793"/>
    <cellStyle name="s_Valuation _BS Csan CPC 02 &lt;SAP&gt;_Cosan Passivo 5_Variavel" xfId="26794"/>
    <cellStyle name="s_Valuation _BS Csan CPC 02 &lt;SAP&gt;_Cosan Passivo 6" xfId="26795"/>
    <cellStyle name="s_Valuation _BS Csan CPC 02 &lt;SAP&gt;_Cosan Passivo 6_Mapa variáveis" xfId="26796"/>
    <cellStyle name="s_Valuation _BS Csan CPC 02 &lt;SAP&gt;_Cosan Passivo 6_Variavel" xfId="26797"/>
    <cellStyle name="s_Valuation _BS Csan CPC 02 &lt;SAP&gt;_Cosan Passivo 7" xfId="26798"/>
    <cellStyle name="s_Valuation _BS Csan CPC 02 &lt;SAP&gt;_Cosan Passivo 8" xfId="26799"/>
    <cellStyle name="s_Valuation _BS Csan CPC 02 &lt;SAP&gt;_Cosan Passivo 9" xfId="26800"/>
    <cellStyle name="s_Valuation _BS Csan CPC 02 &lt;SAP&gt;_Cosan Passivo_15-FINANCEIRAS" xfId="26801"/>
    <cellStyle name="s_Valuation _BS Csan CPC 02 &lt;SAP&gt;_Cosan Passivo_15-FINANCEIRAS_1" xfId="26802"/>
    <cellStyle name="s_Valuation _BS Csan CPC 02 &lt;SAP&gt;_Cosan Passivo_26_Instrumentos Financeiros" xfId="26803"/>
    <cellStyle name="s_Valuation _BS Csan CPC 02 &lt;SAP&gt;_Cosan Passivo_26_Instrumentos Financeiros 2" xfId="26804"/>
    <cellStyle name="s_Valuation _BS Csan CPC 02 &lt;SAP&gt;_Cosan Passivo_26_Instrumentos Financeiros 2_15-FINANCEIRAS" xfId="26805"/>
    <cellStyle name="s_Valuation _BS Csan CPC 02 &lt;SAP&gt;_Cosan Passivo_26_Instrumentos Financeiros_1" xfId="26806"/>
    <cellStyle name="s_Valuation _BS Csan CPC 02 &lt;SAP&gt;_Cosan Passivo_26_Instrumentos Financeiros_1 2" xfId="26807"/>
    <cellStyle name="s_Valuation _BS Csan CPC 02 &lt;SAP&gt;_Cosan Passivo_26_Instrumentos Financeiros_1 2_15-FINANCEIRAS" xfId="26808"/>
    <cellStyle name="s_Valuation _BS Csan CPC 02 &lt;SAP&gt;_Cosan Passivo_26_Instrumentos Financeiros_1_15-FINANCEIRAS" xfId="26809"/>
    <cellStyle name="s_Valuation _BS Csan CPC 02 &lt;SAP&gt;_Cosan Passivo_26_Instrumentos Financeiros_1_15-FINANCEIRAS_1" xfId="26810"/>
    <cellStyle name="s_Valuation _BS Csan CPC 02 &lt;SAP&gt;_Cosan Passivo_26_Instrumentos Financeiros_1_2-DRE" xfId="26811"/>
    <cellStyle name="s_Valuation _BS Csan CPC 02 &lt;SAP&gt;_Cosan Passivo_26_Instrumentos Financeiros_1_2-DRE 2" xfId="26812"/>
    <cellStyle name="s_Valuation _BS Csan CPC 02 &lt;SAP&gt;_Cosan Passivo_26_Instrumentos Financeiros_1_2-DRE_3-Balanço" xfId="26813"/>
    <cellStyle name="s_Valuation _BS Csan CPC 02 &lt;SAP&gt;_Cosan Passivo_26_Instrumentos Financeiros_1_2-DRE_3-Balanço_Mapa variáveis" xfId="26814"/>
    <cellStyle name="s_Valuation _BS Csan CPC 02 &lt;SAP&gt;_Cosan Passivo_26_Instrumentos Financeiros_1_2-DRE_3-Balanço_Variavel" xfId="26815"/>
    <cellStyle name="s_Valuation _BS Csan CPC 02 &lt;SAP&gt;_Cosan Passivo_26_Instrumentos Financeiros_1_2-DRE_Dep_Judiciais-Contingências" xfId="26816"/>
    <cellStyle name="s_Valuation _BS Csan CPC 02 &lt;SAP&gt;_Cosan Passivo_26_Instrumentos Financeiros_1_2-DRE_DFC Gerencial" xfId="26817"/>
    <cellStyle name="s_Valuation _BS Csan CPC 02 &lt;SAP&gt;_Cosan Passivo_26_Instrumentos Financeiros_1_2-DRE_DMPL" xfId="26818"/>
    <cellStyle name="s_Valuation _BS Csan CPC 02 &lt;SAP&gt;_Cosan Passivo_26_Instrumentos Financeiros_1_2-DRE_Mapa variáveis" xfId="26819"/>
    <cellStyle name="s_Valuation _BS Csan CPC 02 &lt;SAP&gt;_Cosan Passivo_26_Instrumentos Financeiros_1_2-DRE_Variavel" xfId="26820"/>
    <cellStyle name="s_Valuation _BS Csan CPC 02 &lt;SAP&gt;_Cosan Passivo_26_Instrumentos Financeiros_1_3-Balanço" xfId="26821"/>
    <cellStyle name="s_Valuation _BS Csan CPC 02 &lt;SAP&gt;_Cosan Passivo_26_Instrumentos Financeiros_1_3-Balanço_Mapa variáveis" xfId="26822"/>
    <cellStyle name="s_Valuation _BS Csan CPC 02 &lt;SAP&gt;_Cosan Passivo_26_Instrumentos Financeiros_1_3-Balanço_Variavel" xfId="26823"/>
    <cellStyle name="s_Valuation _BS Csan CPC 02 &lt;SAP&gt;_Cosan Passivo_26_Instrumentos Financeiros_1_7-Estoque" xfId="26824"/>
    <cellStyle name="s_Valuation _BS Csan CPC 02 &lt;SAP&gt;_Cosan Passivo_26_Instrumentos Financeiros_1_Despesas operacionais " xfId="26825"/>
    <cellStyle name="s_Valuation _BS Csan CPC 02 &lt;SAP&gt;_Cosan Passivo_26_Instrumentos Financeiros_1_Mapa variáveis" xfId="26826"/>
    <cellStyle name="s_Valuation _BS Csan CPC 02 &lt;SAP&gt;_Cosan Passivo_26_Instrumentos Financeiros_1_P&amp;L Raízen Combs" xfId="26827"/>
    <cellStyle name="s_Valuation _BS Csan CPC 02 &lt;SAP&gt;_Cosan Passivo_26_Instrumentos Financeiros_1_P&amp;L RUMO" xfId="26828"/>
    <cellStyle name="s_Valuation _BS Csan CPC 02 &lt;SAP&gt;_Cosan Passivo_26_Instrumentos Financeiros_1_Variavel" xfId="26829"/>
    <cellStyle name="s_Valuation _BS Csan CPC 02 &lt;SAP&gt;_Cosan Passivo_26_Instrumentos Financeiros_1_Working Capital" xfId="26830"/>
    <cellStyle name="s_Valuation _BS Csan CPC 02 &lt;SAP&gt;_Cosan Passivo_26_Instrumentos Financeiros_15-FINANCEIRAS" xfId="26831"/>
    <cellStyle name="s_Valuation _BS Csan CPC 02 &lt;SAP&gt;_Cosan Passivo_26_Instrumentos Financeiros_15-FINANCEIRAS_1" xfId="26832"/>
    <cellStyle name="s_Valuation _BS Csan CPC 02 &lt;SAP&gt;_Cosan Passivo_26_Instrumentos Financeiros_2-DRE" xfId="26833"/>
    <cellStyle name="s_Valuation _BS Csan CPC 02 &lt;SAP&gt;_Cosan Passivo_26_Instrumentos Financeiros_2-DRE 2" xfId="26834"/>
    <cellStyle name="s_Valuation _BS Csan CPC 02 &lt;SAP&gt;_Cosan Passivo_26_Instrumentos Financeiros_2-DRE_3-Balanço" xfId="26835"/>
    <cellStyle name="s_Valuation _BS Csan CPC 02 &lt;SAP&gt;_Cosan Passivo_26_Instrumentos Financeiros_2-DRE_3-Balanço_Mapa variáveis" xfId="26836"/>
    <cellStyle name="s_Valuation _BS Csan CPC 02 &lt;SAP&gt;_Cosan Passivo_26_Instrumentos Financeiros_2-DRE_3-Balanço_Variavel" xfId="26837"/>
    <cellStyle name="s_Valuation _BS Csan CPC 02 &lt;SAP&gt;_Cosan Passivo_26_Instrumentos Financeiros_2-DRE_Dep_Judiciais-Contingências" xfId="26838"/>
    <cellStyle name="s_Valuation _BS Csan CPC 02 &lt;SAP&gt;_Cosan Passivo_26_Instrumentos Financeiros_2-DRE_DFC Gerencial" xfId="26839"/>
    <cellStyle name="s_Valuation _BS Csan CPC 02 &lt;SAP&gt;_Cosan Passivo_26_Instrumentos Financeiros_2-DRE_DMPL" xfId="26840"/>
    <cellStyle name="s_Valuation _BS Csan CPC 02 &lt;SAP&gt;_Cosan Passivo_26_Instrumentos Financeiros_2-DRE_Mapa variáveis" xfId="26841"/>
    <cellStyle name="s_Valuation _BS Csan CPC 02 &lt;SAP&gt;_Cosan Passivo_26_Instrumentos Financeiros_2-DRE_Variavel" xfId="26842"/>
    <cellStyle name="s_Valuation _BS Csan CPC 02 &lt;SAP&gt;_Cosan Passivo_26_Instrumentos Financeiros_3-Balanço" xfId="26843"/>
    <cellStyle name="s_Valuation _BS Csan CPC 02 &lt;SAP&gt;_Cosan Passivo_26_Instrumentos Financeiros_3-Balanço_Mapa variáveis" xfId="26844"/>
    <cellStyle name="s_Valuation _BS Csan CPC 02 &lt;SAP&gt;_Cosan Passivo_26_Instrumentos Financeiros_3-Balanço_Variavel" xfId="26845"/>
    <cellStyle name="s_Valuation _BS Csan CPC 02 &lt;SAP&gt;_Cosan Passivo_26_Instrumentos Financeiros_7-Estoque" xfId="26846"/>
    <cellStyle name="s_Valuation _BS Csan CPC 02 &lt;SAP&gt;_Cosan Passivo_26_Instrumentos Financeiros_Despesas operacionais " xfId="26847"/>
    <cellStyle name="s_Valuation _BS Csan CPC 02 &lt;SAP&gt;_Cosan Passivo_26_Instrumentos Financeiros_Mapa variáveis" xfId="26848"/>
    <cellStyle name="s_Valuation _BS Csan CPC 02 &lt;SAP&gt;_Cosan Passivo_26_Instrumentos Financeiros_P&amp;L Raízen Combs" xfId="26849"/>
    <cellStyle name="s_Valuation _BS Csan CPC 02 &lt;SAP&gt;_Cosan Passivo_26_Instrumentos Financeiros_P&amp;L RUMO" xfId="26850"/>
    <cellStyle name="s_Valuation _BS Csan CPC 02 &lt;SAP&gt;_Cosan Passivo_26_Instrumentos Financeiros_Variavel" xfId="26851"/>
    <cellStyle name="s_Valuation _BS Csan CPC 02 &lt;SAP&gt;_Cosan Passivo_26_Instrumentos Financeiros_Working Capital" xfId="26852"/>
    <cellStyle name="s_Valuation _BS Csan CPC 02 &lt;SAP&gt;_Cosan Passivo_2-DRE" xfId="26853"/>
    <cellStyle name="s_Valuation _BS Csan CPC 02 &lt;SAP&gt;_Cosan Passivo_2-DRE 2" xfId="26854"/>
    <cellStyle name="s_Valuation _BS Csan CPC 02 &lt;SAP&gt;_Cosan Passivo_2-DRE 2_15-FINANCEIRAS" xfId="26855"/>
    <cellStyle name="s_Valuation _BS Csan CPC 02 &lt;SAP&gt;_Cosan Passivo_2-DRE_1" xfId="26856"/>
    <cellStyle name="s_Valuation _BS Csan CPC 02 &lt;SAP&gt;_Cosan Passivo_2-DRE_1 2" xfId="26857"/>
    <cellStyle name="s_Valuation _BS Csan CPC 02 &lt;SAP&gt;_Cosan Passivo_2-DRE_1_3-Balanço" xfId="26858"/>
    <cellStyle name="s_Valuation _BS Csan CPC 02 &lt;SAP&gt;_Cosan Passivo_2-DRE_1_3-Balanço_Mapa variáveis" xfId="26859"/>
    <cellStyle name="s_Valuation _BS Csan CPC 02 &lt;SAP&gt;_Cosan Passivo_2-DRE_1_3-Balanço_Variavel" xfId="26860"/>
    <cellStyle name="s_Valuation _BS Csan CPC 02 &lt;SAP&gt;_Cosan Passivo_2-DRE_1_Dep_Judiciais-Contingências" xfId="26861"/>
    <cellStyle name="s_Valuation _BS Csan CPC 02 &lt;SAP&gt;_Cosan Passivo_2-DRE_1_DFC Gerencial" xfId="26862"/>
    <cellStyle name="s_Valuation _BS Csan CPC 02 &lt;SAP&gt;_Cosan Passivo_2-DRE_1_DMPL" xfId="26863"/>
    <cellStyle name="s_Valuation _BS Csan CPC 02 &lt;SAP&gt;_Cosan Passivo_2-DRE_1_Mapa variáveis" xfId="26864"/>
    <cellStyle name="s_Valuation _BS Csan CPC 02 &lt;SAP&gt;_Cosan Passivo_2-DRE_1_Variavel" xfId="26865"/>
    <cellStyle name="s_Valuation _BS Csan CPC 02 &lt;SAP&gt;_Cosan Passivo_2-DRE_15-FINANCEIRAS" xfId="26866"/>
    <cellStyle name="s_Valuation _BS Csan CPC 02 &lt;SAP&gt;_Cosan Passivo_2-DRE_15-FINANCEIRAS_1" xfId="26867"/>
    <cellStyle name="s_Valuation _BS Csan CPC 02 &lt;SAP&gt;_Cosan Passivo_2-DRE_2-DRE" xfId="26868"/>
    <cellStyle name="s_Valuation _BS Csan CPC 02 &lt;SAP&gt;_Cosan Passivo_2-DRE_2-DRE 2" xfId="26869"/>
    <cellStyle name="s_Valuation _BS Csan CPC 02 &lt;SAP&gt;_Cosan Passivo_2-DRE_2-DRE_3-Balanço" xfId="26870"/>
    <cellStyle name="s_Valuation _BS Csan CPC 02 &lt;SAP&gt;_Cosan Passivo_2-DRE_2-DRE_3-Balanço_Mapa variáveis" xfId="26871"/>
    <cellStyle name="s_Valuation _BS Csan CPC 02 &lt;SAP&gt;_Cosan Passivo_2-DRE_2-DRE_3-Balanço_Variavel" xfId="26872"/>
    <cellStyle name="s_Valuation _BS Csan CPC 02 &lt;SAP&gt;_Cosan Passivo_2-DRE_2-DRE_Dep_Judiciais-Contingências" xfId="26873"/>
    <cellStyle name="s_Valuation _BS Csan CPC 02 &lt;SAP&gt;_Cosan Passivo_2-DRE_2-DRE_DFC Gerencial" xfId="26874"/>
    <cellStyle name="s_Valuation _BS Csan CPC 02 &lt;SAP&gt;_Cosan Passivo_2-DRE_2-DRE_DMPL" xfId="26875"/>
    <cellStyle name="s_Valuation _BS Csan CPC 02 &lt;SAP&gt;_Cosan Passivo_2-DRE_2-DRE_Mapa variáveis" xfId="26876"/>
    <cellStyle name="s_Valuation _BS Csan CPC 02 &lt;SAP&gt;_Cosan Passivo_2-DRE_2-DRE_Variavel" xfId="26877"/>
    <cellStyle name="s_Valuation _BS Csan CPC 02 &lt;SAP&gt;_Cosan Passivo_2-DRE_3-Balanço" xfId="26878"/>
    <cellStyle name="s_Valuation _BS Csan CPC 02 &lt;SAP&gt;_Cosan Passivo_2-DRE_3-Balanço_Mapa variáveis" xfId="26879"/>
    <cellStyle name="s_Valuation _BS Csan CPC 02 &lt;SAP&gt;_Cosan Passivo_2-DRE_3-Balanço_Variavel" xfId="26880"/>
    <cellStyle name="s_Valuation _BS Csan CPC 02 &lt;SAP&gt;_Cosan Passivo_2-DRE_7-Estoque" xfId="26881"/>
    <cellStyle name="s_Valuation _BS Csan CPC 02 &lt;SAP&gt;_Cosan Passivo_2-DRE_Despesas operacionais " xfId="26882"/>
    <cellStyle name="s_Valuation _BS Csan CPC 02 &lt;SAP&gt;_Cosan Passivo_2-DRE_Mapa variáveis" xfId="26883"/>
    <cellStyle name="s_Valuation _BS Csan CPC 02 &lt;SAP&gt;_Cosan Passivo_2-DRE_P&amp;L Raízen Combs" xfId="26884"/>
    <cellStyle name="s_Valuation _BS Csan CPC 02 &lt;SAP&gt;_Cosan Passivo_2-DRE_P&amp;L RUMO" xfId="26885"/>
    <cellStyle name="s_Valuation _BS Csan CPC 02 &lt;SAP&gt;_Cosan Passivo_2-DRE_Variavel" xfId="26886"/>
    <cellStyle name="s_Valuation _BS Csan CPC 02 &lt;SAP&gt;_Cosan Passivo_2-DRE_Working Capital" xfId="26887"/>
    <cellStyle name="s_Valuation _BS Csan CPC 02 &lt;SAP&gt;_Cosan Passivo_3-Balanço" xfId="26888"/>
    <cellStyle name="s_Valuation _BS Csan CPC 02 &lt;SAP&gt;_Cosan Passivo_3-Balanço 2" xfId="26889"/>
    <cellStyle name="s_Valuation _BS Csan CPC 02 &lt;SAP&gt;_Cosan Passivo_3-Balanço 2_15-FINANCEIRAS" xfId="26890"/>
    <cellStyle name="s_Valuation _BS Csan CPC 02 &lt;SAP&gt;_Cosan Passivo_3-Balanço_1" xfId="26891"/>
    <cellStyle name="s_Valuation _BS Csan CPC 02 &lt;SAP&gt;_Cosan Passivo_3-Balanço_1 2" xfId="26892"/>
    <cellStyle name="s_Valuation _BS Csan CPC 02 &lt;SAP&gt;_Cosan Passivo_3-Balanço_1 2_15-FINANCEIRAS" xfId="26893"/>
    <cellStyle name="s_Valuation _BS Csan CPC 02 &lt;SAP&gt;_Cosan Passivo_3-Balanço_1_15-FINANCEIRAS" xfId="26894"/>
    <cellStyle name="s_Valuation _BS Csan CPC 02 &lt;SAP&gt;_Cosan Passivo_3-Balanço_1_15-FINANCEIRAS_1" xfId="26895"/>
    <cellStyle name="s_Valuation _BS Csan CPC 02 &lt;SAP&gt;_Cosan Passivo_3-Balanço_1_2-DRE" xfId="26896"/>
    <cellStyle name="s_Valuation _BS Csan CPC 02 &lt;SAP&gt;_Cosan Passivo_3-Balanço_1_2-DRE 2" xfId="26897"/>
    <cellStyle name="s_Valuation _BS Csan CPC 02 &lt;SAP&gt;_Cosan Passivo_3-Balanço_1_2-DRE_3-Balanço" xfId="26898"/>
    <cellStyle name="s_Valuation _BS Csan CPC 02 &lt;SAP&gt;_Cosan Passivo_3-Balanço_1_2-DRE_3-Balanço_Mapa variáveis" xfId="26899"/>
    <cellStyle name="s_Valuation _BS Csan CPC 02 &lt;SAP&gt;_Cosan Passivo_3-Balanço_1_2-DRE_3-Balanço_Variavel" xfId="26900"/>
    <cellStyle name="s_Valuation _BS Csan CPC 02 &lt;SAP&gt;_Cosan Passivo_3-Balanço_1_2-DRE_Dep_Judiciais-Contingências" xfId="26901"/>
    <cellStyle name="s_Valuation _BS Csan CPC 02 &lt;SAP&gt;_Cosan Passivo_3-Balanço_1_2-DRE_DFC Gerencial" xfId="26902"/>
    <cellStyle name="s_Valuation _BS Csan CPC 02 &lt;SAP&gt;_Cosan Passivo_3-Balanço_1_2-DRE_DMPL" xfId="26903"/>
    <cellStyle name="s_Valuation _BS Csan CPC 02 &lt;SAP&gt;_Cosan Passivo_3-Balanço_1_2-DRE_Mapa variáveis" xfId="26904"/>
    <cellStyle name="s_Valuation _BS Csan CPC 02 &lt;SAP&gt;_Cosan Passivo_3-Balanço_1_2-DRE_Variavel" xfId="26905"/>
    <cellStyle name="s_Valuation _BS Csan CPC 02 &lt;SAP&gt;_Cosan Passivo_3-Balanço_1_3-Balanço" xfId="26906"/>
    <cellStyle name="s_Valuation _BS Csan CPC 02 &lt;SAP&gt;_Cosan Passivo_3-Balanço_1_3-Balanço_Mapa variáveis" xfId="26907"/>
    <cellStyle name="s_Valuation _BS Csan CPC 02 &lt;SAP&gt;_Cosan Passivo_3-Balanço_1_3-Balanço_Variavel" xfId="26908"/>
    <cellStyle name="s_Valuation _BS Csan CPC 02 &lt;SAP&gt;_Cosan Passivo_3-Balanço_1_7-Estoque" xfId="26909"/>
    <cellStyle name="s_Valuation _BS Csan CPC 02 &lt;SAP&gt;_Cosan Passivo_3-Balanço_1_Despesas operacionais " xfId="26910"/>
    <cellStyle name="s_Valuation _BS Csan CPC 02 &lt;SAP&gt;_Cosan Passivo_3-Balanço_1_Mapa variáveis" xfId="26911"/>
    <cellStyle name="s_Valuation _BS Csan CPC 02 &lt;SAP&gt;_Cosan Passivo_3-Balanço_1_P&amp;L Raízen Combs" xfId="26912"/>
    <cellStyle name="s_Valuation _BS Csan CPC 02 &lt;SAP&gt;_Cosan Passivo_3-Balanço_1_P&amp;L RUMO" xfId="26913"/>
    <cellStyle name="s_Valuation _BS Csan CPC 02 &lt;SAP&gt;_Cosan Passivo_3-Balanço_1_Variavel" xfId="26914"/>
    <cellStyle name="s_Valuation _BS Csan CPC 02 &lt;SAP&gt;_Cosan Passivo_3-Balanço_1_Working Capital" xfId="26915"/>
    <cellStyle name="s_Valuation _BS Csan CPC 02 &lt;SAP&gt;_Cosan Passivo_3-Balanço_15-FINANCEIRAS" xfId="26916"/>
    <cellStyle name="s_Valuation _BS Csan CPC 02 &lt;SAP&gt;_Cosan Passivo_3-Balanço_15-FINANCEIRAS_1" xfId="26917"/>
    <cellStyle name="s_Valuation _BS Csan CPC 02 &lt;SAP&gt;_Cosan Passivo_3-Balanço_2" xfId="26918"/>
    <cellStyle name="s_Valuation _BS Csan CPC 02 &lt;SAP&gt;_Cosan Passivo_3-Balanço_2_Mapa variáveis" xfId="26919"/>
    <cellStyle name="s_Valuation _BS Csan CPC 02 &lt;SAP&gt;_Cosan Passivo_3-Balanço_2_Variavel" xfId="26920"/>
    <cellStyle name="s_Valuation _BS Csan CPC 02 &lt;SAP&gt;_Cosan Passivo_3-Balanço_2-DRE" xfId="26921"/>
    <cellStyle name="s_Valuation _BS Csan CPC 02 &lt;SAP&gt;_Cosan Passivo_3-Balanço_2-DRE 2" xfId="26922"/>
    <cellStyle name="s_Valuation _BS Csan CPC 02 &lt;SAP&gt;_Cosan Passivo_3-Balanço_2-DRE_3-Balanço" xfId="26923"/>
    <cellStyle name="s_Valuation _BS Csan CPC 02 &lt;SAP&gt;_Cosan Passivo_3-Balanço_2-DRE_3-Balanço_Mapa variáveis" xfId="26924"/>
    <cellStyle name="s_Valuation _BS Csan CPC 02 &lt;SAP&gt;_Cosan Passivo_3-Balanço_2-DRE_3-Balanço_Variavel" xfId="26925"/>
    <cellStyle name="s_Valuation _BS Csan CPC 02 &lt;SAP&gt;_Cosan Passivo_3-Balanço_2-DRE_Dep_Judiciais-Contingências" xfId="26926"/>
    <cellStyle name="s_Valuation _BS Csan CPC 02 &lt;SAP&gt;_Cosan Passivo_3-Balanço_2-DRE_DFC Gerencial" xfId="26927"/>
    <cellStyle name="s_Valuation _BS Csan CPC 02 &lt;SAP&gt;_Cosan Passivo_3-Balanço_2-DRE_DMPL" xfId="26928"/>
    <cellStyle name="s_Valuation _BS Csan CPC 02 &lt;SAP&gt;_Cosan Passivo_3-Balanço_2-DRE_Mapa variáveis" xfId="26929"/>
    <cellStyle name="s_Valuation _BS Csan CPC 02 &lt;SAP&gt;_Cosan Passivo_3-Balanço_2-DRE_Variavel" xfId="26930"/>
    <cellStyle name="s_Valuation _BS Csan CPC 02 &lt;SAP&gt;_Cosan Passivo_3-Balanço_3-Balanço" xfId="26931"/>
    <cellStyle name="s_Valuation _BS Csan CPC 02 &lt;SAP&gt;_Cosan Passivo_3-Balanço_3-Balanço_Mapa variáveis" xfId="26932"/>
    <cellStyle name="s_Valuation _BS Csan CPC 02 &lt;SAP&gt;_Cosan Passivo_3-Balanço_3-Balanço_Variavel" xfId="26933"/>
    <cellStyle name="s_Valuation _BS Csan CPC 02 &lt;SAP&gt;_Cosan Passivo_3-Balanço_7-Estoque" xfId="26934"/>
    <cellStyle name="s_Valuation _BS Csan CPC 02 &lt;SAP&gt;_Cosan Passivo_3-Balanço_Despesas operacionais " xfId="26935"/>
    <cellStyle name="s_Valuation _BS Csan CPC 02 &lt;SAP&gt;_Cosan Passivo_3-Balanço_Mapa variáveis" xfId="26936"/>
    <cellStyle name="s_Valuation _BS Csan CPC 02 &lt;SAP&gt;_Cosan Passivo_3-Balanço_P&amp;L Raízen Combs" xfId="26937"/>
    <cellStyle name="s_Valuation _BS Csan CPC 02 &lt;SAP&gt;_Cosan Passivo_3-Balanço_P&amp;L RUMO" xfId="26938"/>
    <cellStyle name="s_Valuation _BS Csan CPC 02 &lt;SAP&gt;_Cosan Passivo_3-Balanço_Variavel" xfId="26939"/>
    <cellStyle name="s_Valuation _BS Csan CPC 02 &lt;SAP&gt;_Cosan Passivo_3-Balanço_Working Capital" xfId="26940"/>
    <cellStyle name="s_Valuation _BS Csan CPC 02 &lt;SAP&gt;_Cosan Passivo_4-DMPL" xfId="26941"/>
    <cellStyle name="s_Valuation _BS Csan CPC 02 &lt;SAP&gt;_Cosan Passivo_4-DMPL 2" xfId="26942"/>
    <cellStyle name="s_Valuation _BS Csan CPC 02 &lt;SAP&gt;_Cosan Passivo_4-DMPL 2_15-FINANCEIRAS" xfId="26943"/>
    <cellStyle name="s_Valuation _BS Csan CPC 02 &lt;SAP&gt;_Cosan Passivo_4-DMPL_15-FINANCEIRAS" xfId="26944"/>
    <cellStyle name="s_Valuation _BS Csan CPC 02 &lt;SAP&gt;_Cosan Passivo_4-DMPL_15-FINANCEIRAS_1" xfId="26945"/>
    <cellStyle name="s_Valuation _BS Csan CPC 02 &lt;SAP&gt;_Cosan Passivo_4-DMPL_2-DRE" xfId="26946"/>
    <cellStyle name="s_Valuation _BS Csan CPC 02 &lt;SAP&gt;_Cosan Passivo_4-DMPL_2-DRE 2" xfId="26947"/>
    <cellStyle name="s_Valuation _BS Csan CPC 02 &lt;SAP&gt;_Cosan Passivo_4-DMPL_2-DRE_3-Balanço" xfId="26948"/>
    <cellStyle name="s_Valuation _BS Csan CPC 02 &lt;SAP&gt;_Cosan Passivo_4-DMPL_2-DRE_3-Balanço_Mapa variáveis" xfId="26949"/>
    <cellStyle name="s_Valuation _BS Csan CPC 02 &lt;SAP&gt;_Cosan Passivo_4-DMPL_2-DRE_3-Balanço_Variavel" xfId="26950"/>
    <cellStyle name="s_Valuation _BS Csan CPC 02 &lt;SAP&gt;_Cosan Passivo_4-DMPL_2-DRE_Dep_Judiciais-Contingências" xfId="26951"/>
    <cellStyle name="s_Valuation _BS Csan CPC 02 &lt;SAP&gt;_Cosan Passivo_4-DMPL_2-DRE_DFC Gerencial" xfId="26952"/>
    <cellStyle name="s_Valuation _BS Csan CPC 02 &lt;SAP&gt;_Cosan Passivo_4-DMPL_2-DRE_DMPL" xfId="26953"/>
    <cellStyle name="s_Valuation _BS Csan CPC 02 &lt;SAP&gt;_Cosan Passivo_4-DMPL_2-DRE_Mapa variáveis" xfId="26954"/>
    <cellStyle name="s_Valuation _BS Csan CPC 02 &lt;SAP&gt;_Cosan Passivo_4-DMPL_2-DRE_Variavel" xfId="26955"/>
    <cellStyle name="s_Valuation _BS Csan CPC 02 &lt;SAP&gt;_Cosan Passivo_4-DMPL_3-Balanço" xfId="26956"/>
    <cellStyle name="s_Valuation _BS Csan CPC 02 &lt;SAP&gt;_Cosan Passivo_4-DMPL_3-Balanço_Mapa variáveis" xfId="26957"/>
    <cellStyle name="s_Valuation _BS Csan CPC 02 &lt;SAP&gt;_Cosan Passivo_4-DMPL_3-Balanço_Variavel" xfId="26958"/>
    <cellStyle name="s_Valuation _BS Csan CPC 02 &lt;SAP&gt;_Cosan Passivo_4-DMPL_Dep_Judiciais-Contingências" xfId="26959"/>
    <cellStyle name="s_Valuation _BS Csan CPC 02 &lt;SAP&gt;_Cosan Passivo_4-DMPL_DFC Gerencial" xfId="26960"/>
    <cellStyle name="s_Valuation _BS Csan CPC 02 &lt;SAP&gt;_Cosan Passivo_4-DMPL_DMPL" xfId="26961"/>
    <cellStyle name="s_Valuation _BS Csan CPC 02 &lt;SAP&gt;_Cosan Passivo_4-DMPL_Mapa variáveis" xfId="26962"/>
    <cellStyle name="s_Valuation _BS Csan CPC 02 &lt;SAP&gt;_Cosan Passivo_4-DMPL_P&amp;L RUMO" xfId="26963"/>
    <cellStyle name="s_Valuation _BS Csan CPC 02 &lt;SAP&gt;_Cosan Passivo_4-DMPL_Variavel" xfId="26964"/>
    <cellStyle name="s_Valuation _BS Csan CPC 02 &lt;SAP&gt;_Cosan Passivo_7-Estoque" xfId="26965"/>
    <cellStyle name="s_Valuation _BS Csan CPC 02 &lt;SAP&gt;_Cosan Passivo_8-Impostos" xfId="26966"/>
    <cellStyle name="s_Valuation _BS Csan CPC 02 &lt;SAP&gt;_Cosan Passivo_8-Impostos 2" xfId="26967"/>
    <cellStyle name="s_Valuation _BS Csan CPC 02 &lt;SAP&gt;_Cosan Passivo_8-Impostos 2_15-FINANCEIRAS" xfId="26968"/>
    <cellStyle name="s_Valuation _BS Csan CPC 02 &lt;SAP&gt;_Cosan Passivo_8-Impostos_15-FINANCEIRAS" xfId="26969"/>
    <cellStyle name="s_Valuation _BS Csan CPC 02 &lt;SAP&gt;_Cosan Passivo_8-Impostos_15-FINANCEIRAS_1" xfId="26970"/>
    <cellStyle name="s_Valuation _BS Csan CPC 02 &lt;SAP&gt;_Cosan Passivo_8-Impostos_2-DRE" xfId="26971"/>
    <cellStyle name="s_Valuation _BS Csan CPC 02 &lt;SAP&gt;_Cosan Passivo_8-Impostos_2-DRE 2" xfId="26972"/>
    <cellStyle name="s_Valuation _BS Csan CPC 02 &lt;SAP&gt;_Cosan Passivo_8-Impostos_2-DRE_3-Balanço" xfId="26973"/>
    <cellStyle name="s_Valuation _BS Csan CPC 02 &lt;SAP&gt;_Cosan Passivo_8-Impostos_2-DRE_3-Balanço_Mapa variáveis" xfId="26974"/>
    <cellStyle name="s_Valuation _BS Csan CPC 02 &lt;SAP&gt;_Cosan Passivo_8-Impostos_2-DRE_3-Balanço_Variavel" xfId="26975"/>
    <cellStyle name="s_Valuation _BS Csan CPC 02 &lt;SAP&gt;_Cosan Passivo_8-Impostos_2-DRE_Dep_Judiciais-Contingências" xfId="26976"/>
    <cellStyle name="s_Valuation _BS Csan CPC 02 &lt;SAP&gt;_Cosan Passivo_8-Impostos_2-DRE_DFC Gerencial" xfId="26977"/>
    <cellStyle name="s_Valuation _BS Csan CPC 02 &lt;SAP&gt;_Cosan Passivo_8-Impostos_2-DRE_DMPL" xfId="26978"/>
    <cellStyle name="s_Valuation _BS Csan CPC 02 &lt;SAP&gt;_Cosan Passivo_8-Impostos_2-DRE_Mapa variáveis" xfId="26979"/>
    <cellStyle name="s_Valuation _BS Csan CPC 02 &lt;SAP&gt;_Cosan Passivo_8-Impostos_2-DRE_Variavel" xfId="26980"/>
    <cellStyle name="s_Valuation _BS Csan CPC 02 &lt;SAP&gt;_Cosan Passivo_8-Impostos_3-Balanço" xfId="26981"/>
    <cellStyle name="s_Valuation _BS Csan CPC 02 &lt;SAP&gt;_Cosan Passivo_8-Impostos_3-Balanço_Mapa variáveis" xfId="26982"/>
    <cellStyle name="s_Valuation _BS Csan CPC 02 &lt;SAP&gt;_Cosan Passivo_8-Impostos_3-Balanço_Variavel" xfId="26983"/>
    <cellStyle name="s_Valuation _BS Csan CPC 02 &lt;SAP&gt;_Cosan Passivo_8-Impostos_Dep_Judiciais-Contingências" xfId="26984"/>
    <cellStyle name="s_Valuation _BS Csan CPC 02 &lt;SAP&gt;_Cosan Passivo_8-Impostos_DFC Gerencial" xfId="26985"/>
    <cellStyle name="s_Valuation _BS Csan CPC 02 &lt;SAP&gt;_Cosan Passivo_8-Impostos_DMPL" xfId="26986"/>
    <cellStyle name="s_Valuation _BS Csan CPC 02 &lt;SAP&gt;_Cosan Passivo_8-Impostos_Mapa variáveis" xfId="26987"/>
    <cellStyle name="s_Valuation _BS Csan CPC 02 &lt;SAP&gt;_Cosan Passivo_8-Impostos_P&amp;L RUMO" xfId="26988"/>
    <cellStyle name="s_Valuation _BS Csan CPC 02 &lt;SAP&gt;_Cosan Passivo_8-Impostos_Variavel" xfId="26989"/>
    <cellStyle name="s_Valuation _BS Csan CPC 02 &lt;SAP&gt;_Cosan Passivo_Acerto FV e Ajustes Manuais" xfId="26990"/>
    <cellStyle name="s_Valuation _BS Csan CPC 02 &lt;SAP&gt;_Cosan Passivo_Acerto FV e Ajustes Manuais_Despesas operacionais " xfId="26991"/>
    <cellStyle name="s_Valuation _BS Csan CPC 02 &lt;SAP&gt;_Cosan Passivo_Acerto FV e Ajustes Manuais_Working Capital" xfId="26992"/>
    <cellStyle name="s_Valuation _BS Csan CPC 02 &lt;SAP&gt;_Cosan Passivo_Balanço" xfId="26993"/>
    <cellStyle name="s_Valuation _BS Csan CPC 02 &lt;SAP&gt;_Cosan Passivo_Balanço_Despesas operacionais " xfId="26994"/>
    <cellStyle name="s_Valuation _BS Csan CPC 02 &lt;SAP&gt;_Cosan Passivo_Balanço_Working Capital" xfId="26995"/>
    <cellStyle name="s_Valuation _BS Csan CPC 02 &lt;SAP&gt;_Cosan Passivo_Base Junho" xfId="26996"/>
    <cellStyle name="s_Valuation _BS Csan CPC 02 &lt;SAP&gt;_Cosan Passivo_Base Junho 2" xfId="26997"/>
    <cellStyle name="s_Valuation _BS Csan CPC 02 &lt;SAP&gt;_Cosan Passivo_Base Junho_Base Julho" xfId="26998"/>
    <cellStyle name="s_Valuation _BS Csan CPC 02 &lt;SAP&gt;_Cosan Passivo_Base Junho_Base Julho 2" xfId="26999"/>
    <cellStyle name="s_Valuation _BS Csan CPC 02 &lt;SAP&gt;_Cosan Passivo_Base Junho_Base Julho_Mapa variáveis" xfId="27000"/>
    <cellStyle name="s_Valuation _BS Csan CPC 02 &lt;SAP&gt;_Cosan Passivo_Base Junho_Base Julho_Taxa Efetiva Cosan - Acumulado até Setembro 2011" xfId="27001"/>
    <cellStyle name="s_Valuation _BS Csan CPC 02 &lt;SAP&gt;_Cosan Passivo_Base Junho_Base Julho_Taxa Efetiva Cosan - Acumulado até Setembro 2011_Mapa variáveis" xfId="27002"/>
    <cellStyle name="s_Valuation _BS Csan CPC 02 &lt;SAP&gt;_Cosan Passivo_Base Junho_Base Julho_Taxa Efetiva Cosan - Acumulado até Setembro 2011_Variavel" xfId="27003"/>
    <cellStyle name="s_Valuation _BS Csan CPC 02 &lt;SAP&gt;_Cosan Passivo_Base Junho_Base Julho_Variavel" xfId="27004"/>
    <cellStyle name="s_Valuation _BS Csan CPC 02 &lt;SAP&gt;_Cosan Passivo_Base Junho_Mapa variáveis" xfId="27005"/>
    <cellStyle name="s_Valuation _BS Csan CPC 02 &lt;SAP&gt;_Cosan Passivo_Base Junho_Variavel" xfId="27006"/>
    <cellStyle name="s_Valuation _BS Csan CPC 02 &lt;SAP&gt;_Cosan Passivo_Caixa restrito" xfId="27007"/>
    <cellStyle name="s_Valuation _BS Csan CPC 02 &lt;SAP&gt;_Cosan Passivo_Caixa restrito 2" xfId="27008"/>
    <cellStyle name="s_Valuation _BS Csan CPC 02 &lt;SAP&gt;_Cosan Passivo_Caixa restrito_7-Estoque" xfId="27009"/>
    <cellStyle name="s_Valuation _BS Csan CPC 02 &lt;SAP&gt;_Cosan Passivo_Caixa restrito_Despesas operacionais " xfId="27010"/>
    <cellStyle name="s_Valuation _BS Csan CPC 02 &lt;SAP&gt;_Cosan Passivo_Caixa restrito_Working Capital" xfId="27011"/>
    <cellStyle name="s_Valuation _BS Csan CPC 02 &lt;SAP&gt;_Cosan Passivo_COSAN SA CONSOLID_MÊS" xfId="27012"/>
    <cellStyle name="s_Valuation _BS Csan CPC 02 &lt;SAP&gt;_Cosan Passivo_Despesas operacionais " xfId="27013"/>
    <cellStyle name="s_Valuation _BS Csan CPC 02 &lt;SAP&gt;_Cosan Passivo_Display" xfId="27014"/>
    <cellStyle name="s_Valuation _BS Csan CPC 02 &lt;SAP&gt;_Cosan Passivo_Display 2" xfId="27015"/>
    <cellStyle name="s_Valuation _BS Csan CPC 02 &lt;SAP&gt;_Cosan Passivo_Display 2_15-FINANCEIRAS" xfId="27016"/>
    <cellStyle name="s_Valuation _BS Csan CPC 02 &lt;SAP&gt;_Cosan Passivo_Display 3" xfId="27017"/>
    <cellStyle name="s_Valuation _BS Csan CPC 02 &lt;SAP&gt;_Cosan Passivo_Display 4" xfId="27018"/>
    <cellStyle name="s_Valuation _BS Csan CPC 02 &lt;SAP&gt;_Cosan Passivo_Display_15-FINANCEIRAS" xfId="27019"/>
    <cellStyle name="s_Valuation _BS Csan CPC 02 &lt;SAP&gt;_Cosan Passivo_Display_15-FINANCEIRAS_1" xfId="27020"/>
    <cellStyle name="s_Valuation _BS Csan CPC 02 &lt;SAP&gt;_Cosan Passivo_Display_2-DRE" xfId="27021"/>
    <cellStyle name="s_Valuation _BS Csan CPC 02 &lt;SAP&gt;_Cosan Passivo_Display_2-DRE 2" xfId="27022"/>
    <cellStyle name="s_Valuation _BS Csan CPC 02 &lt;SAP&gt;_Cosan Passivo_Display_2-DRE_3-Balanço" xfId="27023"/>
    <cellStyle name="s_Valuation _BS Csan CPC 02 &lt;SAP&gt;_Cosan Passivo_Display_2-DRE_3-Balanço_Mapa variáveis" xfId="27024"/>
    <cellStyle name="s_Valuation _BS Csan CPC 02 &lt;SAP&gt;_Cosan Passivo_Display_2-DRE_3-Balanço_Variavel" xfId="27025"/>
    <cellStyle name="s_Valuation _BS Csan CPC 02 &lt;SAP&gt;_Cosan Passivo_Display_2-DRE_Dep_Judiciais-Contingências" xfId="27026"/>
    <cellStyle name="s_Valuation _BS Csan CPC 02 &lt;SAP&gt;_Cosan Passivo_Display_2-DRE_DFC Gerencial" xfId="27027"/>
    <cellStyle name="s_Valuation _BS Csan CPC 02 &lt;SAP&gt;_Cosan Passivo_Display_2-DRE_DMPL" xfId="27028"/>
    <cellStyle name="s_Valuation _BS Csan CPC 02 &lt;SAP&gt;_Cosan Passivo_Display_2-DRE_Mapa variáveis" xfId="27029"/>
    <cellStyle name="s_Valuation _BS Csan CPC 02 &lt;SAP&gt;_Cosan Passivo_Display_2-DRE_Variavel" xfId="27030"/>
    <cellStyle name="s_Valuation _BS Csan CPC 02 &lt;SAP&gt;_Cosan Passivo_Display_3-Balanço" xfId="27031"/>
    <cellStyle name="s_Valuation _BS Csan CPC 02 &lt;SAP&gt;_Cosan Passivo_Display_3-Balanço_Mapa variáveis" xfId="27032"/>
    <cellStyle name="s_Valuation _BS Csan CPC 02 &lt;SAP&gt;_Cosan Passivo_Display_3-Balanço_Variavel" xfId="27033"/>
    <cellStyle name="s_Valuation _BS Csan CPC 02 &lt;SAP&gt;_Cosan Passivo_Display_7-Estoque" xfId="27034"/>
    <cellStyle name="s_Valuation _BS Csan CPC 02 &lt;SAP&gt;_Cosan Passivo_Display_Despesas operacionais " xfId="27035"/>
    <cellStyle name="s_Valuation _BS Csan CPC 02 &lt;SAP&gt;_Cosan Passivo_Display_Mapa variáveis" xfId="27036"/>
    <cellStyle name="s_Valuation _BS Csan CPC 02 &lt;SAP&gt;_Cosan Passivo_Display_P&amp;L Raízen Combs" xfId="27037"/>
    <cellStyle name="s_Valuation _BS Csan CPC 02 &lt;SAP&gt;_Cosan Passivo_Display_P&amp;L RUMO" xfId="27038"/>
    <cellStyle name="s_Valuation _BS Csan CPC 02 &lt;SAP&gt;_Cosan Passivo_Display_Variavel" xfId="27039"/>
    <cellStyle name="s_Valuation _BS Csan CPC 02 &lt;SAP&gt;_Cosan Passivo_Display_Working Capital" xfId="27040"/>
    <cellStyle name="s_Valuation _BS Csan CPC 02 &lt;SAP&gt;_Cosan Passivo_FINANCEIRAS" xfId="27041"/>
    <cellStyle name="s_Valuation _BS Csan CPC 02 &lt;SAP&gt;_Cosan Passivo_FINANCEIRAS_Dep_Judiciais-Contingências" xfId="27042"/>
    <cellStyle name="s_Valuation _BS Csan CPC 02 &lt;SAP&gt;_Cosan Passivo_FINANCEIRAS_DFC Gerencial" xfId="27043"/>
    <cellStyle name="s_Valuation _BS Csan CPC 02 &lt;SAP&gt;_Cosan Passivo_FINANCEIRAS_DMPL" xfId="27044"/>
    <cellStyle name="s_Valuation _BS Csan CPC 02 &lt;SAP&gt;_Cosan Passivo_FINANCEIRAS_Mapa variáveis" xfId="27045"/>
    <cellStyle name="s_Valuation _BS Csan CPC 02 &lt;SAP&gt;_Cosan Passivo_FINANCEIRAS_Variavel" xfId="27046"/>
    <cellStyle name="s_Valuation _BS Csan CPC 02 &lt;SAP&gt;_Cosan Passivo_Instrumentos Financeiros" xfId="27047"/>
    <cellStyle name="s_Valuation _BS Csan CPC 02 &lt;SAP&gt;_Cosan Passivo_Instrumentos Financeiros 2" xfId="27048"/>
    <cellStyle name="s_Valuation _BS Csan CPC 02 &lt;SAP&gt;_Cosan Passivo_Instrumentos Financeiros 2_15-FINANCEIRAS" xfId="27049"/>
    <cellStyle name="s_Valuation _BS Csan CPC 02 &lt;SAP&gt;_Cosan Passivo_Instrumentos Financeiros_15-FINANCEIRAS" xfId="27050"/>
    <cellStyle name="s_Valuation _BS Csan CPC 02 &lt;SAP&gt;_Cosan Passivo_Instrumentos Financeiros_15-FINANCEIRAS_1" xfId="27051"/>
    <cellStyle name="s_Valuation _BS Csan CPC 02 &lt;SAP&gt;_Cosan Passivo_Instrumentos Financeiros_2-DRE" xfId="27052"/>
    <cellStyle name="s_Valuation _BS Csan CPC 02 &lt;SAP&gt;_Cosan Passivo_Instrumentos Financeiros_2-DRE 2" xfId="27053"/>
    <cellStyle name="s_Valuation _BS Csan CPC 02 &lt;SAP&gt;_Cosan Passivo_Instrumentos Financeiros_2-DRE_3-Balanço" xfId="27054"/>
    <cellStyle name="s_Valuation _BS Csan CPC 02 &lt;SAP&gt;_Cosan Passivo_Instrumentos Financeiros_2-DRE_3-Balanço_Mapa variáveis" xfId="27055"/>
    <cellStyle name="s_Valuation _BS Csan CPC 02 &lt;SAP&gt;_Cosan Passivo_Instrumentos Financeiros_2-DRE_3-Balanço_Variavel" xfId="27056"/>
    <cellStyle name="s_Valuation _BS Csan CPC 02 &lt;SAP&gt;_Cosan Passivo_Instrumentos Financeiros_2-DRE_Dep_Judiciais-Contingências" xfId="27057"/>
    <cellStyle name="s_Valuation _BS Csan CPC 02 &lt;SAP&gt;_Cosan Passivo_Instrumentos Financeiros_2-DRE_DFC Gerencial" xfId="27058"/>
    <cellStyle name="s_Valuation _BS Csan CPC 02 &lt;SAP&gt;_Cosan Passivo_Instrumentos Financeiros_2-DRE_DMPL" xfId="27059"/>
    <cellStyle name="s_Valuation _BS Csan CPC 02 &lt;SAP&gt;_Cosan Passivo_Instrumentos Financeiros_2-DRE_Mapa variáveis" xfId="27060"/>
    <cellStyle name="s_Valuation _BS Csan CPC 02 &lt;SAP&gt;_Cosan Passivo_Instrumentos Financeiros_2-DRE_Variavel" xfId="27061"/>
    <cellStyle name="s_Valuation _BS Csan CPC 02 &lt;SAP&gt;_Cosan Passivo_Instrumentos Financeiros_3-Balanço" xfId="27062"/>
    <cellStyle name="s_Valuation _BS Csan CPC 02 &lt;SAP&gt;_Cosan Passivo_Instrumentos Financeiros_3-Balanço_Mapa variáveis" xfId="27063"/>
    <cellStyle name="s_Valuation _BS Csan CPC 02 &lt;SAP&gt;_Cosan Passivo_Instrumentos Financeiros_3-Balanço_Variavel" xfId="27064"/>
    <cellStyle name="s_Valuation _BS Csan CPC 02 &lt;SAP&gt;_Cosan Passivo_Instrumentos Financeiros_7-Estoque" xfId="27065"/>
    <cellStyle name="s_Valuation _BS Csan CPC 02 &lt;SAP&gt;_Cosan Passivo_Instrumentos Financeiros_Despesas operacionais " xfId="27066"/>
    <cellStyle name="s_Valuation _BS Csan CPC 02 &lt;SAP&gt;_Cosan Passivo_Instrumentos Financeiros_Mapa variáveis" xfId="27067"/>
    <cellStyle name="s_Valuation _BS Csan CPC 02 &lt;SAP&gt;_Cosan Passivo_Instrumentos Financeiros_P&amp;L Raízen Combs" xfId="27068"/>
    <cellStyle name="s_Valuation _BS Csan CPC 02 &lt;SAP&gt;_Cosan Passivo_Instrumentos Financeiros_P&amp;L RUMO" xfId="27069"/>
    <cellStyle name="s_Valuation _BS Csan CPC 02 &lt;SAP&gt;_Cosan Passivo_Instrumentos Financeiros_Variavel" xfId="27070"/>
    <cellStyle name="s_Valuation _BS Csan CPC 02 &lt;SAP&gt;_Cosan Passivo_Instrumentos Financeiros_Working Capital" xfId="27071"/>
    <cellStyle name="s_Valuation _BS Csan CPC 02 &lt;SAP&gt;_Cosan Passivo_IR Diferido" xfId="27072"/>
    <cellStyle name="s_Valuation _BS Csan CPC 02 &lt;SAP&gt;_Cosan Passivo_Ir e CS Ativo Mar 2010 (Ifrs)" xfId="27073"/>
    <cellStyle name="s_Valuation _BS Csan CPC 02 &lt;SAP&gt;_Cosan Passivo_Ir e CS Ativo Mar 2010 (Ifrs)_Mapa variáveis" xfId="27074"/>
    <cellStyle name="s_Valuation _BS Csan CPC 02 &lt;SAP&gt;_Cosan Passivo_Ir e CS Ativo Mar 2010 (Ifrs)_Variavel" xfId="27075"/>
    <cellStyle name="s_Valuation _BS Csan CPC 02 &lt;SAP&gt;_Cosan Passivo_Ir e CS Dez 2011 Cosan Novo" xfId="27076"/>
    <cellStyle name="s_Valuation _BS Csan CPC 02 &lt;SAP&gt;_Cosan Passivo_Ir e CS Dez 2011 Cosan Novo_Mapa variáveis" xfId="27077"/>
    <cellStyle name="s_Valuation _BS Csan CPC 02 &lt;SAP&gt;_Cosan Passivo_Ir e CS Dez 2011 Cosan Novo_Plan1" xfId="27078"/>
    <cellStyle name="s_Valuation _BS Csan CPC 02 &lt;SAP&gt;_Cosan Passivo_Ir e CS Dez 2011 Cosan Novo_Plan1_Mapa variáveis" xfId="27079"/>
    <cellStyle name="s_Valuation _BS Csan CPC 02 &lt;SAP&gt;_Cosan Passivo_Ir e CS Dez 2011 Cosan Novo_Plan1_Variavel" xfId="27080"/>
    <cellStyle name="s_Valuation _BS Csan CPC 02 &lt;SAP&gt;_Cosan Passivo_Ir e CS Dez 2011 Cosan Novo_Variavel" xfId="27081"/>
    <cellStyle name="s_Valuation _BS Csan CPC 02 &lt;SAP&gt;_Cosan Passivo_Mapa 3T12" xfId="27082"/>
    <cellStyle name="s_Valuation _BS Csan CPC 02 &lt;SAP&gt;_Cosan Passivo_Mapa 3T12 2" xfId="27083"/>
    <cellStyle name="s_Valuation _BS Csan CPC 02 &lt;SAP&gt;_Cosan Passivo_Mapa 3T12 2_15-FINANCEIRAS" xfId="27084"/>
    <cellStyle name="s_Valuation _BS Csan CPC 02 &lt;SAP&gt;_Cosan Passivo_Mapa 3T12_15-FINANCEIRAS" xfId="27085"/>
    <cellStyle name="s_Valuation _BS Csan CPC 02 &lt;SAP&gt;_Cosan Passivo_Mapa 3T12_15-FINANCEIRAS_1" xfId="27086"/>
    <cellStyle name="s_Valuation _BS Csan CPC 02 &lt;SAP&gt;_Cosan Passivo_Mapa 3T12_2-DRE" xfId="27087"/>
    <cellStyle name="s_Valuation _BS Csan CPC 02 &lt;SAP&gt;_Cosan Passivo_Mapa 3T12_2-DRE 2" xfId="27088"/>
    <cellStyle name="s_Valuation _BS Csan CPC 02 &lt;SAP&gt;_Cosan Passivo_Mapa 3T12_2-DRE_3-Balanço" xfId="27089"/>
    <cellStyle name="s_Valuation _BS Csan CPC 02 &lt;SAP&gt;_Cosan Passivo_Mapa 3T12_2-DRE_3-Balanço_Mapa variáveis" xfId="27090"/>
    <cellStyle name="s_Valuation _BS Csan CPC 02 &lt;SAP&gt;_Cosan Passivo_Mapa 3T12_2-DRE_3-Balanço_Variavel" xfId="27091"/>
    <cellStyle name="s_Valuation _BS Csan CPC 02 &lt;SAP&gt;_Cosan Passivo_Mapa 3T12_2-DRE_Dep_Judiciais-Contingências" xfId="27092"/>
    <cellStyle name="s_Valuation _BS Csan CPC 02 &lt;SAP&gt;_Cosan Passivo_Mapa 3T12_2-DRE_DFC Gerencial" xfId="27093"/>
    <cellStyle name="s_Valuation _BS Csan CPC 02 &lt;SAP&gt;_Cosan Passivo_Mapa 3T12_2-DRE_DMPL" xfId="27094"/>
    <cellStyle name="s_Valuation _BS Csan CPC 02 &lt;SAP&gt;_Cosan Passivo_Mapa 3T12_2-DRE_Mapa variáveis" xfId="27095"/>
    <cellStyle name="s_Valuation _BS Csan CPC 02 &lt;SAP&gt;_Cosan Passivo_Mapa 3T12_2-DRE_Variavel" xfId="27096"/>
    <cellStyle name="s_Valuation _BS Csan CPC 02 &lt;SAP&gt;_Cosan Passivo_Mapa 3T12_3-Balanço" xfId="27097"/>
    <cellStyle name="s_Valuation _BS Csan CPC 02 &lt;SAP&gt;_Cosan Passivo_Mapa 3T12_3-Balanço_Mapa variáveis" xfId="27098"/>
    <cellStyle name="s_Valuation _BS Csan CPC 02 &lt;SAP&gt;_Cosan Passivo_Mapa 3T12_3-Balanço_Variavel" xfId="27099"/>
    <cellStyle name="s_Valuation _BS Csan CPC 02 &lt;SAP&gt;_Cosan Passivo_Mapa 3T12_Dep_Judiciais-Contingências" xfId="27100"/>
    <cellStyle name="s_Valuation _BS Csan CPC 02 &lt;SAP&gt;_Cosan Passivo_Mapa 3T12_DFC Gerencial" xfId="27101"/>
    <cellStyle name="s_Valuation _BS Csan CPC 02 &lt;SAP&gt;_Cosan Passivo_Mapa 3T12_DMPL" xfId="27102"/>
    <cellStyle name="s_Valuation _BS Csan CPC 02 &lt;SAP&gt;_Cosan Passivo_Mapa 3T12_Mapa variáveis" xfId="27103"/>
    <cellStyle name="s_Valuation _BS Csan CPC 02 &lt;SAP&gt;_Cosan Passivo_Mapa 3T12_P&amp;L RUMO" xfId="27104"/>
    <cellStyle name="s_Valuation _BS Csan CPC 02 &lt;SAP&gt;_Cosan Passivo_Mapa 3T12_Variavel" xfId="27105"/>
    <cellStyle name="s_Valuation _BS Csan CPC 02 &lt;SAP&gt;_Cosan Passivo_Mapa variáveis" xfId="27106"/>
    <cellStyle name="s_Valuation _BS Csan CPC 02 &lt;SAP&gt;_Cosan Passivo_Mapa variáveis_1" xfId="27107"/>
    <cellStyle name="s_Valuation _BS Csan CPC 02 &lt;SAP&gt;_Cosan Passivo_Mapa Variáveis_Mapa variáveis" xfId="27108"/>
    <cellStyle name="s_Valuation _BS Csan CPC 02 &lt;SAP&gt;_Cosan Passivo_P&amp;L Raízen Combs" xfId="27109"/>
    <cellStyle name="s_Valuation _BS Csan CPC 02 &lt;SAP&gt;_Cosan Passivo_P&amp;L RUMO" xfId="27110"/>
    <cellStyle name="s_Valuation _BS Csan CPC 02 &lt;SAP&gt;_Cosan Passivo_Plan1" xfId="27111"/>
    <cellStyle name="s_Valuation _BS Csan CPC 02 &lt;SAP&gt;_Cosan Passivo_Plan1_Mapa variáveis" xfId="27112"/>
    <cellStyle name="s_Valuation _BS Csan CPC 02 &lt;SAP&gt;_Cosan Passivo_Plan1_Variavel" xfId="27113"/>
    <cellStyle name="s_Valuation _BS Csan CPC 02 &lt;SAP&gt;_Cosan Passivo_Plan2" xfId="27114"/>
    <cellStyle name="s_Valuation _BS Csan CPC 02 &lt;SAP&gt;_Cosan Passivo_Plan2 2" xfId="27115"/>
    <cellStyle name="s_Valuation _BS Csan CPC 02 &lt;SAP&gt;_Cosan Passivo_Plan2 2_15-FINANCEIRAS" xfId="27116"/>
    <cellStyle name="s_Valuation _BS Csan CPC 02 &lt;SAP&gt;_Cosan Passivo_Plan2 3" xfId="27117"/>
    <cellStyle name="s_Valuation _BS Csan CPC 02 &lt;SAP&gt;_Cosan Passivo_Plan2 4" xfId="27118"/>
    <cellStyle name="s_Valuation _BS Csan CPC 02 &lt;SAP&gt;_Cosan Passivo_Plan2_15-FINANCEIRAS" xfId="27119"/>
    <cellStyle name="s_Valuation _BS Csan CPC 02 &lt;SAP&gt;_Cosan Passivo_Plan2_15-FINANCEIRAS_1" xfId="27120"/>
    <cellStyle name="s_Valuation _BS Csan CPC 02 &lt;SAP&gt;_Cosan Passivo_Plan2_2-DRE" xfId="27121"/>
    <cellStyle name="s_Valuation _BS Csan CPC 02 &lt;SAP&gt;_Cosan Passivo_Plan2_2-DRE 2" xfId="27122"/>
    <cellStyle name="s_Valuation _BS Csan CPC 02 &lt;SAP&gt;_Cosan Passivo_Plan2_2-DRE_3-Balanço" xfId="27123"/>
    <cellStyle name="s_Valuation _BS Csan CPC 02 &lt;SAP&gt;_Cosan Passivo_Plan2_2-DRE_3-Balanço_Mapa variáveis" xfId="27124"/>
    <cellStyle name="s_Valuation _BS Csan CPC 02 &lt;SAP&gt;_Cosan Passivo_Plan2_2-DRE_3-Balanço_Variavel" xfId="27125"/>
    <cellStyle name="s_Valuation _BS Csan CPC 02 &lt;SAP&gt;_Cosan Passivo_Plan2_2-DRE_Dep_Judiciais-Contingências" xfId="27126"/>
    <cellStyle name="s_Valuation _BS Csan CPC 02 &lt;SAP&gt;_Cosan Passivo_Plan2_2-DRE_DFC Gerencial" xfId="27127"/>
    <cellStyle name="s_Valuation _BS Csan CPC 02 &lt;SAP&gt;_Cosan Passivo_Plan2_2-DRE_DMPL" xfId="27128"/>
    <cellStyle name="s_Valuation _BS Csan CPC 02 &lt;SAP&gt;_Cosan Passivo_Plan2_2-DRE_Mapa variáveis" xfId="27129"/>
    <cellStyle name="s_Valuation _BS Csan CPC 02 &lt;SAP&gt;_Cosan Passivo_Plan2_2-DRE_Variavel" xfId="27130"/>
    <cellStyle name="s_Valuation _BS Csan CPC 02 &lt;SAP&gt;_Cosan Passivo_Plan2_3-Balanço" xfId="27131"/>
    <cellStyle name="s_Valuation _BS Csan CPC 02 &lt;SAP&gt;_Cosan Passivo_Plan2_3-Balanço_Mapa variáveis" xfId="27132"/>
    <cellStyle name="s_Valuation _BS Csan CPC 02 &lt;SAP&gt;_Cosan Passivo_Plan2_3-Balanço_Variavel" xfId="27133"/>
    <cellStyle name="s_Valuation _BS Csan CPC 02 &lt;SAP&gt;_Cosan Passivo_Plan2_7-Estoque" xfId="27134"/>
    <cellStyle name="s_Valuation _BS Csan CPC 02 &lt;SAP&gt;_Cosan Passivo_Plan2_Despesas operacionais " xfId="27135"/>
    <cellStyle name="s_Valuation _BS Csan CPC 02 &lt;SAP&gt;_Cosan Passivo_Plan2_Mapa variáveis" xfId="27136"/>
    <cellStyle name="s_Valuation _BS Csan CPC 02 &lt;SAP&gt;_Cosan Passivo_Plan2_P&amp;L Raízen Combs" xfId="27137"/>
    <cellStyle name="s_Valuation _BS Csan CPC 02 &lt;SAP&gt;_Cosan Passivo_Plan2_P&amp;L RUMO" xfId="27138"/>
    <cellStyle name="s_Valuation _BS Csan CPC 02 &lt;SAP&gt;_Cosan Passivo_Plan2_Variavel" xfId="27139"/>
    <cellStyle name="s_Valuation _BS Csan CPC 02 &lt;SAP&gt;_Cosan Passivo_Plan2_Working Capital" xfId="27140"/>
    <cellStyle name="s_Valuation _BS Csan CPC 02 &lt;SAP&gt;_Cosan Passivo_Taxa Efetiva Cosan - Acumulado até Setembro 2011" xfId="27141"/>
    <cellStyle name="s_Valuation _BS Csan CPC 02 &lt;SAP&gt;_Cosan Passivo_Taxa Efetiva Cosan - Acumulado até Setembro 2011_Mapa variáveis" xfId="27142"/>
    <cellStyle name="s_Valuation _BS Csan CPC 02 &lt;SAP&gt;_Cosan Passivo_Taxa Efetiva Cosan - Acumulado até Setembro 2011_Variavel" xfId="27143"/>
    <cellStyle name="s_Valuation _BS Csan CPC 02 &lt;SAP&gt;_Cosan Passivo_Variavel" xfId="27144"/>
    <cellStyle name="s_Valuation _BS Csan CPC 02 &lt;SAP&gt;_Cosan Passivo_Working Capital" xfId="27145"/>
    <cellStyle name="s_Valuation _BS Csan CPC 02 &lt;SAP&gt;_COSAN SA CONSOLID_MÊS" xfId="27146"/>
    <cellStyle name="s_Valuation _BS Csan CPC 02 &lt;SAP&gt;_Cosan_1" xfId="27147"/>
    <cellStyle name="s_Valuation _BS Csan CPC 02 &lt;SAP&gt;_Cosan_1_Mapa variáveis" xfId="27148"/>
    <cellStyle name="s_Valuation _BS Csan CPC 02 &lt;SAP&gt;_Cosan_1_Variavel" xfId="27149"/>
    <cellStyle name="s_Valuation _BS Csan CPC 02 &lt;SAP&gt;_Cosan_15-FINANCEIRAS" xfId="27150"/>
    <cellStyle name="s_Valuation _BS Csan CPC 02 &lt;SAP&gt;_Cosan_15-FINANCEIRAS_1" xfId="27151"/>
    <cellStyle name="s_Valuation _BS Csan CPC 02 &lt;SAP&gt;_Cosan_26_Instrumentos Financeiros" xfId="27152"/>
    <cellStyle name="s_Valuation _BS Csan CPC 02 &lt;SAP&gt;_Cosan_26_Instrumentos Financeiros 2" xfId="27153"/>
    <cellStyle name="s_Valuation _BS Csan CPC 02 &lt;SAP&gt;_Cosan_26_Instrumentos Financeiros 2_15-FINANCEIRAS" xfId="27154"/>
    <cellStyle name="s_Valuation _BS Csan CPC 02 &lt;SAP&gt;_Cosan_26_Instrumentos Financeiros_1" xfId="27155"/>
    <cellStyle name="s_Valuation _BS Csan CPC 02 &lt;SAP&gt;_Cosan_26_Instrumentos Financeiros_1 2" xfId="27156"/>
    <cellStyle name="s_Valuation _BS Csan CPC 02 &lt;SAP&gt;_Cosan_26_Instrumentos Financeiros_1 2_15-FINANCEIRAS" xfId="27157"/>
    <cellStyle name="s_Valuation _BS Csan CPC 02 &lt;SAP&gt;_Cosan_26_Instrumentos Financeiros_1_15-FINANCEIRAS" xfId="27158"/>
    <cellStyle name="s_Valuation _BS Csan CPC 02 &lt;SAP&gt;_Cosan_26_Instrumentos Financeiros_1_15-FINANCEIRAS_1" xfId="27159"/>
    <cellStyle name="s_Valuation _BS Csan CPC 02 &lt;SAP&gt;_Cosan_26_Instrumentos Financeiros_1_2-DRE" xfId="27160"/>
    <cellStyle name="s_Valuation _BS Csan CPC 02 &lt;SAP&gt;_Cosan_26_Instrumentos Financeiros_1_2-DRE 2" xfId="27161"/>
    <cellStyle name="s_Valuation _BS Csan CPC 02 &lt;SAP&gt;_Cosan_26_Instrumentos Financeiros_1_2-DRE_3-Balanço" xfId="27162"/>
    <cellStyle name="s_Valuation _BS Csan CPC 02 &lt;SAP&gt;_Cosan_26_Instrumentos Financeiros_1_2-DRE_3-Balanço_Mapa variáveis" xfId="27163"/>
    <cellStyle name="s_Valuation _BS Csan CPC 02 &lt;SAP&gt;_Cosan_26_Instrumentos Financeiros_1_2-DRE_3-Balanço_Variavel" xfId="27164"/>
    <cellStyle name="s_Valuation _BS Csan CPC 02 &lt;SAP&gt;_Cosan_26_Instrumentos Financeiros_1_2-DRE_Dep_Judiciais-Contingências" xfId="27165"/>
    <cellStyle name="s_Valuation _BS Csan CPC 02 &lt;SAP&gt;_Cosan_26_Instrumentos Financeiros_1_2-DRE_DFC Gerencial" xfId="27166"/>
    <cellStyle name="s_Valuation _BS Csan CPC 02 &lt;SAP&gt;_Cosan_26_Instrumentos Financeiros_1_2-DRE_DMPL" xfId="27167"/>
    <cellStyle name="s_Valuation _BS Csan CPC 02 &lt;SAP&gt;_Cosan_26_Instrumentos Financeiros_1_2-DRE_Mapa variáveis" xfId="27168"/>
    <cellStyle name="s_Valuation _BS Csan CPC 02 &lt;SAP&gt;_Cosan_26_Instrumentos Financeiros_1_2-DRE_Variavel" xfId="27169"/>
    <cellStyle name="s_Valuation _BS Csan CPC 02 &lt;SAP&gt;_Cosan_26_Instrumentos Financeiros_1_3-Balanço" xfId="27170"/>
    <cellStyle name="s_Valuation _BS Csan CPC 02 &lt;SAP&gt;_Cosan_26_Instrumentos Financeiros_1_3-Balanço_Mapa variáveis" xfId="27171"/>
    <cellStyle name="s_Valuation _BS Csan CPC 02 &lt;SAP&gt;_Cosan_26_Instrumentos Financeiros_1_3-Balanço_Variavel" xfId="27172"/>
    <cellStyle name="s_Valuation _BS Csan CPC 02 &lt;SAP&gt;_Cosan_26_Instrumentos Financeiros_1_7-Estoque" xfId="27173"/>
    <cellStyle name="s_Valuation _BS Csan CPC 02 &lt;SAP&gt;_Cosan_26_Instrumentos Financeiros_1_Despesas operacionais " xfId="27174"/>
    <cellStyle name="s_Valuation _BS Csan CPC 02 &lt;SAP&gt;_Cosan_26_Instrumentos Financeiros_1_Mapa variáveis" xfId="27175"/>
    <cellStyle name="s_Valuation _BS Csan CPC 02 &lt;SAP&gt;_Cosan_26_Instrumentos Financeiros_1_P&amp;L Raízen Combs" xfId="27176"/>
    <cellStyle name="s_Valuation _BS Csan CPC 02 &lt;SAP&gt;_Cosan_26_Instrumentos Financeiros_1_P&amp;L RUMO" xfId="27177"/>
    <cellStyle name="s_Valuation _BS Csan CPC 02 &lt;SAP&gt;_Cosan_26_Instrumentos Financeiros_1_Variavel" xfId="27178"/>
    <cellStyle name="s_Valuation _BS Csan CPC 02 &lt;SAP&gt;_Cosan_26_Instrumentos Financeiros_1_Working Capital" xfId="27179"/>
    <cellStyle name="s_Valuation _BS Csan CPC 02 &lt;SAP&gt;_Cosan_26_Instrumentos Financeiros_15-FINANCEIRAS" xfId="27180"/>
    <cellStyle name="s_Valuation _BS Csan CPC 02 &lt;SAP&gt;_Cosan_26_Instrumentos Financeiros_15-FINANCEIRAS_1" xfId="27181"/>
    <cellStyle name="s_Valuation _BS Csan CPC 02 &lt;SAP&gt;_Cosan_26_Instrumentos Financeiros_2-DRE" xfId="27182"/>
    <cellStyle name="s_Valuation _BS Csan CPC 02 &lt;SAP&gt;_Cosan_26_Instrumentos Financeiros_2-DRE 2" xfId="27183"/>
    <cellStyle name="s_Valuation _BS Csan CPC 02 &lt;SAP&gt;_Cosan_26_Instrumentos Financeiros_2-DRE_3-Balanço" xfId="27184"/>
    <cellStyle name="s_Valuation _BS Csan CPC 02 &lt;SAP&gt;_Cosan_26_Instrumentos Financeiros_2-DRE_3-Balanço_Mapa variáveis" xfId="27185"/>
    <cellStyle name="s_Valuation _BS Csan CPC 02 &lt;SAP&gt;_Cosan_26_Instrumentos Financeiros_2-DRE_3-Balanço_Variavel" xfId="27186"/>
    <cellStyle name="s_Valuation _BS Csan CPC 02 &lt;SAP&gt;_Cosan_26_Instrumentos Financeiros_2-DRE_Dep_Judiciais-Contingências" xfId="27187"/>
    <cellStyle name="s_Valuation _BS Csan CPC 02 &lt;SAP&gt;_Cosan_26_Instrumentos Financeiros_2-DRE_DFC Gerencial" xfId="27188"/>
    <cellStyle name="s_Valuation _BS Csan CPC 02 &lt;SAP&gt;_Cosan_26_Instrumentos Financeiros_2-DRE_DMPL" xfId="27189"/>
    <cellStyle name="s_Valuation _BS Csan CPC 02 &lt;SAP&gt;_Cosan_26_Instrumentos Financeiros_2-DRE_Mapa variáveis" xfId="27190"/>
    <cellStyle name="s_Valuation _BS Csan CPC 02 &lt;SAP&gt;_Cosan_26_Instrumentos Financeiros_2-DRE_Variavel" xfId="27191"/>
    <cellStyle name="s_Valuation _BS Csan CPC 02 &lt;SAP&gt;_Cosan_26_Instrumentos Financeiros_3-Balanço" xfId="27192"/>
    <cellStyle name="s_Valuation _BS Csan CPC 02 &lt;SAP&gt;_Cosan_26_Instrumentos Financeiros_3-Balanço_Mapa variáveis" xfId="27193"/>
    <cellStyle name="s_Valuation _BS Csan CPC 02 &lt;SAP&gt;_Cosan_26_Instrumentos Financeiros_3-Balanço_Variavel" xfId="27194"/>
    <cellStyle name="s_Valuation _BS Csan CPC 02 &lt;SAP&gt;_Cosan_26_Instrumentos Financeiros_7-Estoque" xfId="27195"/>
    <cellStyle name="s_Valuation _BS Csan CPC 02 &lt;SAP&gt;_Cosan_26_Instrumentos Financeiros_Despesas operacionais " xfId="27196"/>
    <cellStyle name="s_Valuation _BS Csan CPC 02 &lt;SAP&gt;_Cosan_26_Instrumentos Financeiros_Mapa variáveis" xfId="27197"/>
    <cellStyle name="s_Valuation _BS Csan CPC 02 &lt;SAP&gt;_Cosan_26_Instrumentos Financeiros_P&amp;L Raízen Combs" xfId="27198"/>
    <cellStyle name="s_Valuation _BS Csan CPC 02 &lt;SAP&gt;_Cosan_26_Instrumentos Financeiros_P&amp;L RUMO" xfId="27199"/>
    <cellStyle name="s_Valuation _BS Csan CPC 02 &lt;SAP&gt;_Cosan_26_Instrumentos Financeiros_Variavel" xfId="27200"/>
    <cellStyle name="s_Valuation _BS Csan CPC 02 &lt;SAP&gt;_Cosan_26_Instrumentos Financeiros_Working Capital" xfId="27201"/>
    <cellStyle name="s_Valuation _BS Csan CPC 02 &lt;SAP&gt;_Cosan_2-DRE" xfId="27202"/>
    <cellStyle name="s_Valuation _BS Csan CPC 02 &lt;SAP&gt;_Cosan_2-DRE 2" xfId="27203"/>
    <cellStyle name="s_Valuation _BS Csan CPC 02 &lt;SAP&gt;_Cosan_2-DRE 2_15-FINANCEIRAS" xfId="27204"/>
    <cellStyle name="s_Valuation _BS Csan CPC 02 &lt;SAP&gt;_Cosan_2-DRE_1" xfId="27205"/>
    <cellStyle name="s_Valuation _BS Csan CPC 02 &lt;SAP&gt;_Cosan_2-DRE_1 2" xfId="27206"/>
    <cellStyle name="s_Valuation _BS Csan CPC 02 &lt;SAP&gt;_Cosan_2-DRE_1_3-Balanço" xfId="27207"/>
    <cellStyle name="s_Valuation _BS Csan CPC 02 &lt;SAP&gt;_Cosan_2-DRE_1_3-Balanço_Mapa variáveis" xfId="27208"/>
    <cellStyle name="s_Valuation _BS Csan CPC 02 &lt;SAP&gt;_Cosan_2-DRE_1_3-Balanço_Variavel" xfId="27209"/>
    <cellStyle name="s_Valuation _BS Csan CPC 02 &lt;SAP&gt;_Cosan_2-DRE_1_Dep_Judiciais-Contingências" xfId="27210"/>
    <cellStyle name="s_Valuation _BS Csan CPC 02 &lt;SAP&gt;_Cosan_2-DRE_1_DFC Gerencial" xfId="27211"/>
    <cellStyle name="s_Valuation _BS Csan CPC 02 &lt;SAP&gt;_Cosan_2-DRE_1_DMPL" xfId="27212"/>
    <cellStyle name="s_Valuation _BS Csan CPC 02 &lt;SAP&gt;_Cosan_2-DRE_1_Mapa variáveis" xfId="27213"/>
    <cellStyle name="s_Valuation _BS Csan CPC 02 &lt;SAP&gt;_Cosan_2-DRE_1_Variavel" xfId="27214"/>
    <cellStyle name="s_Valuation _BS Csan CPC 02 &lt;SAP&gt;_Cosan_2-DRE_15-FINANCEIRAS" xfId="27215"/>
    <cellStyle name="s_Valuation _BS Csan CPC 02 &lt;SAP&gt;_Cosan_2-DRE_15-FINANCEIRAS_1" xfId="27216"/>
    <cellStyle name="s_Valuation _BS Csan CPC 02 &lt;SAP&gt;_Cosan_2-DRE_2-DRE" xfId="27217"/>
    <cellStyle name="s_Valuation _BS Csan CPC 02 &lt;SAP&gt;_Cosan_2-DRE_2-DRE 2" xfId="27218"/>
    <cellStyle name="s_Valuation _BS Csan CPC 02 &lt;SAP&gt;_Cosan_2-DRE_2-DRE_3-Balanço" xfId="27219"/>
    <cellStyle name="s_Valuation _BS Csan CPC 02 &lt;SAP&gt;_Cosan_2-DRE_2-DRE_3-Balanço_Mapa variáveis" xfId="27220"/>
    <cellStyle name="s_Valuation _BS Csan CPC 02 &lt;SAP&gt;_Cosan_2-DRE_2-DRE_3-Balanço_Variavel" xfId="27221"/>
    <cellStyle name="s_Valuation _BS Csan CPC 02 &lt;SAP&gt;_Cosan_2-DRE_2-DRE_Dep_Judiciais-Contingências" xfId="27222"/>
    <cellStyle name="s_Valuation _BS Csan CPC 02 &lt;SAP&gt;_Cosan_2-DRE_2-DRE_DFC Gerencial" xfId="27223"/>
    <cellStyle name="s_Valuation _BS Csan CPC 02 &lt;SAP&gt;_Cosan_2-DRE_2-DRE_DMPL" xfId="27224"/>
    <cellStyle name="s_Valuation _BS Csan CPC 02 &lt;SAP&gt;_Cosan_2-DRE_2-DRE_Mapa variáveis" xfId="27225"/>
    <cellStyle name="s_Valuation _BS Csan CPC 02 &lt;SAP&gt;_Cosan_2-DRE_2-DRE_Variavel" xfId="27226"/>
    <cellStyle name="s_Valuation _BS Csan CPC 02 &lt;SAP&gt;_Cosan_2-DRE_3-Balanço" xfId="27227"/>
    <cellStyle name="s_Valuation _BS Csan CPC 02 &lt;SAP&gt;_Cosan_2-DRE_3-Balanço_Mapa variáveis" xfId="27228"/>
    <cellStyle name="s_Valuation _BS Csan CPC 02 &lt;SAP&gt;_Cosan_2-DRE_3-Balanço_Variavel" xfId="27229"/>
    <cellStyle name="s_Valuation _BS Csan CPC 02 &lt;SAP&gt;_Cosan_2-DRE_7-Estoque" xfId="27230"/>
    <cellStyle name="s_Valuation _BS Csan CPC 02 &lt;SAP&gt;_Cosan_2-DRE_Despesas operacionais " xfId="27231"/>
    <cellStyle name="s_Valuation _BS Csan CPC 02 &lt;SAP&gt;_Cosan_2-DRE_Mapa variáveis" xfId="27232"/>
    <cellStyle name="s_Valuation _BS Csan CPC 02 &lt;SAP&gt;_Cosan_2-DRE_P&amp;L Raízen Combs" xfId="27233"/>
    <cellStyle name="s_Valuation _BS Csan CPC 02 &lt;SAP&gt;_Cosan_2-DRE_P&amp;L RUMO" xfId="27234"/>
    <cellStyle name="s_Valuation _BS Csan CPC 02 &lt;SAP&gt;_Cosan_2-DRE_Variavel" xfId="27235"/>
    <cellStyle name="s_Valuation _BS Csan CPC 02 &lt;SAP&gt;_Cosan_2-DRE_Working Capital" xfId="27236"/>
    <cellStyle name="s_Valuation _BS Csan CPC 02 &lt;SAP&gt;_Cosan_3-Balanço" xfId="27237"/>
    <cellStyle name="s_Valuation _BS Csan CPC 02 &lt;SAP&gt;_Cosan_3-Balanço 2" xfId="27238"/>
    <cellStyle name="s_Valuation _BS Csan CPC 02 &lt;SAP&gt;_Cosan_3-Balanço 2_15-FINANCEIRAS" xfId="27239"/>
    <cellStyle name="s_Valuation _BS Csan CPC 02 &lt;SAP&gt;_Cosan_3-Balanço_1" xfId="27240"/>
    <cellStyle name="s_Valuation _BS Csan CPC 02 &lt;SAP&gt;_Cosan_3-Balanço_1 2" xfId="27241"/>
    <cellStyle name="s_Valuation _BS Csan CPC 02 &lt;SAP&gt;_Cosan_3-Balanço_1 2_15-FINANCEIRAS" xfId="27242"/>
    <cellStyle name="s_Valuation _BS Csan CPC 02 &lt;SAP&gt;_Cosan_3-Balanço_1_15-FINANCEIRAS" xfId="27243"/>
    <cellStyle name="s_Valuation _BS Csan CPC 02 &lt;SAP&gt;_Cosan_3-Balanço_1_15-FINANCEIRAS_1" xfId="27244"/>
    <cellStyle name="s_Valuation _BS Csan CPC 02 &lt;SAP&gt;_Cosan_3-Balanço_1_2-DRE" xfId="27245"/>
    <cellStyle name="s_Valuation _BS Csan CPC 02 &lt;SAP&gt;_Cosan_3-Balanço_1_2-DRE 2" xfId="27246"/>
    <cellStyle name="s_Valuation _BS Csan CPC 02 &lt;SAP&gt;_Cosan_3-Balanço_1_2-DRE_3-Balanço" xfId="27247"/>
    <cellStyle name="s_Valuation _BS Csan CPC 02 &lt;SAP&gt;_Cosan_3-Balanço_1_2-DRE_3-Balanço_Mapa variáveis" xfId="27248"/>
    <cellStyle name="s_Valuation _BS Csan CPC 02 &lt;SAP&gt;_Cosan_3-Balanço_1_2-DRE_3-Balanço_Variavel" xfId="27249"/>
    <cellStyle name="s_Valuation _BS Csan CPC 02 &lt;SAP&gt;_Cosan_3-Balanço_1_2-DRE_Dep_Judiciais-Contingências" xfId="27250"/>
    <cellStyle name="s_Valuation _BS Csan CPC 02 &lt;SAP&gt;_Cosan_3-Balanço_1_2-DRE_DFC Gerencial" xfId="27251"/>
    <cellStyle name="s_Valuation _BS Csan CPC 02 &lt;SAP&gt;_Cosan_3-Balanço_1_2-DRE_DMPL" xfId="27252"/>
    <cellStyle name="s_Valuation _BS Csan CPC 02 &lt;SAP&gt;_Cosan_3-Balanço_1_2-DRE_Mapa variáveis" xfId="27253"/>
    <cellStyle name="s_Valuation _BS Csan CPC 02 &lt;SAP&gt;_Cosan_3-Balanço_1_2-DRE_Variavel" xfId="27254"/>
    <cellStyle name="s_Valuation _BS Csan CPC 02 &lt;SAP&gt;_Cosan_3-Balanço_1_3-Balanço" xfId="27255"/>
    <cellStyle name="s_Valuation _BS Csan CPC 02 &lt;SAP&gt;_Cosan_3-Balanço_1_3-Balanço_Mapa variáveis" xfId="27256"/>
    <cellStyle name="s_Valuation _BS Csan CPC 02 &lt;SAP&gt;_Cosan_3-Balanço_1_3-Balanço_Variavel" xfId="27257"/>
    <cellStyle name="s_Valuation _BS Csan CPC 02 &lt;SAP&gt;_Cosan_3-Balanço_1_7-Estoque" xfId="27258"/>
    <cellStyle name="s_Valuation _BS Csan CPC 02 &lt;SAP&gt;_Cosan_3-Balanço_1_Despesas operacionais " xfId="27259"/>
    <cellStyle name="s_Valuation _BS Csan CPC 02 &lt;SAP&gt;_Cosan_3-Balanço_1_Mapa variáveis" xfId="27260"/>
    <cellStyle name="s_Valuation _BS Csan CPC 02 &lt;SAP&gt;_Cosan_3-Balanço_1_P&amp;L Raízen Combs" xfId="27261"/>
    <cellStyle name="s_Valuation _BS Csan CPC 02 &lt;SAP&gt;_Cosan_3-Balanço_1_P&amp;L RUMO" xfId="27262"/>
    <cellStyle name="s_Valuation _BS Csan CPC 02 &lt;SAP&gt;_Cosan_3-Balanço_1_Variavel" xfId="27263"/>
    <cellStyle name="s_Valuation _BS Csan CPC 02 &lt;SAP&gt;_Cosan_3-Balanço_1_Working Capital" xfId="27264"/>
    <cellStyle name="s_Valuation _BS Csan CPC 02 &lt;SAP&gt;_Cosan_3-Balanço_15-FINANCEIRAS" xfId="27265"/>
    <cellStyle name="s_Valuation _BS Csan CPC 02 &lt;SAP&gt;_Cosan_3-Balanço_15-FINANCEIRAS_1" xfId="27266"/>
    <cellStyle name="s_Valuation _BS Csan CPC 02 &lt;SAP&gt;_Cosan_3-Balanço_2" xfId="27267"/>
    <cellStyle name="s_Valuation _BS Csan CPC 02 &lt;SAP&gt;_Cosan_3-Balanço_2_Mapa variáveis" xfId="27268"/>
    <cellStyle name="s_Valuation _BS Csan CPC 02 &lt;SAP&gt;_Cosan_3-Balanço_2_Variavel" xfId="27269"/>
    <cellStyle name="s_Valuation _BS Csan CPC 02 &lt;SAP&gt;_Cosan_3-Balanço_2-DRE" xfId="27270"/>
    <cellStyle name="s_Valuation _BS Csan CPC 02 &lt;SAP&gt;_Cosan_3-Balanço_2-DRE 2" xfId="27271"/>
    <cellStyle name="s_Valuation _BS Csan CPC 02 &lt;SAP&gt;_Cosan_3-Balanço_2-DRE_3-Balanço" xfId="27272"/>
    <cellStyle name="s_Valuation _BS Csan CPC 02 &lt;SAP&gt;_Cosan_3-Balanço_2-DRE_3-Balanço_Mapa variáveis" xfId="27273"/>
    <cellStyle name="s_Valuation _BS Csan CPC 02 &lt;SAP&gt;_Cosan_3-Balanço_2-DRE_3-Balanço_Variavel" xfId="27274"/>
    <cellStyle name="s_Valuation _BS Csan CPC 02 &lt;SAP&gt;_Cosan_3-Balanço_2-DRE_Dep_Judiciais-Contingências" xfId="27275"/>
    <cellStyle name="s_Valuation _BS Csan CPC 02 &lt;SAP&gt;_Cosan_3-Balanço_2-DRE_DFC Gerencial" xfId="27276"/>
    <cellStyle name="s_Valuation _BS Csan CPC 02 &lt;SAP&gt;_Cosan_3-Balanço_2-DRE_DMPL" xfId="27277"/>
    <cellStyle name="s_Valuation _BS Csan CPC 02 &lt;SAP&gt;_Cosan_3-Balanço_2-DRE_Mapa variáveis" xfId="27278"/>
    <cellStyle name="s_Valuation _BS Csan CPC 02 &lt;SAP&gt;_Cosan_3-Balanço_2-DRE_Variavel" xfId="27279"/>
    <cellStyle name="s_Valuation _BS Csan CPC 02 &lt;SAP&gt;_Cosan_3-Balanço_3-Balanço" xfId="27280"/>
    <cellStyle name="s_Valuation _BS Csan CPC 02 &lt;SAP&gt;_Cosan_3-Balanço_3-Balanço_Mapa variáveis" xfId="27281"/>
    <cellStyle name="s_Valuation _BS Csan CPC 02 &lt;SAP&gt;_Cosan_3-Balanço_3-Balanço_Variavel" xfId="27282"/>
    <cellStyle name="s_Valuation _BS Csan CPC 02 &lt;SAP&gt;_Cosan_3-Balanço_7-Estoque" xfId="27283"/>
    <cellStyle name="s_Valuation _BS Csan CPC 02 &lt;SAP&gt;_Cosan_3-Balanço_Despesas operacionais " xfId="27284"/>
    <cellStyle name="s_Valuation _BS Csan CPC 02 &lt;SAP&gt;_Cosan_3-Balanço_Mapa variáveis" xfId="27285"/>
    <cellStyle name="s_Valuation _BS Csan CPC 02 &lt;SAP&gt;_Cosan_3-Balanço_P&amp;L Raízen Combs" xfId="27286"/>
    <cellStyle name="s_Valuation _BS Csan CPC 02 &lt;SAP&gt;_Cosan_3-Balanço_P&amp;L RUMO" xfId="27287"/>
    <cellStyle name="s_Valuation _BS Csan CPC 02 &lt;SAP&gt;_Cosan_3-Balanço_Variavel" xfId="27288"/>
    <cellStyle name="s_Valuation _BS Csan CPC 02 &lt;SAP&gt;_Cosan_3-Balanço_Working Capital" xfId="27289"/>
    <cellStyle name="s_Valuation _BS Csan CPC 02 &lt;SAP&gt;_Cosan_4-DMPL" xfId="27290"/>
    <cellStyle name="s_Valuation _BS Csan CPC 02 &lt;SAP&gt;_Cosan_4-DMPL 2" xfId="27291"/>
    <cellStyle name="s_Valuation _BS Csan CPC 02 &lt;SAP&gt;_Cosan_4-DMPL 2_15-FINANCEIRAS" xfId="27292"/>
    <cellStyle name="s_Valuation _BS Csan CPC 02 &lt;SAP&gt;_Cosan_4-DMPL_15-FINANCEIRAS" xfId="27293"/>
    <cellStyle name="s_Valuation _BS Csan CPC 02 &lt;SAP&gt;_Cosan_4-DMPL_15-FINANCEIRAS_1" xfId="27294"/>
    <cellStyle name="s_Valuation _BS Csan CPC 02 &lt;SAP&gt;_Cosan_4-DMPL_2-DRE" xfId="27295"/>
    <cellStyle name="s_Valuation _BS Csan CPC 02 &lt;SAP&gt;_Cosan_4-DMPL_2-DRE 2" xfId="27296"/>
    <cellStyle name="s_Valuation _BS Csan CPC 02 &lt;SAP&gt;_Cosan_4-DMPL_2-DRE_3-Balanço" xfId="27297"/>
    <cellStyle name="s_Valuation _BS Csan CPC 02 &lt;SAP&gt;_Cosan_4-DMPL_2-DRE_3-Balanço_Mapa variáveis" xfId="27298"/>
    <cellStyle name="s_Valuation _BS Csan CPC 02 &lt;SAP&gt;_Cosan_4-DMPL_2-DRE_3-Balanço_Variavel" xfId="27299"/>
    <cellStyle name="s_Valuation _BS Csan CPC 02 &lt;SAP&gt;_Cosan_4-DMPL_2-DRE_Dep_Judiciais-Contingências" xfId="27300"/>
    <cellStyle name="s_Valuation _BS Csan CPC 02 &lt;SAP&gt;_Cosan_4-DMPL_2-DRE_DFC Gerencial" xfId="27301"/>
    <cellStyle name="s_Valuation _BS Csan CPC 02 &lt;SAP&gt;_Cosan_4-DMPL_2-DRE_DMPL" xfId="27302"/>
    <cellStyle name="s_Valuation _BS Csan CPC 02 &lt;SAP&gt;_Cosan_4-DMPL_2-DRE_Mapa variáveis" xfId="27303"/>
    <cellStyle name="s_Valuation _BS Csan CPC 02 &lt;SAP&gt;_Cosan_4-DMPL_2-DRE_Variavel" xfId="27304"/>
    <cellStyle name="s_Valuation _BS Csan CPC 02 &lt;SAP&gt;_Cosan_4-DMPL_3-Balanço" xfId="27305"/>
    <cellStyle name="s_Valuation _BS Csan CPC 02 &lt;SAP&gt;_Cosan_4-DMPL_3-Balanço_Mapa variáveis" xfId="27306"/>
    <cellStyle name="s_Valuation _BS Csan CPC 02 &lt;SAP&gt;_Cosan_4-DMPL_3-Balanço_Variavel" xfId="27307"/>
    <cellStyle name="s_Valuation _BS Csan CPC 02 &lt;SAP&gt;_Cosan_4-DMPL_Dep_Judiciais-Contingências" xfId="27308"/>
    <cellStyle name="s_Valuation _BS Csan CPC 02 &lt;SAP&gt;_Cosan_4-DMPL_DFC Gerencial" xfId="27309"/>
    <cellStyle name="s_Valuation _BS Csan CPC 02 &lt;SAP&gt;_Cosan_4-DMPL_DMPL" xfId="27310"/>
    <cellStyle name="s_Valuation _BS Csan CPC 02 &lt;SAP&gt;_Cosan_4-DMPL_Mapa variáveis" xfId="27311"/>
    <cellStyle name="s_Valuation _BS Csan CPC 02 &lt;SAP&gt;_Cosan_4-DMPL_P&amp;L RUMO" xfId="27312"/>
    <cellStyle name="s_Valuation _BS Csan CPC 02 &lt;SAP&gt;_Cosan_4-DMPL_Variavel" xfId="27313"/>
    <cellStyle name="s_Valuation _BS Csan CPC 02 &lt;SAP&gt;_Cosan_7-Estoque" xfId="27314"/>
    <cellStyle name="s_Valuation _BS Csan CPC 02 &lt;SAP&gt;_Cosan_8-Impostos" xfId="27315"/>
    <cellStyle name="s_Valuation _BS Csan CPC 02 &lt;SAP&gt;_Cosan_8-Impostos 2" xfId="27316"/>
    <cellStyle name="s_Valuation _BS Csan CPC 02 &lt;SAP&gt;_Cosan_8-Impostos 2_15-FINANCEIRAS" xfId="27317"/>
    <cellStyle name="s_Valuation _BS Csan CPC 02 &lt;SAP&gt;_Cosan_8-Impostos_15-FINANCEIRAS" xfId="27318"/>
    <cellStyle name="s_Valuation _BS Csan CPC 02 &lt;SAP&gt;_Cosan_8-Impostos_15-FINANCEIRAS_1" xfId="27319"/>
    <cellStyle name="s_Valuation _BS Csan CPC 02 &lt;SAP&gt;_Cosan_8-Impostos_2-DRE" xfId="27320"/>
    <cellStyle name="s_Valuation _BS Csan CPC 02 &lt;SAP&gt;_Cosan_8-Impostos_2-DRE 2" xfId="27321"/>
    <cellStyle name="s_Valuation _BS Csan CPC 02 &lt;SAP&gt;_Cosan_8-Impostos_2-DRE_3-Balanço" xfId="27322"/>
    <cellStyle name="s_Valuation _BS Csan CPC 02 &lt;SAP&gt;_Cosan_8-Impostos_2-DRE_3-Balanço_Mapa variáveis" xfId="27323"/>
    <cellStyle name="s_Valuation _BS Csan CPC 02 &lt;SAP&gt;_Cosan_8-Impostos_2-DRE_3-Balanço_Variavel" xfId="27324"/>
    <cellStyle name="s_Valuation _BS Csan CPC 02 &lt;SAP&gt;_Cosan_8-Impostos_2-DRE_Dep_Judiciais-Contingências" xfId="27325"/>
    <cellStyle name="s_Valuation _BS Csan CPC 02 &lt;SAP&gt;_Cosan_8-Impostos_2-DRE_DFC Gerencial" xfId="27326"/>
    <cellStyle name="s_Valuation _BS Csan CPC 02 &lt;SAP&gt;_Cosan_8-Impostos_2-DRE_DMPL" xfId="27327"/>
    <cellStyle name="s_Valuation _BS Csan CPC 02 &lt;SAP&gt;_Cosan_8-Impostos_2-DRE_Mapa variáveis" xfId="27328"/>
    <cellStyle name="s_Valuation _BS Csan CPC 02 &lt;SAP&gt;_Cosan_8-Impostos_2-DRE_Variavel" xfId="27329"/>
    <cellStyle name="s_Valuation _BS Csan CPC 02 &lt;SAP&gt;_Cosan_8-Impostos_3-Balanço" xfId="27330"/>
    <cellStyle name="s_Valuation _BS Csan CPC 02 &lt;SAP&gt;_Cosan_8-Impostos_3-Balanço_Mapa variáveis" xfId="27331"/>
    <cellStyle name="s_Valuation _BS Csan CPC 02 &lt;SAP&gt;_Cosan_8-Impostos_3-Balanço_Variavel" xfId="27332"/>
    <cellStyle name="s_Valuation _BS Csan CPC 02 &lt;SAP&gt;_Cosan_8-Impostos_Dep_Judiciais-Contingências" xfId="27333"/>
    <cellStyle name="s_Valuation _BS Csan CPC 02 &lt;SAP&gt;_Cosan_8-Impostos_DFC Gerencial" xfId="27334"/>
    <cellStyle name="s_Valuation _BS Csan CPC 02 &lt;SAP&gt;_Cosan_8-Impostos_DMPL" xfId="27335"/>
    <cellStyle name="s_Valuation _BS Csan CPC 02 &lt;SAP&gt;_Cosan_8-Impostos_Mapa variáveis" xfId="27336"/>
    <cellStyle name="s_Valuation _BS Csan CPC 02 &lt;SAP&gt;_Cosan_8-Impostos_P&amp;L RUMO" xfId="27337"/>
    <cellStyle name="s_Valuation _BS Csan CPC 02 &lt;SAP&gt;_Cosan_8-Impostos_Variavel" xfId="27338"/>
    <cellStyle name="s_Valuation _BS Csan CPC 02 &lt;SAP&gt;_Cosan_Acerto FV e Ajustes Manuais" xfId="27339"/>
    <cellStyle name="s_Valuation _BS Csan CPC 02 &lt;SAP&gt;_Cosan_Acerto FV e Ajustes Manuais_Despesas operacionais " xfId="27340"/>
    <cellStyle name="s_Valuation _BS Csan CPC 02 &lt;SAP&gt;_Cosan_Acerto FV e Ajustes Manuais_Working Capital" xfId="27341"/>
    <cellStyle name="s_Valuation _BS Csan CPC 02 &lt;SAP&gt;_Cosan_Balanço" xfId="27342"/>
    <cellStyle name="s_Valuation _BS Csan CPC 02 &lt;SAP&gt;_Cosan_Balanço_Despesas operacionais " xfId="27343"/>
    <cellStyle name="s_Valuation _BS Csan CPC 02 &lt;SAP&gt;_Cosan_Balanço_Working Capital" xfId="27344"/>
    <cellStyle name="s_Valuation _BS Csan CPC 02 &lt;SAP&gt;_Cosan_Base Junho" xfId="27345"/>
    <cellStyle name="s_Valuation _BS Csan CPC 02 &lt;SAP&gt;_Cosan_Base Junho 2" xfId="27346"/>
    <cellStyle name="s_Valuation _BS Csan CPC 02 &lt;SAP&gt;_Cosan_Base Junho_Base Julho" xfId="27347"/>
    <cellStyle name="s_Valuation _BS Csan CPC 02 &lt;SAP&gt;_Cosan_Base Junho_Base Julho 2" xfId="27348"/>
    <cellStyle name="s_Valuation _BS Csan CPC 02 &lt;SAP&gt;_Cosan_Base Junho_Base Julho_Mapa variáveis" xfId="27349"/>
    <cellStyle name="s_Valuation _BS Csan CPC 02 &lt;SAP&gt;_Cosan_Base Junho_Base Julho_Taxa Efetiva Cosan - Acumulado até Setembro 2011" xfId="27350"/>
    <cellStyle name="s_Valuation _BS Csan CPC 02 &lt;SAP&gt;_Cosan_Base Junho_Base Julho_Taxa Efetiva Cosan - Acumulado até Setembro 2011_Mapa variáveis" xfId="27351"/>
    <cellStyle name="s_Valuation _BS Csan CPC 02 &lt;SAP&gt;_Cosan_Base Junho_Base Julho_Taxa Efetiva Cosan - Acumulado até Setembro 2011_Variavel" xfId="27352"/>
    <cellStyle name="s_Valuation _BS Csan CPC 02 &lt;SAP&gt;_Cosan_Base Junho_Base Julho_Variavel" xfId="27353"/>
    <cellStyle name="s_Valuation _BS Csan CPC 02 &lt;SAP&gt;_Cosan_Base Junho_Mapa variáveis" xfId="27354"/>
    <cellStyle name="s_Valuation _BS Csan CPC 02 &lt;SAP&gt;_Cosan_Base Junho_Variavel" xfId="27355"/>
    <cellStyle name="s_Valuation _BS Csan CPC 02 &lt;SAP&gt;_Cosan_Caixa restrito" xfId="27356"/>
    <cellStyle name="s_Valuation _BS Csan CPC 02 &lt;SAP&gt;_Cosan_Caixa restrito 2" xfId="27357"/>
    <cellStyle name="s_Valuation _BS Csan CPC 02 &lt;SAP&gt;_Cosan_Caixa restrito_7-Estoque" xfId="27358"/>
    <cellStyle name="s_Valuation _BS Csan CPC 02 &lt;SAP&gt;_Cosan_Caixa restrito_Despesas operacionais " xfId="27359"/>
    <cellStyle name="s_Valuation _BS Csan CPC 02 &lt;SAP&gt;_Cosan_Caixa restrito_Working Capital" xfId="27360"/>
    <cellStyle name="s_Valuation _BS Csan CPC 02 &lt;SAP&gt;_Cosan_COSAN SA CONSOLID_MÊS" xfId="27361"/>
    <cellStyle name="s_Valuation _BS Csan CPC 02 &lt;SAP&gt;_Cosan_Despesas operacionais " xfId="27362"/>
    <cellStyle name="s_Valuation _BS Csan CPC 02 &lt;SAP&gt;_Cosan_Display" xfId="27363"/>
    <cellStyle name="s_Valuation _BS Csan CPC 02 &lt;SAP&gt;_Cosan_Display 2" xfId="27364"/>
    <cellStyle name="s_Valuation _BS Csan CPC 02 &lt;SAP&gt;_Cosan_Display 2_15-FINANCEIRAS" xfId="27365"/>
    <cellStyle name="s_Valuation _BS Csan CPC 02 &lt;SAP&gt;_Cosan_Display 3" xfId="27366"/>
    <cellStyle name="s_Valuation _BS Csan CPC 02 &lt;SAP&gt;_Cosan_Display 4" xfId="27367"/>
    <cellStyle name="s_Valuation _BS Csan CPC 02 &lt;SAP&gt;_Cosan_Display_15-FINANCEIRAS" xfId="27368"/>
    <cellStyle name="s_Valuation _BS Csan CPC 02 &lt;SAP&gt;_Cosan_Display_15-FINANCEIRAS_1" xfId="27369"/>
    <cellStyle name="s_Valuation _BS Csan CPC 02 &lt;SAP&gt;_Cosan_Display_2-DRE" xfId="27370"/>
    <cellStyle name="s_Valuation _BS Csan CPC 02 &lt;SAP&gt;_Cosan_Display_2-DRE 2" xfId="27371"/>
    <cellStyle name="s_Valuation _BS Csan CPC 02 &lt;SAP&gt;_Cosan_Display_2-DRE_3-Balanço" xfId="27372"/>
    <cellStyle name="s_Valuation _BS Csan CPC 02 &lt;SAP&gt;_Cosan_Display_2-DRE_3-Balanço_Mapa variáveis" xfId="27373"/>
    <cellStyle name="s_Valuation _BS Csan CPC 02 &lt;SAP&gt;_Cosan_Display_2-DRE_3-Balanço_Variavel" xfId="27374"/>
    <cellStyle name="s_Valuation _BS Csan CPC 02 &lt;SAP&gt;_Cosan_Display_2-DRE_Dep_Judiciais-Contingências" xfId="27375"/>
    <cellStyle name="s_Valuation _BS Csan CPC 02 &lt;SAP&gt;_Cosan_Display_2-DRE_DFC Gerencial" xfId="27376"/>
    <cellStyle name="s_Valuation _BS Csan CPC 02 &lt;SAP&gt;_Cosan_Display_2-DRE_DMPL" xfId="27377"/>
    <cellStyle name="s_Valuation _BS Csan CPC 02 &lt;SAP&gt;_Cosan_Display_2-DRE_Mapa variáveis" xfId="27378"/>
    <cellStyle name="s_Valuation _BS Csan CPC 02 &lt;SAP&gt;_Cosan_Display_2-DRE_Variavel" xfId="27379"/>
    <cellStyle name="s_Valuation _BS Csan CPC 02 &lt;SAP&gt;_Cosan_Display_3-Balanço" xfId="27380"/>
    <cellStyle name="s_Valuation _BS Csan CPC 02 &lt;SAP&gt;_Cosan_Display_3-Balanço_Mapa variáveis" xfId="27381"/>
    <cellStyle name="s_Valuation _BS Csan CPC 02 &lt;SAP&gt;_Cosan_Display_3-Balanço_Variavel" xfId="27382"/>
    <cellStyle name="s_Valuation _BS Csan CPC 02 &lt;SAP&gt;_Cosan_Display_7-Estoque" xfId="27383"/>
    <cellStyle name="s_Valuation _BS Csan CPC 02 &lt;SAP&gt;_Cosan_Display_Despesas operacionais " xfId="27384"/>
    <cellStyle name="s_Valuation _BS Csan CPC 02 &lt;SAP&gt;_Cosan_Display_Mapa variáveis" xfId="27385"/>
    <cellStyle name="s_Valuation _BS Csan CPC 02 &lt;SAP&gt;_Cosan_Display_P&amp;L Raízen Combs" xfId="27386"/>
    <cellStyle name="s_Valuation _BS Csan CPC 02 &lt;SAP&gt;_Cosan_Display_P&amp;L RUMO" xfId="27387"/>
    <cellStyle name="s_Valuation _BS Csan CPC 02 &lt;SAP&gt;_Cosan_Display_Variavel" xfId="27388"/>
    <cellStyle name="s_Valuation _BS Csan CPC 02 &lt;SAP&gt;_Cosan_Display_Working Capital" xfId="27389"/>
    <cellStyle name="s_Valuation _BS Csan CPC 02 &lt;SAP&gt;_Cosan_FINANCEIRAS" xfId="27390"/>
    <cellStyle name="s_Valuation _BS Csan CPC 02 &lt;SAP&gt;_Cosan_FINANCEIRAS_Dep_Judiciais-Contingências" xfId="27391"/>
    <cellStyle name="s_Valuation _BS Csan CPC 02 &lt;SAP&gt;_Cosan_FINANCEIRAS_DFC Gerencial" xfId="27392"/>
    <cellStyle name="s_Valuation _BS Csan CPC 02 &lt;SAP&gt;_Cosan_FINANCEIRAS_DMPL" xfId="27393"/>
    <cellStyle name="s_Valuation _BS Csan CPC 02 &lt;SAP&gt;_Cosan_FINANCEIRAS_Mapa variáveis" xfId="27394"/>
    <cellStyle name="s_Valuation _BS Csan CPC 02 &lt;SAP&gt;_Cosan_FINANCEIRAS_Variavel" xfId="27395"/>
    <cellStyle name="s_Valuation _BS Csan CPC 02 &lt;SAP&gt;_Cosan_Instrumentos Financeiros" xfId="27396"/>
    <cellStyle name="s_Valuation _BS Csan CPC 02 &lt;SAP&gt;_Cosan_Instrumentos Financeiros 2" xfId="27397"/>
    <cellStyle name="s_Valuation _BS Csan CPC 02 &lt;SAP&gt;_Cosan_Instrumentos Financeiros 2_15-FINANCEIRAS" xfId="27398"/>
    <cellStyle name="s_Valuation _BS Csan CPC 02 &lt;SAP&gt;_Cosan_Instrumentos Financeiros_15-FINANCEIRAS" xfId="27399"/>
    <cellStyle name="s_Valuation _BS Csan CPC 02 &lt;SAP&gt;_Cosan_Instrumentos Financeiros_15-FINANCEIRAS_1" xfId="27400"/>
    <cellStyle name="s_Valuation _BS Csan CPC 02 &lt;SAP&gt;_Cosan_Instrumentos Financeiros_2-DRE" xfId="27401"/>
    <cellStyle name="s_Valuation _BS Csan CPC 02 &lt;SAP&gt;_Cosan_Instrumentos Financeiros_2-DRE 2" xfId="27402"/>
    <cellStyle name="s_Valuation _BS Csan CPC 02 &lt;SAP&gt;_Cosan_Instrumentos Financeiros_2-DRE_3-Balanço" xfId="27403"/>
    <cellStyle name="s_Valuation _BS Csan CPC 02 &lt;SAP&gt;_Cosan_Instrumentos Financeiros_2-DRE_3-Balanço_Mapa variáveis" xfId="27404"/>
    <cellStyle name="s_Valuation _BS Csan CPC 02 &lt;SAP&gt;_Cosan_Instrumentos Financeiros_2-DRE_3-Balanço_Variavel" xfId="27405"/>
    <cellStyle name="s_Valuation _BS Csan CPC 02 &lt;SAP&gt;_Cosan_Instrumentos Financeiros_2-DRE_Dep_Judiciais-Contingências" xfId="27406"/>
    <cellStyle name="s_Valuation _BS Csan CPC 02 &lt;SAP&gt;_Cosan_Instrumentos Financeiros_2-DRE_DFC Gerencial" xfId="27407"/>
    <cellStyle name="s_Valuation _BS Csan CPC 02 &lt;SAP&gt;_Cosan_Instrumentos Financeiros_2-DRE_DMPL" xfId="27408"/>
    <cellStyle name="s_Valuation _BS Csan CPC 02 &lt;SAP&gt;_Cosan_Instrumentos Financeiros_2-DRE_Mapa variáveis" xfId="27409"/>
    <cellStyle name="s_Valuation _BS Csan CPC 02 &lt;SAP&gt;_Cosan_Instrumentos Financeiros_2-DRE_Variavel" xfId="27410"/>
    <cellStyle name="s_Valuation _BS Csan CPC 02 &lt;SAP&gt;_Cosan_Instrumentos Financeiros_3-Balanço" xfId="27411"/>
    <cellStyle name="s_Valuation _BS Csan CPC 02 &lt;SAP&gt;_Cosan_Instrumentos Financeiros_3-Balanço_Mapa variáveis" xfId="27412"/>
    <cellStyle name="s_Valuation _BS Csan CPC 02 &lt;SAP&gt;_Cosan_Instrumentos Financeiros_3-Balanço_Variavel" xfId="27413"/>
    <cellStyle name="s_Valuation _BS Csan CPC 02 &lt;SAP&gt;_Cosan_Instrumentos Financeiros_7-Estoque" xfId="27414"/>
    <cellStyle name="s_Valuation _BS Csan CPC 02 &lt;SAP&gt;_Cosan_Instrumentos Financeiros_Despesas operacionais " xfId="27415"/>
    <cellStyle name="s_Valuation _BS Csan CPC 02 &lt;SAP&gt;_Cosan_Instrumentos Financeiros_Mapa variáveis" xfId="27416"/>
    <cellStyle name="s_Valuation _BS Csan CPC 02 &lt;SAP&gt;_Cosan_Instrumentos Financeiros_P&amp;L Raízen Combs" xfId="27417"/>
    <cellStyle name="s_Valuation _BS Csan CPC 02 &lt;SAP&gt;_Cosan_Instrumentos Financeiros_P&amp;L RUMO" xfId="27418"/>
    <cellStyle name="s_Valuation _BS Csan CPC 02 &lt;SAP&gt;_Cosan_Instrumentos Financeiros_Variavel" xfId="27419"/>
    <cellStyle name="s_Valuation _BS Csan CPC 02 &lt;SAP&gt;_Cosan_Instrumentos Financeiros_Working Capital" xfId="27420"/>
    <cellStyle name="s_Valuation _BS Csan CPC 02 &lt;SAP&gt;_Cosan_IR Diferido" xfId="27421"/>
    <cellStyle name="s_Valuation _BS Csan CPC 02 &lt;SAP&gt;_Cosan_Ir e CS Ativo Mar 2010 (Ifrs)" xfId="27422"/>
    <cellStyle name="s_Valuation _BS Csan CPC 02 &lt;SAP&gt;_Cosan_Ir e CS Ativo Mar 2010 (Ifrs)_Mapa variáveis" xfId="27423"/>
    <cellStyle name="s_Valuation _BS Csan CPC 02 &lt;SAP&gt;_Cosan_Ir e CS Ativo Mar 2010 (Ifrs)_Variavel" xfId="27424"/>
    <cellStyle name="s_Valuation _BS Csan CPC 02 &lt;SAP&gt;_Cosan_Ir e CS Dez 2011 Cosan Novo" xfId="27425"/>
    <cellStyle name="s_Valuation _BS Csan CPC 02 &lt;SAP&gt;_Cosan_Ir e CS Dez 2011 Cosan Novo_Mapa variáveis" xfId="27426"/>
    <cellStyle name="s_Valuation _BS Csan CPC 02 &lt;SAP&gt;_Cosan_Ir e CS Dez 2011 Cosan Novo_Plan1" xfId="27427"/>
    <cellStyle name="s_Valuation _BS Csan CPC 02 &lt;SAP&gt;_Cosan_Ir e CS Dez 2011 Cosan Novo_Plan1_Mapa variáveis" xfId="27428"/>
    <cellStyle name="s_Valuation _BS Csan CPC 02 &lt;SAP&gt;_Cosan_Ir e CS Dez 2011 Cosan Novo_Plan1_Variavel" xfId="27429"/>
    <cellStyle name="s_Valuation _BS Csan CPC 02 &lt;SAP&gt;_Cosan_Ir e CS Dez 2011 Cosan Novo_Variavel" xfId="27430"/>
    <cellStyle name="s_Valuation _BS Csan CPC 02 &lt;SAP&gt;_Cosan_Mapa 3T12" xfId="27431"/>
    <cellStyle name="s_Valuation _BS Csan CPC 02 &lt;SAP&gt;_Cosan_Mapa 3T12 2" xfId="27432"/>
    <cellStyle name="s_Valuation _BS Csan CPC 02 &lt;SAP&gt;_Cosan_Mapa 3T12 2_15-FINANCEIRAS" xfId="27433"/>
    <cellStyle name="s_Valuation _BS Csan CPC 02 &lt;SAP&gt;_Cosan_Mapa 3T12_15-FINANCEIRAS" xfId="27434"/>
    <cellStyle name="s_Valuation _BS Csan CPC 02 &lt;SAP&gt;_Cosan_Mapa 3T12_15-FINANCEIRAS_1" xfId="27435"/>
    <cellStyle name="s_Valuation _BS Csan CPC 02 &lt;SAP&gt;_Cosan_Mapa 3T12_2-DRE" xfId="27436"/>
    <cellStyle name="s_Valuation _BS Csan CPC 02 &lt;SAP&gt;_Cosan_Mapa 3T12_2-DRE 2" xfId="27437"/>
    <cellStyle name="s_Valuation _BS Csan CPC 02 &lt;SAP&gt;_Cosan_Mapa 3T12_2-DRE_3-Balanço" xfId="27438"/>
    <cellStyle name="s_Valuation _BS Csan CPC 02 &lt;SAP&gt;_Cosan_Mapa 3T12_2-DRE_3-Balanço_Mapa variáveis" xfId="27439"/>
    <cellStyle name="s_Valuation _BS Csan CPC 02 &lt;SAP&gt;_Cosan_Mapa 3T12_2-DRE_3-Balanço_Variavel" xfId="27440"/>
    <cellStyle name="s_Valuation _BS Csan CPC 02 &lt;SAP&gt;_Cosan_Mapa 3T12_2-DRE_Dep_Judiciais-Contingências" xfId="27441"/>
    <cellStyle name="s_Valuation _BS Csan CPC 02 &lt;SAP&gt;_Cosan_Mapa 3T12_2-DRE_DFC Gerencial" xfId="27442"/>
    <cellStyle name="s_Valuation _BS Csan CPC 02 &lt;SAP&gt;_Cosan_Mapa 3T12_2-DRE_DMPL" xfId="27443"/>
    <cellStyle name="s_Valuation _BS Csan CPC 02 &lt;SAP&gt;_Cosan_Mapa 3T12_2-DRE_Mapa variáveis" xfId="27444"/>
    <cellStyle name="s_Valuation _BS Csan CPC 02 &lt;SAP&gt;_Cosan_Mapa 3T12_2-DRE_Variavel" xfId="27445"/>
    <cellStyle name="s_Valuation _BS Csan CPC 02 &lt;SAP&gt;_Cosan_Mapa 3T12_3-Balanço" xfId="27446"/>
    <cellStyle name="s_Valuation _BS Csan CPC 02 &lt;SAP&gt;_Cosan_Mapa 3T12_3-Balanço_Mapa variáveis" xfId="27447"/>
    <cellStyle name="s_Valuation _BS Csan CPC 02 &lt;SAP&gt;_Cosan_Mapa 3T12_3-Balanço_Variavel" xfId="27448"/>
    <cellStyle name="s_Valuation _BS Csan CPC 02 &lt;SAP&gt;_Cosan_Mapa 3T12_Dep_Judiciais-Contingências" xfId="27449"/>
    <cellStyle name="s_Valuation _BS Csan CPC 02 &lt;SAP&gt;_Cosan_Mapa 3T12_DFC Gerencial" xfId="27450"/>
    <cellStyle name="s_Valuation _BS Csan CPC 02 &lt;SAP&gt;_Cosan_Mapa 3T12_DMPL" xfId="27451"/>
    <cellStyle name="s_Valuation _BS Csan CPC 02 &lt;SAP&gt;_Cosan_Mapa 3T12_Mapa variáveis" xfId="27452"/>
    <cellStyle name="s_Valuation _BS Csan CPC 02 &lt;SAP&gt;_Cosan_Mapa 3T12_P&amp;L RUMO" xfId="27453"/>
    <cellStyle name="s_Valuation _BS Csan CPC 02 &lt;SAP&gt;_Cosan_Mapa 3T12_Variavel" xfId="27454"/>
    <cellStyle name="s_Valuation _BS Csan CPC 02 &lt;SAP&gt;_Cosan_Mapa variáveis" xfId="27455"/>
    <cellStyle name="s_Valuation _BS Csan CPC 02 &lt;SAP&gt;_Cosan_Mapa variáveis_1" xfId="27456"/>
    <cellStyle name="s_Valuation _BS Csan CPC 02 &lt;SAP&gt;_Cosan_Mapa Variáveis_Mapa variáveis" xfId="27457"/>
    <cellStyle name="s_Valuation _BS Csan CPC 02 &lt;SAP&gt;_Cosan_P&amp;L Raízen Combs" xfId="27458"/>
    <cellStyle name="s_Valuation _BS Csan CPC 02 &lt;SAP&gt;_Cosan_P&amp;L RUMO" xfId="27459"/>
    <cellStyle name="s_Valuation _BS Csan CPC 02 &lt;SAP&gt;_Cosan_Plan1" xfId="27460"/>
    <cellStyle name="s_Valuation _BS Csan CPC 02 &lt;SAP&gt;_Cosan_Plan1_Mapa variáveis" xfId="27461"/>
    <cellStyle name="s_Valuation _BS Csan CPC 02 &lt;SAP&gt;_Cosan_Plan1_Variavel" xfId="27462"/>
    <cellStyle name="s_Valuation _BS Csan CPC 02 &lt;SAP&gt;_Cosan_Plan2" xfId="27463"/>
    <cellStyle name="s_Valuation _BS Csan CPC 02 &lt;SAP&gt;_Cosan_Plan2 2" xfId="27464"/>
    <cellStyle name="s_Valuation _BS Csan CPC 02 &lt;SAP&gt;_Cosan_Plan2 2_15-FINANCEIRAS" xfId="27465"/>
    <cellStyle name="s_Valuation _BS Csan CPC 02 &lt;SAP&gt;_Cosan_Plan2 3" xfId="27466"/>
    <cellStyle name="s_Valuation _BS Csan CPC 02 &lt;SAP&gt;_Cosan_Plan2 4" xfId="27467"/>
    <cellStyle name="s_Valuation _BS Csan CPC 02 &lt;SAP&gt;_Cosan_Plan2_15-FINANCEIRAS" xfId="27468"/>
    <cellStyle name="s_Valuation _BS Csan CPC 02 &lt;SAP&gt;_Cosan_Plan2_15-FINANCEIRAS_1" xfId="27469"/>
    <cellStyle name="s_Valuation _BS Csan CPC 02 &lt;SAP&gt;_Cosan_Plan2_2-DRE" xfId="27470"/>
    <cellStyle name="s_Valuation _BS Csan CPC 02 &lt;SAP&gt;_Cosan_Plan2_2-DRE 2" xfId="27471"/>
    <cellStyle name="s_Valuation _BS Csan CPC 02 &lt;SAP&gt;_Cosan_Plan2_2-DRE_3-Balanço" xfId="27472"/>
    <cellStyle name="s_Valuation _BS Csan CPC 02 &lt;SAP&gt;_Cosan_Plan2_2-DRE_3-Balanço_Mapa variáveis" xfId="27473"/>
    <cellStyle name="s_Valuation _BS Csan CPC 02 &lt;SAP&gt;_Cosan_Plan2_2-DRE_3-Balanço_Variavel" xfId="27474"/>
    <cellStyle name="s_Valuation _BS Csan CPC 02 &lt;SAP&gt;_Cosan_Plan2_2-DRE_Dep_Judiciais-Contingências" xfId="27475"/>
    <cellStyle name="s_Valuation _BS Csan CPC 02 &lt;SAP&gt;_Cosan_Plan2_2-DRE_DFC Gerencial" xfId="27476"/>
    <cellStyle name="s_Valuation _BS Csan CPC 02 &lt;SAP&gt;_Cosan_Plan2_2-DRE_DMPL" xfId="27477"/>
    <cellStyle name="s_Valuation _BS Csan CPC 02 &lt;SAP&gt;_Cosan_Plan2_2-DRE_Mapa variáveis" xfId="27478"/>
    <cellStyle name="s_Valuation _BS Csan CPC 02 &lt;SAP&gt;_Cosan_Plan2_2-DRE_Variavel" xfId="27479"/>
    <cellStyle name="s_Valuation _BS Csan CPC 02 &lt;SAP&gt;_Cosan_Plan2_3-Balanço" xfId="27480"/>
    <cellStyle name="s_Valuation _BS Csan CPC 02 &lt;SAP&gt;_Cosan_Plan2_3-Balanço_Mapa variáveis" xfId="27481"/>
    <cellStyle name="s_Valuation _BS Csan CPC 02 &lt;SAP&gt;_Cosan_Plan2_3-Balanço_Variavel" xfId="27482"/>
    <cellStyle name="s_Valuation _BS Csan CPC 02 &lt;SAP&gt;_Cosan_Plan2_7-Estoque" xfId="27483"/>
    <cellStyle name="s_Valuation _BS Csan CPC 02 &lt;SAP&gt;_Cosan_Plan2_Despesas operacionais " xfId="27484"/>
    <cellStyle name="s_Valuation _BS Csan CPC 02 &lt;SAP&gt;_Cosan_Plan2_Mapa variáveis" xfId="27485"/>
    <cellStyle name="s_Valuation _BS Csan CPC 02 &lt;SAP&gt;_Cosan_Plan2_P&amp;L Raízen Combs" xfId="27486"/>
    <cellStyle name="s_Valuation _BS Csan CPC 02 &lt;SAP&gt;_Cosan_Plan2_P&amp;L RUMO" xfId="27487"/>
    <cellStyle name="s_Valuation _BS Csan CPC 02 &lt;SAP&gt;_Cosan_Plan2_Variavel" xfId="27488"/>
    <cellStyle name="s_Valuation _BS Csan CPC 02 &lt;SAP&gt;_Cosan_Plan2_Working Capital" xfId="27489"/>
    <cellStyle name="s_Valuation _BS Csan CPC 02 &lt;SAP&gt;_Cosan_Taxa Efetiva Cosan - Acumulado até Setembro 2011" xfId="27490"/>
    <cellStyle name="s_Valuation _BS Csan CPC 02 &lt;SAP&gt;_Cosan_Taxa Efetiva Cosan - Acumulado até Setembro 2011_Mapa variáveis" xfId="27491"/>
    <cellStyle name="s_Valuation _BS Csan CPC 02 &lt;SAP&gt;_Cosan_Taxa Efetiva Cosan - Acumulado até Setembro 2011_Variavel" xfId="27492"/>
    <cellStyle name="s_Valuation _BS Csan CPC 02 &lt;SAP&gt;_Cosan_Variavel" xfId="27493"/>
    <cellStyle name="s_Valuation _BS Csan CPC 02 &lt;SAP&gt;_Cosan_Working Capital" xfId="27494"/>
    <cellStyle name="s_Valuation _BS Csan CPC 02 &lt;SAP&gt;_Crédito PisCofins" xfId="27495"/>
    <cellStyle name="s_Valuation _BS Csan CPC 02 &lt;SAP&gt;_Crédito PisCofins 2" xfId="27496"/>
    <cellStyle name="s_Valuation _BS Csan CPC 02 &lt;SAP&gt;_Crédito PisCofins 2_15-FINANCEIRAS" xfId="27497"/>
    <cellStyle name="s_Valuation _BS Csan CPC 02 &lt;SAP&gt;_Crédito PisCofins 2_Mapa variáveis" xfId="27498"/>
    <cellStyle name="s_Valuation _BS Csan CPC 02 &lt;SAP&gt;_Crédito PisCofins 2_Variavel" xfId="27499"/>
    <cellStyle name="s_Valuation _BS Csan CPC 02 &lt;SAP&gt;_Crédito PisCofins 3" xfId="27500"/>
    <cellStyle name="s_Valuation _BS Csan CPC 02 &lt;SAP&gt;_Crédito PisCofins_15-FINANCEIRAS" xfId="27501"/>
    <cellStyle name="s_Valuation _BS Csan CPC 02 &lt;SAP&gt;_Crédito PisCofins_15-FINANCEIRAS_1" xfId="27502"/>
    <cellStyle name="s_Valuation _BS Csan CPC 02 &lt;SAP&gt;_Crédito PisCofins_2-DRE" xfId="27503"/>
    <cellStyle name="s_Valuation _BS Csan CPC 02 &lt;SAP&gt;_Crédito PisCofins_2-DRE 2" xfId="27504"/>
    <cellStyle name="s_Valuation _BS Csan CPC 02 &lt;SAP&gt;_Crédito PisCofins_2-DRE_3-Balanço" xfId="27505"/>
    <cellStyle name="s_Valuation _BS Csan CPC 02 &lt;SAP&gt;_Crédito PisCofins_2-DRE_3-Balanço_Mapa variáveis" xfId="27506"/>
    <cellStyle name="s_Valuation _BS Csan CPC 02 &lt;SAP&gt;_Crédito PisCofins_2-DRE_3-Balanço_Variavel" xfId="27507"/>
    <cellStyle name="s_Valuation _BS Csan CPC 02 &lt;SAP&gt;_Crédito PisCofins_2-DRE_Dep_Judiciais-Contingências" xfId="27508"/>
    <cellStyle name="s_Valuation _BS Csan CPC 02 &lt;SAP&gt;_Crédito PisCofins_2-DRE_DFC Gerencial" xfId="27509"/>
    <cellStyle name="s_Valuation _BS Csan CPC 02 &lt;SAP&gt;_Crédito PisCofins_2-DRE_DMPL" xfId="27510"/>
    <cellStyle name="s_Valuation _BS Csan CPC 02 &lt;SAP&gt;_Crédito PisCofins_2-DRE_Mapa variáveis" xfId="27511"/>
    <cellStyle name="s_Valuation _BS Csan CPC 02 &lt;SAP&gt;_Crédito PisCofins_2-DRE_Variavel" xfId="27512"/>
    <cellStyle name="s_Valuation _BS Csan CPC 02 &lt;SAP&gt;_Crédito PisCofins_3-Balanço" xfId="27513"/>
    <cellStyle name="s_Valuation _BS Csan CPC 02 &lt;SAP&gt;_Crédito PisCofins_3-Balanço 2" xfId="27514"/>
    <cellStyle name="s_Valuation _BS Csan CPC 02 &lt;SAP&gt;_Crédito PisCofins_3-Balanço 2_15-FINANCEIRAS" xfId="27515"/>
    <cellStyle name="s_Valuation _BS Csan CPC 02 &lt;SAP&gt;_Crédito PisCofins_3-Balanço_1" xfId="27516"/>
    <cellStyle name="s_Valuation _BS Csan CPC 02 &lt;SAP&gt;_Crédito PisCofins_3-Balanço_1_Mapa variáveis" xfId="27517"/>
    <cellStyle name="s_Valuation _BS Csan CPC 02 &lt;SAP&gt;_Crédito PisCofins_3-Balanço_1_Variavel" xfId="27518"/>
    <cellStyle name="s_Valuation _BS Csan CPC 02 &lt;SAP&gt;_Crédito PisCofins_3-Balanço_15-FINANCEIRAS" xfId="27519"/>
    <cellStyle name="s_Valuation _BS Csan CPC 02 &lt;SAP&gt;_Crédito PisCofins_3-Balanço_15-FINANCEIRAS_1" xfId="27520"/>
    <cellStyle name="s_Valuation _BS Csan CPC 02 &lt;SAP&gt;_Crédito PisCofins_3-Balanço_2-DRE" xfId="27521"/>
    <cellStyle name="s_Valuation _BS Csan CPC 02 &lt;SAP&gt;_Crédito PisCofins_3-Balanço_2-DRE 2" xfId="27522"/>
    <cellStyle name="s_Valuation _BS Csan CPC 02 &lt;SAP&gt;_Crédito PisCofins_3-Balanço_2-DRE_3-Balanço" xfId="27523"/>
    <cellStyle name="s_Valuation _BS Csan CPC 02 &lt;SAP&gt;_Crédito PisCofins_3-Balanço_2-DRE_3-Balanço_Mapa variáveis" xfId="27524"/>
    <cellStyle name="s_Valuation _BS Csan CPC 02 &lt;SAP&gt;_Crédito PisCofins_3-Balanço_2-DRE_3-Balanço_Variavel" xfId="27525"/>
    <cellStyle name="s_Valuation _BS Csan CPC 02 &lt;SAP&gt;_Crédito PisCofins_3-Balanço_2-DRE_Dep_Judiciais-Contingências" xfId="27526"/>
    <cellStyle name="s_Valuation _BS Csan CPC 02 &lt;SAP&gt;_Crédito PisCofins_3-Balanço_2-DRE_DFC Gerencial" xfId="27527"/>
    <cellStyle name="s_Valuation _BS Csan CPC 02 &lt;SAP&gt;_Crédito PisCofins_3-Balanço_2-DRE_DMPL" xfId="27528"/>
    <cellStyle name="s_Valuation _BS Csan CPC 02 &lt;SAP&gt;_Crédito PisCofins_3-Balanço_2-DRE_Mapa variáveis" xfId="27529"/>
    <cellStyle name="s_Valuation _BS Csan CPC 02 &lt;SAP&gt;_Crédito PisCofins_3-Balanço_2-DRE_Variavel" xfId="27530"/>
    <cellStyle name="s_Valuation _BS Csan CPC 02 &lt;SAP&gt;_Crédito PisCofins_3-Balanço_3-Balanço" xfId="27531"/>
    <cellStyle name="s_Valuation _BS Csan CPC 02 &lt;SAP&gt;_Crédito PisCofins_3-Balanço_3-Balanço_Mapa variáveis" xfId="27532"/>
    <cellStyle name="s_Valuation _BS Csan CPC 02 &lt;SAP&gt;_Crédito PisCofins_3-Balanço_3-Balanço_Variavel" xfId="27533"/>
    <cellStyle name="s_Valuation _BS Csan CPC 02 &lt;SAP&gt;_Crédito PisCofins_3-Balanço_7-Estoque" xfId="27534"/>
    <cellStyle name="s_Valuation _BS Csan CPC 02 &lt;SAP&gt;_Crédito PisCofins_3-Balanço_Despesas operacionais " xfId="27535"/>
    <cellStyle name="s_Valuation _BS Csan CPC 02 &lt;SAP&gt;_Crédito PisCofins_3-Balanço_Mapa variáveis" xfId="27536"/>
    <cellStyle name="s_Valuation _BS Csan CPC 02 &lt;SAP&gt;_Crédito PisCofins_3-Balanço_P&amp;L Raízen Combs" xfId="27537"/>
    <cellStyle name="s_Valuation _BS Csan CPC 02 &lt;SAP&gt;_Crédito PisCofins_3-Balanço_P&amp;L RUMO" xfId="27538"/>
    <cellStyle name="s_Valuation _BS Csan CPC 02 &lt;SAP&gt;_Crédito PisCofins_3-Balanço_Variavel" xfId="27539"/>
    <cellStyle name="s_Valuation _BS Csan CPC 02 &lt;SAP&gt;_Crédito PisCofins_3-Balanço_Working Capital" xfId="27540"/>
    <cellStyle name="s_Valuation _BS Csan CPC 02 &lt;SAP&gt;_Crédito PisCofins_7-Estoque" xfId="27541"/>
    <cellStyle name="s_Valuation _BS Csan CPC 02 &lt;SAP&gt;_Crédito PisCofins_Balanço" xfId="27542"/>
    <cellStyle name="s_Valuation _BS Csan CPC 02 &lt;SAP&gt;_Crédito PisCofins_Balanço_Despesas operacionais " xfId="27543"/>
    <cellStyle name="s_Valuation _BS Csan CPC 02 &lt;SAP&gt;_Crédito PisCofins_Balanço_Working Capital" xfId="27544"/>
    <cellStyle name="s_Valuation _BS Csan CPC 02 &lt;SAP&gt;_Crédito PisCofins_CCL" xfId="27545"/>
    <cellStyle name="s_Valuation _BS Csan CPC 02 &lt;SAP&gt;_Crédito PisCofins_CCL 2" xfId="27546"/>
    <cellStyle name="s_Valuation _BS Csan CPC 02 &lt;SAP&gt;_Crédito PisCofins_CCL 2_15-FINANCEIRAS" xfId="27547"/>
    <cellStyle name="s_Valuation _BS Csan CPC 02 &lt;SAP&gt;_Crédito PisCofins_CCL 2_Mapa variáveis" xfId="27548"/>
    <cellStyle name="s_Valuation _BS Csan CPC 02 &lt;SAP&gt;_Crédito PisCofins_CCL 2_Variavel" xfId="27549"/>
    <cellStyle name="s_Valuation _BS Csan CPC 02 &lt;SAP&gt;_Crédito PisCofins_CCL 3" xfId="27550"/>
    <cellStyle name="s_Valuation _BS Csan CPC 02 &lt;SAP&gt;_Crédito PisCofins_CCL_15-FINANCEIRAS" xfId="27551"/>
    <cellStyle name="s_Valuation _BS Csan CPC 02 &lt;SAP&gt;_Crédito PisCofins_CCL_15-FINANCEIRAS_1" xfId="27552"/>
    <cellStyle name="s_Valuation _BS Csan CPC 02 &lt;SAP&gt;_Crédito PisCofins_CCL_2-DRE" xfId="27553"/>
    <cellStyle name="s_Valuation _BS Csan CPC 02 &lt;SAP&gt;_Crédito PisCofins_CCL_2-DRE 2" xfId="27554"/>
    <cellStyle name="s_Valuation _BS Csan CPC 02 &lt;SAP&gt;_Crédito PisCofins_CCL_2-DRE_3-Balanço" xfId="27555"/>
    <cellStyle name="s_Valuation _BS Csan CPC 02 &lt;SAP&gt;_Crédito PisCofins_CCL_2-DRE_3-Balanço_Mapa variáveis" xfId="27556"/>
    <cellStyle name="s_Valuation _BS Csan CPC 02 &lt;SAP&gt;_Crédito PisCofins_CCL_2-DRE_3-Balanço_Variavel" xfId="27557"/>
    <cellStyle name="s_Valuation _BS Csan CPC 02 &lt;SAP&gt;_Crédito PisCofins_CCL_2-DRE_Dep_Judiciais-Contingências" xfId="27558"/>
    <cellStyle name="s_Valuation _BS Csan CPC 02 &lt;SAP&gt;_Crédito PisCofins_CCL_2-DRE_DFC Gerencial" xfId="27559"/>
    <cellStyle name="s_Valuation _BS Csan CPC 02 &lt;SAP&gt;_Crédito PisCofins_CCL_2-DRE_DMPL" xfId="27560"/>
    <cellStyle name="s_Valuation _BS Csan CPC 02 &lt;SAP&gt;_Crédito PisCofins_CCL_2-DRE_Mapa variáveis" xfId="27561"/>
    <cellStyle name="s_Valuation _BS Csan CPC 02 &lt;SAP&gt;_Crédito PisCofins_CCL_2-DRE_Variavel" xfId="27562"/>
    <cellStyle name="s_Valuation _BS Csan CPC 02 &lt;SAP&gt;_Crédito PisCofins_CCL_3-Balanço" xfId="27563"/>
    <cellStyle name="s_Valuation _BS Csan CPC 02 &lt;SAP&gt;_Crédito PisCofins_CCL_3-Balanço 2" xfId="27564"/>
    <cellStyle name="s_Valuation _BS Csan CPC 02 &lt;SAP&gt;_Crédito PisCofins_CCL_3-Balanço 2_15-FINANCEIRAS" xfId="27565"/>
    <cellStyle name="s_Valuation _BS Csan CPC 02 &lt;SAP&gt;_Crédito PisCofins_CCL_3-Balanço_1" xfId="27566"/>
    <cellStyle name="s_Valuation _BS Csan CPC 02 &lt;SAP&gt;_Crédito PisCofins_CCL_3-Balanço_1_Mapa variáveis" xfId="27567"/>
    <cellStyle name="s_Valuation _BS Csan CPC 02 &lt;SAP&gt;_Crédito PisCofins_CCL_3-Balanço_1_Variavel" xfId="27568"/>
    <cellStyle name="s_Valuation _BS Csan CPC 02 &lt;SAP&gt;_Crédito PisCofins_CCL_3-Balanço_15-FINANCEIRAS" xfId="27569"/>
    <cellStyle name="s_Valuation _BS Csan CPC 02 &lt;SAP&gt;_Crédito PisCofins_CCL_3-Balanço_15-FINANCEIRAS_1" xfId="27570"/>
    <cellStyle name="s_Valuation _BS Csan CPC 02 &lt;SAP&gt;_Crédito PisCofins_CCL_3-Balanço_2-DRE" xfId="27571"/>
    <cellStyle name="s_Valuation _BS Csan CPC 02 &lt;SAP&gt;_Crédito PisCofins_CCL_3-Balanço_2-DRE 2" xfId="27572"/>
    <cellStyle name="s_Valuation _BS Csan CPC 02 &lt;SAP&gt;_Crédito PisCofins_CCL_3-Balanço_2-DRE_3-Balanço" xfId="27573"/>
    <cellStyle name="s_Valuation _BS Csan CPC 02 &lt;SAP&gt;_Crédito PisCofins_CCL_3-Balanço_2-DRE_3-Balanço_Mapa variáveis" xfId="27574"/>
    <cellStyle name="s_Valuation _BS Csan CPC 02 &lt;SAP&gt;_Crédito PisCofins_CCL_3-Balanço_2-DRE_3-Balanço_Variavel" xfId="27575"/>
    <cellStyle name="s_Valuation _BS Csan CPC 02 &lt;SAP&gt;_Crédito PisCofins_CCL_3-Balanço_2-DRE_Dep_Judiciais-Contingências" xfId="27576"/>
    <cellStyle name="s_Valuation _BS Csan CPC 02 &lt;SAP&gt;_Crédito PisCofins_CCL_3-Balanço_2-DRE_DFC Gerencial" xfId="27577"/>
    <cellStyle name="s_Valuation _BS Csan CPC 02 &lt;SAP&gt;_Crédito PisCofins_CCL_3-Balanço_2-DRE_DMPL" xfId="27578"/>
    <cellStyle name="s_Valuation _BS Csan CPC 02 &lt;SAP&gt;_Crédito PisCofins_CCL_3-Balanço_2-DRE_Mapa variáveis" xfId="27579"/>
    <cellStyle name="s_Valuation _BS Csan CPC 02 &lt;SAP&gt;_Crédito PisCofins_CCL_3-Balanço_2-DRE_Variavel" xfId="27580"/>
    <cellStyle name="s_Valuation _BS Csan CPC 02 &lt;SAP&gt;_Crédito PisCofins_CCL_3-Balanço_3-Balanço" xfId="27581"/>
    <cellStyle name="s_Valuation _BS Csan CPC 02 &lt;SAP&gt;_Crédito PisCofins_CCL_3-Balanço_3-Balanço_Mapa variáveis" xfId="27582"/>
    <cellStyle name="s_Valuation _BS Csan CPC 02 &lt;SAP&gt;_Crédito PisCofins_CCL_3-Balanço_3-Balanço_Variavel" xfId="27583"/>
    <cellStyle name="s_Valuation _BS Csan CPC 02 &lt;SAP&gt;_Crédito PisCofins_CCL_3-Balanço_7-Estoque" xfId="27584"/>
    <cellStyle name="s_Valuation _BS Csan CPC 02 &lt;SAP&gt;_Crédito PisCofins_CCL_3-Balanço_Despesas operacionais " xfId="27585"/>
    <cellStyle name="s_Valuation _BS Csan CPC 02 &lt;SAP&gt;_Crédito PisCofins_CCL_3-Balanço_Mapa variáveis" xfId="27586"/>
    <cellStyle name="s_Valuation _BS Csan CPC 02 &lt;SAP&gt;_Crédito PisCofins_CCL_3-Balanço_P&amp;L Raízen Combs" xfId="27587"/>
    <cellStyle name="s_Valuation _BS Csan CPC 02 &lt;SAP&gt;_Crédito PisCofins_CCL_3-Balanço_P&amp;L RUMO" xfId="27588"/>
    <cellStyle name="s_Valuation _BS Csan CPC 02 &lt;SAP&gt;_Crédito PisCofins_CCL_3-Balanço_Variavel" xfId="27589"/>
    <cellStyle name="s_Valuation _BS Csan CPC 02 &lt;SAP&gt;_Crédito PisCofins_CCL_3-Balanço_Working Capital" xfId="27590"/>
    <cellStyle name="s_Valuation _BS Csan CPC 02 &lt;SAP&gt;_Crédito PisCofins_CCL_7-Estoque" xfId="27591"/>
    <cellStyle name="s_Valuation _BS Csan CPC 02 &lt;SAP&gt;_Crédito PisCofins_CCL_Balanço" xfId="27592"/>
    <cellStyle name="s_Valuation _BS Csan CPC 02 &lt;SAP&gt;_Crédito PisCofins_CCL_Balanço_Despesas operacionais " xfId="27593"/>
    <cellStyle name="s_Valuation _BS Csan CPC 02 &lt;SAP&gt;_Crédito PisCofins_CCL_Balanço_Working Capital" xfId="27594"/>
    <cellStyle name="s_Valuation _BS Csan CPC 02 &lt;SAP&gt;_Crédito PisCofins_CCL_Despesas operacionais " xfId="27595"/>
    <cellStyle name="s_Valuation _BS Csan CPC 02 &lt;SAP&gt;_Crédito PisCofins_CCL_IR Diferido" xfId="27596"/>
    <cellStyle name="s_Valuation _BS Csan CPC 02 &lt;SAP&gt;_Crédito PisCofins_CCL_Mapa variáveis" xfId="27597"/>
    <cellStyle name="s_Valuation _BS Csan CPC 02 &lt;SAP&gt;_Crédito PisCofins_CCL_P&amp;L Raízen Combs" xfId="27598"/>
    <cellStyle name="s_Valuation _BS Csan CPC 02 &lt;SAP&gt;_Crédito PisCofins_CCL_P&amp;L RUMO" xfId="27599"/>
    <cellStyle name="s_Valuation _BS Csan CPC 02 &lt;SAP&gt;_Crédito PisCofins_CCL_Variavel" xfId="27600"/>
    <cellStyle name="s_Valuation _BS Csan CPC 02 &lt;SAP&gt;_Crédito PisCofins_CCL_Working Capital" xfId="27601"/>
    <cellStyle name="s_Valuation _BS Csan CPC 02 &lt;SAP&gt;_Crédito PisCofins_Despesas operacionais " xfId="27602"/>
    <cellStyle name="s_Valuation _BS Csan CPC 02 &lt;SAP&gt;_Crédito PisCofins_Diferenças outubro CAN- (2)" xfId="27603"/>
    <cellStyle name="s_Valuation _BS Csan CPC 02 &lt;SAP&gt;_Crédito PisCofins_Diferenças outubro CAN- (2) 2" xfId="27604"/>
    <cellStyle name="s_Valuation _BS Csan CPC 02 &lt;SAP&gt;_Crédito PisCofins_Diferenças outubro CAN- (2) 2_15-FINANCEIRAS" xfId="27605"/>
    <cellStyle name="s_Valuation _BS Csan CPC 02 &lt;SAP&gt;_Crédito PisCofins_Diferenças outubro CAN- (2) 2_Mapa variáveis" xfId="27606"/>
    <cellStyle name="s_Valuation _BS Csan CPC 02 &lt;SAP&gt;_Crédito PisCofins_Diferenças outubro CAN- (2) 2_Variavel" xfId="27607"/>
    <cellStyle name="s_Valuation _BS Csan CPC 02 &lt;SAP&gt;_Crédito PisCofins_Diferenças outubro CAN- (2) 3" xfId="27608"/>
    <cellStyle name="s_Valuation _BS Csan CPC 02 &lt;SAP&gt;_Crédito PisCofins_Diferenças outubro CAN- (2)_15-FINANCEIRAS" xfId="27609"/>
    <cellStyle name="s_Valuation _BS Csan CPC 02 &lt;SAP&gt;_Crédito PisCofins_Diferenças outubro CAN- (2)_15-FINANCEIRAS_1" xfId="27610"/>
    <cellStyle name="s_Valuation _BS Csan CPC 02 &lt;SAP&gt;_Crédito PisCofins_Diferenças outubro CAN- (2)_2-DRE" xfId="27611"/>
    <cellStyle name="s_Valuation _BS Csan CPC 02 &lt;SAP&gt;_Crédito PisCofins_Diferenças outubro CAN- (2)_2-DRE 2" xfId="27612"/>
    <cellStyle name="s_Valuation _BS Csan CPC 02 &lt;SAP&gt;_Crédito PisCofins_Diferenças outubro CAN- (2)_2-DRE_3-Balanço" xfId="27613"/>
    <cellStyle name="s_Valuation _BS Csan CPC 02 &lt;SAP&gt;_Crédito PisCofins_Diferenças outubro CAN- (2)_2-DRE_3-Balanço_Mapa variáveis" xfId="27614"/>
    <cellStyle name="s_Valuation _BS Csan CPC 02 &lt;SAP&gt;_Crédito PisCofins_Diferenças outubro CAN- (2)_2-DRE_3-Balanço_Variavel" xfId="27615"/>
    <cellStyle name="s_Valuation _BS Csan CPC 02 &lt;SAP&gt;_Crédito PisCofins_Diferenças outubro CAN- (2)_2-DRE_Dep_Judiciais-Contingências" xfId="27616"/>
    <cellStyle name="s_Valuation _BS Csan CPC 02 &lt;SAP&gt;_Crédito PisCofins_Diferenças outubro CAN- (2)_2-DRE_DFC Gerencial" xfId="27617"/>
    <cellStyle name="s_Valuation _BS Csan CPC 02 &lt;SAP&gt;_Crédito PisCofins_Diferenças outubro CAN- (2)_2-DRE_DMPL" xfId="27618"/>
    <cellStyle name="s_Valuation _BS Csan CPC 02 &lt;SAP&gt;_Crédito PisCofins_Diferenças outubro CAN- (2)_2-DRE_Mapa variáveis" xfId="27619"/>
    <cellStyle name="s_Valuation _BS Csan CPC 02 &lt;SAP&gt;_Crédito PisCofins_Diferenças outubro CAN- (2)_2-DRE_Variavel" xfId="27620"/>
    <cellStyle name="s_Valuation _BS Csan CPC 02 &lt;SAP&gt;_Crédito PisCofins_Diferenças outubro CAN- (2)_3-Balanço" xfId="27621"/>
    <cellStyle name="s_Valuation _BS Csan CPC 02 &lt;SAP&gt;_Crédito PisCofins_Diferenças outubro CAN- (2)_3-Balanço 2" xfId="27622"/>
    <cellStyle name="s_Valuation _BS Csan CPC 02 &lt;SAP&gt;_Crédito PisCofins_Diferenças outubro CAN- (2)_3-Balanço 2_15-FINANCEIRAS" xfId="27623"/>
    <cellStyle name="s_Valuation _BS Csan CPC 02 &lt;SAP&gt;_Crédito PisCofins_Diferenças outubro CAN- (2)_3-Balanço_1" xfId="27624"/>
    <cellStyle name="s_Valuation _BS Csan CPC 02 &lt;SAP&gt;_Crédito PisCofins_Diferenças outubro CAN- (2)_3-Balanço_1_Mapa variáveis" xfId="27625"/>
    <cellStyle name="s_Valuation _BS Csan CPC 02 &lt;SAP&gt;_Crédito PisCofins_Diferenças outubro CAN- (2)_3-Balanço_1_Variavel" xfId="27626"/>
    <cellStyle name="s_Valuation _BS Csan CPC 02 &lt;SAP&gt;_Crédito PisCofins_Diferenças outubro CAN- (2)_3-Balanço_15-FINANCEIRAS" xfId="27627"/>
    <cellStyle name="s_Valuation _BS Csan CPC 02 &lt;SAP&gt;_Crédito PisCofins_Diferenças outubro CAN- (2)_3-Balanço_15-FINANCEIRAS_1" xfId="27628"/>
    <cellStyle name="s_Valuation _BS Csan CPC 02 &lt;SAP&gt;_Crédito PisCofins_Diferenças outubro CAN- (2)_3-Balanço_2-DRE" xfId="27629"/>
    <cellStyle name="s_Valuation _BS Csan CPC 02 &lt;SAP&gt;_Crédito PisCofins_Diferenças outubro CAN- (2)_3-Balanço_2-DRE 2" xfId="27630"/>
    <cellStyle name="s_Valuation _BS Csan CPC 02 &lt;SAP&gt;_Crédito PisCofins_Diferenças outubro CAN- (2)_3-Balanço_2-DRE_3-Balanço" xfId="27631"/>
    <cellStyle name="s_Valuation _BS Csan CPC 02 &lt;SAP&gt;_Crédito PisCofins_Diferenças outubro CAN- (2)_3-Balanço_2-DRE_3-Balanço_Mapa variáveis" xfId="27632"/>
    <cellStyle name="s_Valuation _BS Csan CPC 02 &lt;SAP&gt;_Crédito PisCofins_Diferenças outubro CAN- (2)_3-Balanço_2-DRE_3-Balanço_Variavel" xfId="27633"/>
    <cellStyle name="s_Valuation _BS Csan CPC 02 &lt;SAP&gt;_Crédito PisCofins_Diferenças outubro CAN- (2)_3-Balanço_2-DRE_Dep_Judiciais-Contingências" xfId="27634"/>
    <cellStyle name="s_Valuation _BS Csan CPC 02 &lt;SAP&gt;_Crédito PisCofins_Diferenças outubro CAN- (2)_3-Balanço_2-DRE_DFC Gerencial" xfId="27635"/>
    <cellStyle name="s_Valuation _BS Csan CPC 02 &lt;SAP&gt;_Crédito PisCofins_Diferenças outubro CAN- (2)_3-Balanço_2-DRE_DMPL" xfId="27636"/>
    <cellStyle name="s_Valuation _BS Csan CPC 02 &lt;SAP&gt;_Crédito PisCofins_Diferenças outubro CAN- (2)_3-Balanço_2-DRE_Mapa variáveis" xfId="27637"/>
    <cellStyle name="s_Valuation _BS Csan CPC 02 &lt;SAP&gt;_Crédito PisCofins_Diferenças outubro CAN- (2)_3-Balanço_2-DRE_Variavel" xfId="27638"/>
    <cellStyle name="s_Valuation _BS Csan CPC 02 &lt;SAP&gt;_Crédito PisCofins_Diferenças outubro CAN- (2)_3-Balanço_3-Balanço" xfId="27639"/>
    <cellStyle name="s_Valuation _BS Csan CPC 02 &lt;SAP&gt;_Crédito PisCofins_Diferenças outubro CAN- (2)_3-Balanço_3-Balanço_Mapa variáveis" xfId="27640"/>
    <cellStyle name="s_Valuation _BS Csan CPC 02 &lt;SAP&gt;_Crédito PisCofins_Diferenças outubro CAN- (2)_3-Balanço_3-Balanço_Variavel" xfId="27641"/>
    <cellStyle name="s_Valuation _BS Csan CPC 02 &lt;SAP&gt;_Crédito PisCofins_Diferenças outubro CAN- (2)_3-Balanço_7-Estoque" xfId="27642"/>
    <cellStyle name="s_Valuation _BS Csan CPC 02 &lt;SAP&gt;_Crédito PisCofins_Diferenças outubro CAN- (2)_3-Balanço_Despesas operacionais " xfId="27643"/>
    <cellStyle name="s_Valuation _BS Csan CPC 02 &lt;SAP&gt;_Crédito PisCofins_Diferenças outubro CAN- (2)_3-Balanço_Mapa variáveis" xfId="27644"/>
    <cellStyle name="s_Valuation _BS Csan CPC 02 &lt;SAP&gt;_Crédito PisCofins_Diferenças outubro CAN- (2)_3-Balanço_P&amp;L Raízen Combs" xfId="27645"/>
    <cellStyle name="s_Valuation _BS Csan CPC 02 &lt;SAP&gt;_Crédito PisCofins_Diferenças outubro CAN- (2)_3-Balanço_P&amp;L RUMO" xfId="27646"/>
    <cellStyle name="s_Valuation _BS Csan CPC 02 &lt;SAP&gt;_Crédito PisCofins_Diferenças outubro CAN- (2)_3-Balanço_Variavel" xfId="27647"/>
    <cellStyle name="s_Valuation _BS Csan CPC 02 &lt;SAP&gt;_Crédito PisCofins_Diferenças outubro CAN- (2)_3-Balanço_Working Capital" xfId="27648"/>
    <cellStyle name="s_Valuation _BS Csan CPC 02 &lt;SAP&gt;_Crédito PisCofins_Diferenças outubro CAN- (2)_7-Estoque" xfId="27649"/>
    <cellStyle name="s_Valuation _BS Csan CPC 02 &lt;SAP&gt;_Crédito PisCofins_Diferenças outubro CAN- (2)_Balanço" xfId="27650"/>
    <cellStyle name="s_Valuation _BS Csan CPC 02 &lt;SAP&gt;_Crédito PisCofins_Diferenças outubro CAN- (2)_Balanço_Despesas operacionais " xfId="27651"/>
    <cellStyle name="s_Valuation _BS Csan CPC 02 &lt;SAP&gt;_Crédito PisCofins_Diferenças outubro CAN- (2)_Balanço_Working Capital" xfId="27652"/>
    <cellStyle name="s_Valuation _BS Csan CPC 02 &lt;SAP&gt;_Crédito PisCofins_Diferenças outubro CAN- (2)_Despesas operacionais " xfId="27653"/>
    <cellStyle name="s_Valuation _BS Csan CPC 02 &lt;SAP&gt;_Crédito PisCofins_Diferenças outubro CAN- (2)_IR Diferido" xfId="27654"/>
    <cellStyle name="s_Valuation _BS Csan CPC 02 &lt;SAP&gt;_Crédito PisCofins_Diferenças outubro CAN- (2)_Mapa variáveis" xfId="27655"/>
    <cellStyle name="s_Valuation _BS Csan CPC 02 &lt;SAP&gt;_Crédito PisCofins_Diferenças outubro CAN- (2)_P&amp;L Raízen Combs" xfId="27656"/>
    <cellStyle name="s_Valuation _BS Csan CPC 02 &lt;SAP&gt;_Crédito PisCofins_Diferenças outubro CAN- (2)_P&amp;L RUMO" xfId="27657"/>
    <cellStyle name="s_Valuation _BS Csan CPC 02 &lt;SAP&gt;_Crédito PisCofins_Diferenças outubro CAN- (2)_Variavel" xfId="27658"/>
    <cellStyle name="s_Valuation _BS Csan CPC 02 &lt;SAP&gt;_Crédito PisCofins_Diferenças outubro CAN- (2)_Working Capital" xfId="27659"/>
    <cellStyle name="s_Valuation _BS Csan CPC 02 &lt;SAP&gt;_Crédito PisCofins_IR Diferido" xfId="27660"/>
    <cellStyle name="s_Valuation _BS Csan CPC 02 &lt;SAP&gt;_Crédito PisCofins_Mapa variáveis" xfId="27661"/>
    <cellStyle name="s_Valuation _BS Csan CPC 02 &lt;SAP&gt;_Crédito PisCofins_P&amp;L Raízen Combs" xfId="27662"/>
    <cellStyle name="s_Valuation _BS Csan CPC 02 &lt;SAP&gt;_Crédito PisCofins_P&amp;L RUMO" xfId="27663"/>
    <cellStyle name="s_Valuation _BS Csan CPC 02 &lt;SAP&gt;_Crédito PisCofins_Query C.Custos SF 10-11" xfId="27664"/>
    <cellStyle name="s_Valuation _BS Csan CPC 02 &lt;SAP&gt;_Crédito PisCofins_Query C.Custos SF 10-11 2" xfId="27665"/>
    <cellStyle name="s_Valuation _BS Csan CPC 02 &lt;SAP&gt;_Crédito PisCofins_Query C.Custos SF 10-11 2_15-FINANCEIRAS" xfId="27666"/>
    <cellStyle name="s_Valuation _BS Csan CPC 02 &lt;SAP&gt;_Crédito PisCofins_Query C.Custos SF 10-11 2_Mapa variáveis" xfId="27667"/>
    <cellStyle name="s_Valuation _BS Csan CPC 02 &lt;SAP&gt;_Crédito PisCofins_Query C.Custos SF 10-11 2_Variavel" xfId="27668"/>
    <cellStyle name="s_Valuation _BS Csan CPC 02 &lt;SAP&gt;_Crédito PisCofins_Query C.Custos SF 10-11 3" xfId="27669"/>
    <cellStyle name="s_Valuation _BS Csan CPC 02 &lt;SAP&gt;_Crédito PisCofins_Query C.Custos SF 10-11_15-FINANCEIRAS" xfId="27670"/>
    <cellStyle name="s_Valuation _BS Csan CPC 02 &lt;SAP&gt;_Crédito PisCofins_Query C.Custos SF 10-11_15-FINANCEIRAS_1" xfId="27671"/>
    <cellStyle name="s_Valuation _BS Csan CPC 02 &lt;SAP&gt;_Crédito PisCofins_Query C.Custos SF 10-11_2-DRE" xfId="27672"/>
    <cellStyle name="s_Valuation _BS Csan CPC 02 &lt;SAP&gt;_Crédito PisCofins_Query C.Custos SF 10-11_2-DRE 2" xfId="27673"/>
    <cellStyle name="s_Valuation _BS Csan CPC 02 &lt;SAP&gt;_Crédito PisCofins_Query C.Custos SF 10-11_2-DRE_3-Balanço" xfId="27674"/>
    <cellStyle name="s_Valuation _BS Csan CPC 02 &lt;SAP&gt;_Crédito PisCofins_Query C.Custos SF 10-11_2-DRE_3-Balanço_Mapa variáveis" xfId="27675"/>
    <cellStyle name="s_Valuation _BS Csan CPC 02 &lt;SAP&gt;_Crédito PisCofins_Query C.Custos SF 10-11_2-DRE_3-Balanço_Variavel" xfId="27676"/>
    <cellStyle name="s_Valuation _BS Csan CPC 02 &lt;SAP&gt;_Crédito PisCofins_Query C.Custos SF 10-11_2-DRE_Dep_Judiciais-Contingências" xfId="27677"/>
    <cellStyle name="s_Valuation _BS Csan CPC 02 &lt;SAP&gt;_Crédito PisCofins_Query C.Custos SF 10-11_2-DRE_DFC Gerencial" xfId="27678"/>
    <cellStyle name="s_Valuation _BS Csan CPC 02 &lt;SAP&gt;_Crédito PisCofins_Query C.Custos SF 10-11_2-DRE_DMPL" xfId="27679"/>
    <cellStyle name="s_Valuation _BS Csan CPC 02 &lt;SAP&gt;_Crédito PisCofins_Query C.Custos SF 10-11_2-DRE_Mapa variáveis" xfId="27680"/>
    <cellStyle name="s_Valuation _BS Csan CPC 02 &lt;SAP&gt;_Crédito PisCofins_Query C.Custos SF 10-11_2-DRE_Variavel" xfId="27681"/>
    <cellStyle name="s_Valuation _BS Csan CPC 02 &lt;SAP&gt;_Crédito PisCofins_Query C.Custos SF 10-11_3-Balanço" xfId="27682"/>
    <cellStyle name="s_Valuation _BS Csan CPC 02 &lt;SAP&gt;_Crédito PisCofins_Query C.Custos SF 10-11_3-Balanço 2" xfId="27683"/>
    <cellStyle name="s_Valuation _BS Csan CPC 02 &lt;SAP&gt;_Crédito PisCofins_Query C.Custos SF 10-11_3-Balanço 2_15-FINANCEIRAS" xfId="27684"/>
    <cellStyle name="s_Valuation _BS Csan CPC 02 &lt;SAP&gt;_Crédito PisCofins_Query C.Custos SF 10-11_3-Balanço_1" xfId="27685"/>
    <cellStyle name="s_Valuation _BS Csan CPC 02 &lt;SAP&gt;_Crédito PisCofins_Query C.Custos SF 10-11_3-Balanço_1_Mapa variáveis" xfId="27686"/>
    <cellStyle name="s_Valuation _BS Csan CPC 02 &lt;SAP&gt;_Crédito PisCofins_Query C.Custos SF 10-11_3-Balanço_1_Variavel" xfId="27687"/>
    <cellStyle name="s_Valuation _BS Csan CPC 02 &lt;SAP&gt;_Crédito PisCofins_Query C.Custos SF 10-11_3-Balanço_15-FINANCEIRAS" xfId="27688"/>
    <cellStyle name="s_Valuation _BS Csan CPC 02 &lt;SAP&gt;_Crédito PisCofins_Query C.Custos SF 10-11_3-Balanço_15-FINANCEIRAS_1" xfId="27689"/>
    <cellStyle name="s_Valuation _BS Csan CPC 02 &lt;SAP&gt;_Crédito PisCofins_Query C.Custos SF 10-11_3-Balanço_2-DRE" xfId="27690"/>
    <cellStyle name="s_Valuation _BS Csan CPC 02 &lt;SAP&gt;_Crédito PisCofins_Query C.Custos SF 10-11_3-Balanço_2-DRE 2" xfId="27691"/>
    <cellStyle name="s_Valuation _BS Csan CPC 02 &lt;SAP&gt;_Crédito PisCofins_Query C.Custos SF 10-11_3-Balanço_2-DRE_3-Balanço" xfId="27692"/>
    <cellStyle name="s_Valuation _BS Csan CPC 02 &lt;SAP&gt;_Crédito PisCofins_Query C.Custos SF 10-11_3-Balanço_2-DRE_3-Balanço_Mapa variáveis" xfId="27693"/>
    <cellStyle name="s_Valuation _BS Csan CPC 02 &lt;SAP&gt;_Crédito PisCofins_Query C.Custos SF 10-11_3-Balanço_2-DRE_3-Balanço_Variavel" xfId="27694"/>
    <cellStyle name="s_Valuation _BS Csan CPC 02 &lt;SAP&gt;_Crédito PisCofins_Query C.Custos SF 10-11_3-Balanço_2-DRE_Dep_Judiciais-Contingências" xfId="27695"/>
    <cellStyle name="s_Valuation _BS Csan CPC 02 &lt;SAP&gt;_Crédito PisCofins_Query C.Custos SF 10-11_3-Balanço_2-DRE_DFC Gerencial" xfId="27696"/>
    <cellStyle name="s_Valuation _BS Csan CPC 02 &lt;SAP&gt;_Crédito PisCofins_Query C.Custos SF 10-11_3-Balanço_2-DRE_DMPL" xfId="27697"/>
    <cellStyle name="s_Valuation _BS Csan CPC 02 &lt;SAP&gt;_Crédito PisCofins_Query C.Custos SF 10-11_3-Balanço_2-DRE_Mapa variáveis" xfId="27698"/>
    <cellStyle name="s_Valuation _BS Csan CPC 02 &lt;SAP&gt;_Crédito PisCofins_Query C.Custos SF 10-11_3-Balanço_2-DRE_Variavel" xfId="27699"/>
    <cellStyle name="s_Valuation _BS Csan CPC 02 &lt;SAP&gt;_Crédito PisCofins_Query C.Custos SF 10-11_3-Balanço_3-Balanço" xfId="27700"/>
    <cellStyle name="s_Valuation _BS Csan CPC 02 &lt;SAP&gt;_Crédito PisCofins_Query C.Custos SF 10-11_3-Balanço_3-Balanço_Mapa variáveis" xfId="27701"/>
    <cellStyle name="s_Valuation _BS Csan CPC 02 &lt;SAP&gt;_Crédito PisCofins_Query C.Custos SF 10-11_3-Balanço_3-Balanço_Variavel" xfId="27702"/>
    <cellStyle name="s_Valuation _BS Csan CPC 02 &lt;SAP&gt;_Crédito PisCofins_Query C.Custos SF 10-11_3-Balanço_7-Estoque" xfId="27703"/>
    <cellStyle name="s_Valuation _BS Csan CPC 02 &lt;SAP&gt;_Crédito PisCofins_Query C.Custos SF 10-11_3-Balanço_Despesas operacionais " xfId="27704"/>
    <cellStyle name="s_Valuation _BS Csan CPC 02 &lt;SAP&gt;_Crédito PisCofins_Query C.Custos SF 10-11_3-Balanço_Mapa variáveis" xfId="27705"/>
    <cellStyle name="s_Valuation _BS Csan CPC 02 &lt;SAP&gt;_Crédito PisCofins_Query C.Custos SF 10-11_3-Balanço_P&amp;L Raízen Combs" xfId="27706"/>
    <cellStyle name="s_Valuation _BS Csan CPC 02 &lt;SAP&gt;_Crédito PisCofins_Query C.Custos SF 10-11_3-Balanço_P&amp;L RUMO" xfId="27707"/>
    <cellStyle name="s_Valuation _BS Csan CPC 02 &lt;SAP&gt;_Crédito PisCofins_Query C.Custos SF 10-11_3-Balanço_Variavel" xfId="27708"/>
    <cellStyle name="s_Valuation _BS Csan CPC 02 &lt;SAP&gt;_Crédito PisCofins_Query C.Custos SF 10-11_3-Balanço_Working Capital" xfId="27709"/>
    <cellStyle name="s_Valuation _BS Csan CPC 02 &lt;SAP&gt;_Crédito PisCofins_Query C.Custos SF 10-11_7-Estoque" xfId="27710"/>
    <cellStyle name="s_Valuation _BS Csan CPC 02 &lt;SAP&gt;_Crédito PisCofins_Query C.Custos SF 10-11_Balanço" xfId="27711"/>
    <cellStyle name="s_Valuation _BS Csan CPC 02 &lt;SAP&gt;_Crédito PisCofins_Query C.Custos SF 10-11_Balanço_Despesas operacionais " xfId="27712"/>
    <cellStyle name="s_Valuation _BS Csan CPC 02 &lt;SAP&gt;_Crédito PisCofins_Query C.Custos SF 10-11_Balanço_Working Capital" xfId="27713"/>
    <cellStyle name="s_Valuation _BS Csan CPC 02 &lt;SAP&gt;_Crédito PisCofins_Query C.Custos SF 10-11_Despesas operacionais " xfId="27714"/>
    <cellStyle name="s_Valuation _BS Csan CPC 02 &lt;SAP&gt;_Crédito PisCofins_Query C.Custos SF 10-11_IR Diferido" xfId="27715"/>
    <cellStyle name="s_Valuation _BS Csan CPC 02 &lt;SAP&gt;_Crédito PisCofins_Query C.Custos SF 10-11_Mapa variáveis" xfId="27716"/>
    <cellStyle name="s_Valuation _BS Csan CPC 02 &lt;SAP&gt;_Crédito PisCofins_Query C.Custos SF 10-11_P&amp;L Raízen Combs" xfId="27717"/>
    <cellStyle name="s_Valuation _BS Csan CPC 02 &lt;SAP&gt;_Crédito PisCofins_Query C.Custos SF 10-11_P&amp;L RUMO" xfId="27718"/>
    <cellStyle name="s_Valuation _BS Csan CPC 02 &lt;SAP&gt;_Crédito PisCofins_Query C.Custos SF 10-11_Variavel" xfId="27719"/>
    <cellStyle name="s_Valuation _BS Csan CPC 02 &lt;SAP&gt;_Crédito PisCofins_Query C.Custos SF 10-11_Working Capital" xfId="27720"/>
    <cellStyle name="s_Valuation _BS Csan CPC 02 &lt;SAP&gt;_Crédito PisCofins_Variavel" xfId="27721"/>
    <cellStyle name="s_Valuation _BS Csan CPC 02 &lt;SAP&gt;_Crédito PisCofins_Working Capital" xfId="27722"/>
    <cellStyle name="s_Valuation _BS Csan CPC 02 &lt;SAP&gt;_desp" xfId="27723"/>
    <cellStyle name="s_Valuation _BS Csan CPC 02 &lt;SAP&gt;_desp 2" xfId="27724"/>
    <cellStyle name="s_Valuation _BS Csan CPC 02 &lt;SAP&gt;_desp 2_15-FINANCEIRAS" xfId="27725"/>
    <cellStyle name="s_Valuation _BS Csan CPC 02 &lt;SAP&gt;_desp 2_Mapa variáveis" xfId="27726"/>
    <cellStyle name="s_Valuation _BS Csan CPC 02 &lt;SAP&gt;_desp 2_Variavel" xfId="27727"/>
    <cellStyle name="s_Valuation _BS Csan CPC 02 &lt;SAP&gt;_desp 3" xfId="27728"/>
    <cellStyle name="s_Valuation _BS Csan CPC 02 &lt;SAP&gt;_desp_15-FINANCEIRAS" xfId="27729"/>
    <cellStyle name="s_Valuation _BS Csan CPC 02 &lt;SAP&gt;_desp_15-FINANCEIRAS_1" xfId="27730"/>
    <cellStyle name="s_Valuation _BS Csan CPC 02 &lt;SAP&gt;_desp_2-DRE" xfId="27731"/>
    <cellStyle name="s_Valuation _BS Csan CPC 02 &lt;SAP&gt;_desp_2-DRE 2" xfId="27732"/>
    <cellStyle name="s_Valuation _BS Csan CPC 02 &lt;SAP&gt;_desp_2-DRE_3-Balanço" xfId="27733"/>
    <cellStyle name="s_Valuation _BS Csan CPC 02 &lt;SAP&gt;_desp_2-DRE_3-Balanço_Mapa variáveis" xfId="27734"/>
    <cellStyle name="s_Valuation _BS Csan CPC 02 &lt;SAP&gt;_desp_2-DRE_3-Balanço_Variavel" xfId="27735"/>
    <cellStyle name="s_Valuation _BS Csan CPC 02 &lt;SAP&gt;_desp_2-DRE_Dep_Judiciais-Contingências" xfId="27736"/>
    <cellStyle name="s_Valuation _BS Csan CPC 02 &lt;SAP&gt;_desp_2-DRE_DFC Gerencial" xfId="27737"/>
    <cellStyle name="s_Valuation _BS Csan CPC 02 &lt;SAP&gt;_desp_2-DRE_DMPL" xfId="27738"/>
    <cellStyle name="s_Valuation _BS Csan CPC 02 &lt;SAP&gt;_desp_2-DRE_Mapa variáveis" xfId="27739"/>
    <cellStyle name="s_Valuation _BS Csan CPC 02 &lt;SAP&gt;_desp_2-DRE_Variavel" xfId="27740"/>
    <cellStyle name="s_Valuation _BS Csan CPC 02 &lt;SAP&gt;_desp_3-Balanço" xfId="27741"/>
    <cellStyle name="s_Valuation _BS Csan CPC 02 &lt;SAP&gt;_desp_3-Balanço 2" xfId="27742"/>
    <cellStyle name="s_Valuation _BS Csan CPC 02 &lt;SAP&gt;_desp_3-Balanço 2_15-FINANCEIRAS" xfId="27743"/>
    <cellStyle name="s_Valuation _BS Csan CPC 02 &lt;SAP&gt;_desp_3-Balanço_1" xfId="27744"/>
    <cellStyle name="s_Valuation _BS Csan CPC 02 &lt;SAP&gt;_desp_3-Balanço_1_Mapa variáveis" xfId="27745"/>
    <cellStyle name="s_Valuation _BS Csan CPC 02 &lt;SAP&gt;_desp_3-Balanço_1_Variavel" xfId="27746"/>
    <cellStyle name="s_Valuation _BS Csan CPC 02 &lt;SAP&gt;_desp_3-Balanço_15-FINANCEIRAS" xfId="27747"/>
    <cellStyle name="s_Valuation _BS Csan CPC 02 &lt;SAP&gt;_desp_3-Balanço_15-FINANCEIRAS_1" xfId="27748"/>
    <cellStyle name="s_Valuation _BS Csan CPC 02 &lt;SAP&gt;_desp_3-Balanço_2-DRE" xfId="27749"/>
    <cellStyle name="s_Valuation _BS Csan CPC 02 &lt;SAP&gt;_desp_3-Balanço_2-DRE 2" xfId="27750"/>
    <cellStyle name="s_Valuation _BS Csan CPC 02 &lt;SAP&gt;_desp_3-Balanço_2-DRE_3-Balanço" xfId="27751"/>
    <cellStyle name="s_Valuation _BS Csan CPC 02 &lt;SAP&gt;_desp_3-Balanço_2-DRE_3-Balanço_Mapa variáveis" xfId="27752"/>
    <cellStyle name="s_Valuation _BS Csan CPC 02 &lt;SAP&gt;_desp_3-Balanço_2-DRE_3-Balanço_Variavel" xfId="27753"/>
    <cellStyle name="s_Valuation _BS Csan CPC 02 &lt;SAP&gt;_desp_3-Balanço_2-DRE_Dep_Judiciais-Contingências" xfId="27754"/>
    <cellStyle name="s_Valuation _BS Csan CPC 02 &lt;SAP&gt;_desp_3-Balanço_2-DRE_DFC Gerencial" xfId="27755"/>
    <cellStyle name="s_Valuation _BS Csan CPC 02 &lt;SAP&gt;_desp_3-Balanço_2-DRE_DMPL" xfId="27756"/>
    <cellStyle name="s_Valuation _BS Csan CPC 02 &lt;SAP&gt;_desp_3-Balanço_2-DRE_Mapa variáveis" xfId="27757"/>
    <cellStyle name="s_Valuation _BS Csan CPC 02 &lt;SAP&gt;_desp_3-Balanço_2-DRE_Variavel" xfId="27758"/>
    <cellStyle name="s_Valuation _BS Csan CPC 02 &lt;SAP&gt;_desp_3-Balanço_3-Balanço" xfId="27759"/>
    <cellStyle name="s_Valuation _BS Csan CPC 02 &lt;SAP&gt;_desp_3-Balanço_3-Balanço_Mapa variáveis" xfId="27760"/>
    <cellStyle name="s_Valuation _BS Csan CPC 02 &lt;SAP&gt;_desp_3-Balanço_3-Balanço_Variavel" xfId="27761"/>
    <cellStyle name="s_Valuation _BS Csan CPC 02 &lt;SAP&gt;_desp_3-Balanço_7-Estoque" xfId="27762"/>
    <cellStyle name="s_Valuation _BS Csan CPC 02 &lt;SAP&gt;_desp_3-Balanço_Despesas operacionais " xfId="27763"/>
    <cellStyle name="s_Valuation _BS Csan CPC 02 &lt;SAP&gt;_desp_3-Balanço_Mapa variáveis" xfId="27764"/>
    <cellStyle name="s_Valuation _BS Csan CPC 02 &lt;SAP&gt;_desp_3-Balanço_P&amp;L Raízen Combs" xfId="27765"/>
    <cellStyle name="s_Valuation _BS Csan CPC 02 &lt;SAP&gt;_desp_3-Balanço_P&amp;L RUMO" xfId="27766"/>
    <cellStyle name="s_Valuation _BS Csan CPC 02 &lt;SAP&gt;_desp_3-Balanço_Variavel" xfId="27767"/>
    <cellStyle name="s_Valuation _BS Csan CPC 02 &lt;SAP&gt;_desp_3-Balanço_Working Capital" xfId="27768"/>
    <cellStyle name="s_Valuation _BS Csan CPC 02 &lt;SAP&gt;_desp_7-Estoque" xfId="27769"/>
    <cellStyle name="s_Valuation _BS Csan CPC 02 &lt;SAP&gt;_desp_Balanço" xfId="27770"/>
    <cellStyle name="s_Valuation _BS Csan CPC 02 &lt;SAP&gt;_desp_Balanço_Despesas operacionais " xfId="27771"/>
    <cellStyle name="s_Valuation _BS Csan CPC 02 &lt;SAP&gt;_desp_Balanço_Working Capital" xfId="27772"/>
    <cellStyle name="s_Valuation _BS Csan CPC 02 &lt;SAP&gt;_desp_Despesas operacionais " xfId="27773"/>
    <cellStyle name="s_Valuation _BS Csan CPC 02 &lt;SAP&gt;_desp_IR Diferido" xfId="27774"/>
    <cellStyle name="s_Valuation _BS Csan CPC 02 &lt;SAP&gt;_desp_Mapa variáveis" xfId="27775"/>
    <cellStyle name="s_Valuation _BS Csan CPC 02 &lt;SAP&gt;_desp_P&amp;L Raízen Combs" xfId="27776"/>
    <cellStyle name="s_Valuation _BS Csan CPC 02 &lt;SAP&gt;_desp_P&amp;L RUMO" xfId="27777"/>
    <cellStyle name="s_Valuation _BS Csan CPC 02 &lt;SAP&gt;_desp_Variavel" xfId="27778"/>
    <cellStyle name="s_Valuation _BS Csan CPC 02 &lt;SAP&gt;_desp_Working Capital" xfId="27779"/>
    <cellStyle name="s_Valuation _BS Csan CPC 02 &lt;SAP&gt;_despesa fixa" xfId="27780"/>
    <cellStyle name="s_Valuation _BS Csan CPC 02 &lt;SAP&gt;_despesa fixa 2" xfId="27781"/>
    <cellStyle name="s_Valuation _BS Csan CPC 02 &lt;SAP&gt;_despesa fixa 2_15-FINANCEIRAS" xfId="27782"/>
    <cellStyle name="s_Valuation _BS Csan CPC 02 &lt;SAP&gt;_despesa fixa 2_Mapa variáveis" xfId="27783"/>
    <cellStyle name="s_Valuation _BS Csan CPC 02 &lt;SAP&gt;_despesa fixa 2_Variavel" xfId="27784"/>
    <cellStyle name="s_Valuation _BS Csan CPC 02 &lt;SAP&gt;_despesa fixa 3" xfId="27785"/>
    <cellStyle name="s_Valuation _BS Csan CPC 02 &lt;SAP&gt;_despesa fixa_15-FINANCEIRAS" xfId="27786"/>
    <cellStyle name="s_Valuation _BS Csan CPC 02 &lt;SAP&gt;_despesa fixa_15-FINANCEIRAS_1" xfId="27787"/>
    <cellStyle name="s_Valuation _BS Csan CPC 02 &lt;SAP&gt;_despesa fixa_2-DRE" xfId="27788"/>
    <cellStyle name="s_Valuation _BS Csan CPC 02 &lt;SAP&gt;_despesa fixa_2-DRE 2" xfId="27789"/>
    <cellStyle name="s_Valuation _BS Csan CPC 02 &lt;SAP&gt;_despesa fixa_2-DRE_3-Balanço" xfId="27790"/>
    <cellStyle name="s_Valuation _BS Csan CPC 02 &lt;SAP&gt;_despesa fixa_2-DRE_3-Balanço_Mapa variáveis" xfId="27791"/>
    <cellStyle name="s_Valuation _BS Csan CPC 02 &lt;SAP&gt;_despesa fixa_2-DRE_3-Balanço_Variavel" xfId="27792"/>
    <cellStyle name="s_Valuation _BS Csan CPC 02 &lt;SAP&gt;_despesa fixa_2-DRE_Dep_Judiciais-Contingências" xfId="27793"/>
    <cellStyle name="s_Valuation _BS Csan CPC 02 &lt;SAP&gt;_despesa fixa_2-DRE_DFC Gerencial" xfId="27794"/>
    <cellStyle name="s_Valuation _BS Csan CPC 02 &lt;SAP&gt;_despesa fixa_2-DRE_DMPL" xfId="27795"/>
    <cellStyle name="s_Valuation _BS Csan CPC 02 &lt;SAP&gt;_despesa fixa_2-DRE_Mapa variáveis" xfId="27796"/>
    <cellStyle name="s_Valuation _BS Csan CPC 02 &lt;SAP&gt;_despesa fixa_2-DRE_Variavel" xfId="27797"/>
    <cellStyle name="s_Valuation _BS Csan CPC 02 &lt;SAP&gt;_despesa fixa_3-Balanço" xfId="27798"/>
    <cellStyle name="s_Valuation _BS Csan CPC 02 &lt;SAP&gt;_despesa fixa_3-Balanço 2" xfId="27799"/>
    <cellStyle name="s_Valuation _BS Csan CPC 02 &lt;SAP&gt;_despesa fixa_3-Balanço 2_15-FINANCEIRAS" xfId="27800"/>
    <cellStyle name="s_Valuation _BS Csan CPC 02 &lt;SAP&gt;_despesa fixa_3-Balanço_1" xfId="27801"/>
    <cellStyle name="s_Valuation _BS Csan CPC 02 &lt;SAP&gt;_despesa fixa_3-Balanço_1_Mapa variáveis" xfId="27802"/>
    <cellStyle name="s_Valuation _BS Csan CPC 02 &lt;SAP&gt;_despesa fixa_3-Balanço_1_Variavel" xfId="27803"/>
    <cellStyle name="s_Valuation _BS Csan CPC 02 &lt;SAP&gt;_despesa fixa_3-Balanço_15-FINANCEIRAS" xfId="27804"/>
    <cellStyle name="s_Valuation _BS Csan CPC 02 &lt;SAP&gt;_despesa fixa_3-Balanço_15-FINANCEIRAS_1" xfId="27805"/>
    <cellStyle name="s_Valuation _BS Csan CPC 02 &lt;SAP&gt;_despesa fixa_3-Balanço_2-DRE" xfId="27806"/>
    <cellStyle name="s_Valuation _BS Csan CPC 02 &lt;SAP&gt;_despesa fixa_3-Balanço_2-DRE 2" xfId="27807"/>
    <cellStyle name="s_Valuation _BS Csan CPC 02 &lt;SAP&gt;_despesa fixa_3-Balanço_2-DRE_3-Balanço" xfId="27808"/>
    <cellStyle name="s_Valuation _BS Csan CPC 02 &lt;SAP&gt;_despesa fixa_3-Balanço_2-DRE_3-Balanço_Mapa variáveis" xfId="27809"/>
    <cellStyle name="s_Valuation _BS Csan CPC 02 &lt;SAP&gt;_despesa fixa_3-Balanço_2-DRE_3-Balanço_Variavel" xfId="27810"/>
    <cellStyle name="s_Valuation _BS Csan CPC 02 &lt;SAP&gt;_despesa fixa_3-Balanço_2-DRE_Dep_Judiciais-Contingências" xfId="27811"/>
    <cellStyle name="s_Valuation _BS Csan CPC 02 &lt;SAP&gt;_despesa fixa_3-Balanço_2-DRE_DFC Gerencial" xfId="27812"/>
    <cellStyle name="s_Valuation _BS Csan CPC 02 &lt;SAP&gt;_despesa fixa_3-Balanço_2-DRE_DMPL" xfId="27813"/>
    <cellStyle name="s_Valuation _BS Csan CPC 02 &lt;SAP&gt;_despesa fixa_3-Balanço_2-DRE_Mapa variáveis" xfId="27814"/>
    <cellStyle name="s_Valuation _BS Csan CPC 02 &lt;SAP&gt;_despesa fixa_3-Balanço_2-DRE_Variavel" xfId="27815"/>
    <cellStyle name="s_Valuation _BS Csan CPC 02 &lt;SAP&gt;_despesa fixa_3-Balanço_3-Balanço" xfId="27816"/>
    <cellStyle name="s_Valuation _BS Csan CPC 02 &lt;SAP&gt;_despesa fixa_3-Balanço_3-Balanço_Mapa variáveis" xfId="27817"/>
    <cellStyle name="s_Valuation _BS Csan CPC 02 &lt;SAP&gt;_despesa fixa_3-Balanço_3-Balanço_Variavel" xfId="27818"/>
    <cellStyle name="s_Valuation _BS Csan CPC 02 &lt;SAP&gt;_despesa fixa_3-Balanço_7-Estoque" xfId="27819"/>
    <cellStyle name="s_Valuation _BS Csan CPC 02 &lt;SAP&gt;_despesa fixa_3-Balanço_Despesas operacionais " xfId="27820"/>
    <cellStyle name="s_Valuation _BS Csan CPC 02 &lt;SAP&gt;_despesa fixa_3-Balanço_Mapa variáveis" xfId="27821"/>
    <cellStyle name="s_Valuation _BS Csan CPC 02 &lt;SAP&gt;_despesa fixa_3-Balanço_P&amp;L Raízen Combs" xfId="27822"/>
    <cellStyle name="s_Valuation _BS Csan CPC 02 &lt;SAP&gt;_despesa fixa_3-Balanço_P&amp;L RUMO" xfId="27823"/>
    <cellStyle name="s_Valuation _BS Csan CPC 02 &lt;SAP&gt;_despesa fixa_3-Balanço_Variavel" xfId="27824"/>
    <cellStyle name="s_Valuation _BS Csan CPC 02 &lt;SAP&gt;_despesa fixa_3-Balanço_Working Capital" xfId="27825"/>
    <cellStyle name="s_Valuation _BS Csan CPC 02 &lt;SAP&gt;_despesa fixa_7-Estoque" xfId="27826"/>
    <cellStyle name="s_Valuation _BS Csan CPC 02 &lt;SAP&gt;_despesa fixa_Balanço" xfId="27827"/>
    <cellStyle name="s_Valuation _BS Csan CPC 02 &lt;SAP&gt;_despesa fixa_Balanço_Despesas operacionais " xfId="27828"/>
    <cellStyle name="s_Valuation _BS Csan CPC 02 &lt;SAP&gt;_despesa fixa_Balanço_Working Capital" xfId="27829"/>
    <cellStyle name="s_Valuation _BS Csan CPC 02 &lt;SAP&gt;_despesa fixa_Despesas operacionais " xfId="27830"/>
    <cellStyle name="s_Valuation _BS Csan CPC 02 &lt;SAP&gt;_despesa fixa_IR Diferido" xfId="27831"/>
    <cellStyle name="s_Valuation _BS Csan CPC 02 &lt;SAP&gt;_despesa fixa_Mapa variáveis" xfId="27832"/>
    <cellStyle name="s_Valuation _BS Csan CPC 02 &lt;SAP&gt;_despesa fixa_P&amp;L Raízen Combs" xfId="27833"/>
    <cellStyle name="s_Valuation _BS Csan CPC 02 &lt;SAP&gt;_despesa fixa_P&amp;L RUMO" xfId="27834"/>
    <cellStyle name="s_Valuation _BS Csan CPC 02 &lt;SAP&gt;_despesa fixa_Variavel" xfId="27835"/>
    <cellStyle name="s_Valuation _BS Csan CPC 02 &lt;SAP&gt;_despesa fixa_Working Capital" xfId="27836"/>
    <cellStyle name="s_Valuation _BS Csan CPC 02 &lt;SAP&gt;_Despesas ADM e COML (3)" xfId="27837"/>
    <cellStyle name="s_Valuation _BS Csan CPC 02 &lt;SAP&gt;_Despesas ADM e COML (3) 2" xfId="27838"/>
    <cellStyle name="s_Valuation _BS Csan CPC 02 &lt;SAP&gt;_Despesas ADM e COML (3) 2_15-FINANCEIRAS" xfId="27839"/>
    <cellStyle name="s_Valuation _BS Csan CPC 02 &lt;SAP&gt;_Despesas ADM e COML (3) 2_Mapa variáveis" xfId="27840"/>
    <cellStyle name="s_Valuation _BS Csan CPC 02 &lt;SAP&gt;_Despesas ADM e COML (3) 2_Variavel" xfId="27841"/>
    <cellStyle name="s_Valuation _BS Csan CPC 02 &lt;SAP&gt;_Despesas ADM e COML (3) 3" xfId="27842"/>
    <cellStyle name="s_Valuation _BS Csan CPC 02 &lt;SAP&gt;_Despesas ADM e COML (3)_1" xfId="27843"/>
    <cellStyle name="s_Valuation _BS Csan CPC 02 &lt;SAP&gt;_Despesas ADM e COML (3)_1 2" xfId="27844"/>
    <cellStyle name="s_Valuation _BS Csan CPC 02 &lt;SAP&gt;_Despesas ADM e COML (3)_1 2_15-FINANCEIRAS" xfId="27845"/>
    <cellStyle name="s_Valuation _BS Csan CPC 02 &lt;SAP&gt;_Despesas ADM e COML (3)_1 2_Mapa variáveis" xfId="27846"/>
    <cellStyle name="s_Valuation _BS Csan CPC 02 &lt;SAP&gt;_Despesas ADM e COML (3)_1 2_Variavel" xfId="27847"/>
    <cellStyle name="s_Valuation _BS Csan CPC 02 &lt;SAP&gt;_Despesas ADM e COML (3)_1 3" xfId="27848"/>
    <cellStyle name="s_Valuation _BS Csan CPC 02 &lt;SAP&gt;_Despesas ADM e COML (3)_1_14-G&amp;A" xfId="27849"/>
    <cellStyle name="s_Valuation _BS Csan CPC 02 &lt;SAP&gt;_Despesas ADM e COML (3)_1_14-G&amp;A 2" xfId="27850"/>
    <cellStyle name="s_Valuation _BS Csan CPC 02 &lt;SAP&gt;_Despesas ADM e COML (3)_1_14-G&amp;A_2-DRE" xfId="27851"/>
    <cellStyle name="s_Valuation _BS Csan CPC 02 &lt;SAP&gt;_Despesas ADM e COML (3)_1_14-G&amp;A_2-DRE 2" xfId="27852"/>
    <cellStyle name="s_Valuation _BS Csan CPC 02 &lt;SAP&gt;_Despesas ADM e COML (3)_1_14-G&amp;A_2-DRE_3-Balanço" xfId="27853"/>
    <cellStyle name="s_Valuation _BS Csan CPC 02 &lt;SAP&gt;_Despesas ADM e COML (3)_1_14-G&amp;A_2-DRE_3-Balanço_Mapa variáveis" xfId="27854"/>
    <cellStyle name="s_Valuation _BS Csan CPC 02 &lt;SAP&gt;_Despesas ADM e COML (3)_1_14-G&amp;A_2-DRE_3-Balanço_Variavel" xfId="27855"/>
    <cellStyle name="s_Valuation _BS Csan CPC 02 &lt;SAP&gt;_Despesas ADM e COML (3)_1_14-G&amp;A_2-DRE_Dep_Judiciais-Contingências" xfId="27856"/>
    <cellStyle name="s_Valuation _BS Csan CPC 02 &lt;SAP&gt;_Despesas ADM e COML (3)_1_14-G&amp;A_2-DRE_DFC Gerencial" xfId="27857"/>
    <cellStyle name="s_Valuation _BS Csan CPC 02 &lt;SAP&gt;_Despesas ADM e COML (3)_1_14-G&amp;A_2-DRE_DMPL" xfId="27858"/>
    <cellStyle name="s_Valuation _BS Csan CPC 02 &lt;SAP&gt;_Despesas ADM e COML (3)_1_14-G&amp;A_2-DRE_Mapa variáveis" xfId="27859"/>
    <cellStyle name="s_Valuation _BS Csan CPC 02 &lt;SAP&gt;_Despesas ADM e COML (3)_1_14-G&amp;A_2-DRE_Variavel" xfId="27860"/>
    <cellStyle name="s_Valuation _BS Csan CPC 02 &lt;SAP&gt;_Despesas ADM e COML (3)_1_14-G&amp;A_3-Balanço" xfId="27861"/>
    <cellStyle name="s_Valuation _BS Csan CPC 02 &lt;SAP&gt;_Despesas ADM e COML (3)_1_14-G&amp;A_3-Balanço_Mapa variáveis" xfId="27862"/>
    <cellStyle name="s_Valuation _BS Csan CPC 02 &lt;SAP&gt;_Despesas ADM e COML (3)_1_14-G&amp;A_3-Balanço_Variavel" xfId="27863"/>
    <cellStyle name="s_Valuation _BS Csan CPC 02 &lt;SAP&gt;_Despesas ADM e COML (3)_1_14-G&amp;A_Dep_Judiciais-Contingências" xfId="27864"/>
    <cellStyle name="s_Valuation _BS Csan CPC 02 &lt;SAP&gt;_Despesas ADM e COML (3)_1_14-G&amp;A_DFC Gerencial" xfId="27865"/>
    <cellStyle name="s_Valuation _BS Csan CPC 02 &lt;SAP&gt;_Despesas ADM e COML (3)_1_14-G&amp;A_DMPL" xfId="27866"/>
    <cellStyle name="s_Valuation _BS Csan CPC 02 &lt;SAP&gt;_Despesas ADM e COML (3)_1_14-G&amp;A_Mapa variáveis" xfId="27867"/>
    <cellStyle name="s_Valuation _BS Csan CPC 02 &lt;SAP&gt;_Despesas ADM e COML (3)_1_14-G&amp;A_Variavel" xfId="27868"/>
    <cellStyle name="s_Valuation _BS Csan CPC 02 &lt;SAP&gt;_Despesas ADM e COML (3)_1_15-FINANCEIRAS" xfId="27869"/>
    <cellStyle name="s_Valuation _BS Csan CPC 02 &lt;SAP&gt;_Despesas ADM e COML (3)_1_15-FINANCEIRAS_1" xfId="27870"/>
    <cellStyle name="s_Valuation _BS Csan CPC 02 &lt;SAP&gt;_Despesas ADM e COML (3)_1_2-DRE" xfId="27871"/>
    <cellStyle name="s_Valuation _BS Csan CPC 02 &lt;SAP&gt;_Despesas ADM e COML (3)_1_2-DRE 2" xfId="27872"/>
    <cellStyle name="s_Valuation _BS Csan CPC 02 &lt;SAP&gt;_Despesas ADM e COML (3)_1_2-DRE_3-Balanço" xfId="27873"/>
    <cellStyle name="s_Valuation _BS Csan CPC 02 &lt;SAP&gt;_Despesas ADM e COML (3)_1_2-DRE_3-Balanço_Mapa variáveis" xfId="27874"/>
    <cellStyle name="s_Valuation _BS Csan CPC 02 &lt;SAP&gt;_Despesas ADM e COML (3)_1_2-DRE_3-Balanço_Variavel" xfId="27875"/>
    <cellStyle name="s_Valuation _BS Csan CPC 02 &lt;SAP&gt;_Despesas ADM e COML (3)_1_2-DRE_Dep_Judiciais-Contingências" xfId="27876"/>
    <cellStyle name="s_Valuation _BS Csan CPC 02 &lt;SAP&gt;_Despesas ADM e COML (3)_1_2-DRE_DFC Gerencial" xfId="27877"/>
    <cellStyle name="s_Valuation _BS Csan CPC 02 &lt;SAP&gt;_Despesas ADM e COML (3)_1_2-DRE_DMPL" xfId="27878"/>
    <cellStyle name="s_Valuation _BS Csan CPC 02 &lt;SAP&gt;_Despesas ADM e COML (3)_1_2-DRE_Mapa variáveis" xfId="27879"/>
    <cellStyle name="s_Valuation _BS Csan CPC 02 &lt;SAP&gt;_Despesas ADM e COML (3)_1_2-DRE_Variavel" xfId="27880"/>
    <cellStyle name="s_Valuation _BS Csan CPC 02 &lt;SAP&gt;_Despesas ADM e COML (3)_1_3-Balanço" xfId="27881"/>
    <cellStyle name="s_Valuation _BS Csan CPC 02 &lt;SAP&gt;_Despesas ADM e COML (3)_1_3-Balanço 2" xfId="27882"/>
    <cellStyle name="s_Valuation _BS Csan CPC 02 &lt;SAP&gt;_Despesas ADM e COML (3)_1_3-Balanço 2_15-FINANCEIRAS" xfId="27883"/>
    <cellStyle name="s_Valuation _BS Csan CPC 02 &lt;SAP&gt;_Despesas ADM e COML (3)_1_3-Balanço_1" xfId="27884"/>
    <cellStyle name="s_Valuation _BS Csan CPC 02 &lt;SAP&gt;_Despesas ADM e COML (3)_1_3-Balanço_1_Mapa variáveis" xfId="27885"/>
    <cellStyle name="s_Valuation _BS Csan CPC 02 &lt;SAP&gt;_Despesas ADM e COML (3)_1_3-Balanço_1_Variavel" xfId="27886"/>
    <cellStyle name="s_Valuation _BS Csan CPC 02 &lt;SAP&gt;_Despesas ADM e COML (3)_1_3-Balanço_15-FINANCEIRAS" xfId="27887"/>
    <cellStyle name="s_Valuation _BS Csan CPC 02 &lt;SAP&gt;_Despesas ADM e COML (3)_1_3-Balanço_15-FINANCEIRAS_1" xfId="27888"/>
    <cellStyle name="s_Valuation _BS Csan CPC 02 &lt;SAP&gt;_Despesas ADM e COML (3)_1_3-Balanço_2-DRE" xfId="27889"/>
    <cellStyle name="s_Valuation _BS Csan CPC 02 &lt;SAP&gt;_Despesas ADM e COML (3)_1_3-Balanço_2-DRE 2" xfId="27890"/>
    <cellStyle name="s_Valuation _BS Csan CPC 02 &lt;SAP&gt;_Despesas ADM e COML (3)_1_3-Balanço_2-DRE_3-Balanço" xfId="27891"/>
    <cellStyle name="s_Valuation _BS Csan CPC 02 &lt;SAP&gt;_Despesas ADM e COML (3)_1_3-Balanço_2-DRE_3-Balanço_Mapa variáveis" xfId="27892"/>
    <cellStyle name="s_Valuation _BS Csan CPC 02 &lt;SAP&gt;_Despesas ADM e COML (3)_1_3-Balanço_2-DRE_3-Balanço_Variavel" xfId="27893"/>
    <cellStyle name="s_Valuation _BS Csan CPC 02 &lt;SAP&gt;_Despesas ADM e COML (3)_1_3-Balanço_2-DRE_Dep_Judiciais-Contingências" xfId="27894"/>
    <cellStyle name="s_Valuation _BS Csan CPC 02 &lt;SAP&gt;_Despesas ADM e COML (3)_1_3-Balanço_2-DRE_DFC Gerencial" xfId="27895"/>
    <cellStyle name="s_Valuation _BS Csan CPC 02 &lt;SAP&gt;_Despesas ADM e COML (3)_1_3-Balanço_2-DRE_DMPL" xfId="27896"/>
    <cellStyle name="s_Valuation _BS Csan CPC 02 &lt;SAP&gt;_Despesas ADM e COML (3)_1_3-Balanço_2-DRE_Mapa variáveis" xfId="27897"/>
    <cellStyle name="s_Valuation _BS Csan CPC 02 &lt;SAP&gt;_Despesas ADM e COML (3)_1_3-Balanço_2-DRE_Variavel" xfId="27898"/>
    <cellStyle name="s_Valuation _BS Csan CPC 02 &lt;SAP&gt;_Despesas ADM e COML (3)_1_3-Balanço_3-Balanço" xfId="27899"/>
    <cellStyle name="s_Valuation _BS Csan CPC 02 &lt;SAP&gt;_Despesas ADM e COML (3)_1_3-Balanço_3-Balanço_Mapa variáveis" xfId="27900"/>
    <cellStyle name="s_Valuation _BS Csan CPC 02 &lt;SAP&gt;_Despesas ADM e COML (3)_1_3-Balanço_3-Balanço_Variavel" xfId="27901"/>
    <cellStyle name="s_Valuation _BS Csan CPC 02 &lt;SAP&gt;_Despesas ADM e COML (3)_1_3-Balanço_7-Estoque" xfId="27902"/>
    <cellStyle name="s_Valuation _BS Csan CPC 02 &lt;SAP&gt;_Despesas ADM e COML (3)_1_3-Balanço_Despesas operacionais " xfId="27903"/>
    <cellStyle name="s_Valuation _BS Csan CPC 02 &lt;SAP&gt;_Despesas ADM e COML (3)_1_3-Balanço_Mapa variáveis" xfId="27904"/>
    <cellStyle name="s_Valuation _BS Csan CPC 02 &lt;SAP&gt;_Despesas ADM e COML (3)_1_3-Balanço_P&amp;L Raízen Combs" xfId="27905"/>
    <cellStyle name="s_Valuation _BS Csan CPC 02 &lt;SAP&gt;_Despesas ADM e COML (3)_1_3-Balanço_P&amp;L RUMO" xfId="27906"/>
    <cellStyle name="s_Valuation _BS Csan CPC 02 &lt;SAP&gt;_Despesas ADM e COML (3)_1_3-Balanço_Variavel" xfId="27907"/>
    <cellStyle name="s_Valuation _BS Csan CPC 02 &lt;SAP&gt;_Despesas ADM e COML (3)_1_3-Balanço_Working Capital" xfId="27908"/>
    <cellStyle name="s_Valuation _BS Csan CPC 02 &lt;SAP&gt;_Despesas ADM e COML (3)_1_7-Estoque" xfId="27909"/>
    <cellStyle name="s_Valuation _BS Csan CPC 02 &lt;SAP&gt;_Despesas ADM e COML (3)_1_Abertura dos Gastos Administrativos e Comercial - 2009" xfId="27910"/>
    <cellStyle name="s_Valuation _BS Csan CPC 02 &lt;SAP&gt;_Despesas ADM e COML (3)_1_Abertura dos Gastos Administrativos e Comercial - 2009_Mapa variáveis" xfId="27911"/>
    <cellStyle name="s_Valuation _BS Csan CPC 02 &lt;SAP&gt;_Despesas ADM e COML (3)_1_Abertura dos Gastos Administrativos e Comercial - 2009_Variavel" xfId="27912"/>
    <cellStyle name="s_Valuation _BS Csan CPC 02 &lt;SAP&gt;_Despesas ADM e COML (3)_1_Balanço" xfId="27913"/>
    <cellStyle name="s_Valuation _BS Csan CPC 02 &lt;SAP&gt;_Despesas ADM e COML (3)_1_Balanço_Despesas operacionais " xfId="27914"/>
    <cellStyle name="s_Valuation _BS Csan CPC 02 &lt;SAP&gt;_Despesas ADM e COML (3)_1_Balanço_Working Capital" xfId="27915"/>
    <cellStyle name="s_Valuation _BS Csan CPC 02 &lt;SAP&gt;_Despesas ADM e COML (3)_1_Breakdown CPV" xfId="27916"/>
    <cellStyle name="s_Valuation _BS Csan CPC 02 &lt;SAP&gt;_Despesas ADM e COML (3)_1_Breakdown CPV_Mapa variáveis" xfId="27917"/>
    <cellStyle name="s_Valuation _BS Csan CPC 02 &lt;SAP&gt;_Despesas ADM e COML (3)_1_Breakdown CPV_Variavel" xfId="27918"/>
    <cellStyle name="s_Valuation _BS Csan CPC 02 &lt;SAP&gt;_Despesas ADM e COML (3)_1_Crédito PisCofins" xfId="27919"/>
    <cellStyle name="s_Valuation _BS Csan CPC 02 &lt;SAP&gt;_Despesas ADM e COML (3)_1_Crédito PisCofins 2" xfId="27920"/>
    <cellStyle name="s_Valuation _BS Csan CPC 02 &lt;SAP&gt;_Despesas ADM e COML (3)_1_Crédito PisCofins 2_15-FINANCEIRAS" xfId="27921"/>
    <cellStyle name="s_Valuation _BS Csan CPC 02 &lt;SAP&gt;_Despesas ADM e COML (3)_1_Crédito PisCofins 2_Mapa variáveis" xfId="27922"/>
    <cellStyle name="s_Valuation _BS Csan CPC 02 &lt;SAP&gt;_Despesas ADM e COML (3)_1_Crédito PisCofins 2_Variavel" xfId="27923"/>
    <cellStyle name="s_Valuation _BS Csan CPC 02 &lt;SAP&gt;_Despesas ADM e COML (3)_1_Crédito PisCofins 3" xfId="27924"/>
    <cellStyle name="s_Valuation _BS Csan CPC 02 &lt;SAP&gt;_Despesas ADM e COML (3)_1_Crédito PisCofins_15-FINANCEIRAS" xfId="27925"/>
    <cellStyle name="s_Valuation _BS Csan CPC 02 &lt;SAP&gt;_Despesas ADM e COML (3)_1_Crédito PisCofins_15-FINANCEIRAS_1" xfId="27926"/>
    <cellStyle name="s_Valuation _BS Csan CPC 02 &lt;SAP&gt;_Despesas ADM e COML (3)_1_Crédito PisCofins_2-DRE" xfId="27927"/>
    <cellStyle name="s_Valuation _BS Csan CPC 02 &lt;SAP&gt;_Despesas ADM e COML (3)_1_Crédito PisCofins_2-DRE 2" xfId="27928"/>
    <cellStyle name="s_Valuation _BS Csan CPC 02 &lt;SAP&gt;_Despesas ADM e COML (3)_1_Crédito PisCofins_2-DRE_3-Balanço" xfId="27929"/>
    <cellStyle name="s_Valuation _BS Csan CPC 02 &lt;SAP&gt;_Despesas ADM e COML (3)_1_Crédito PisCofins_2-DRE_3-Balanço_Mapa variáveis" xfId="27930"/>
    <cellStyle name="s_Valuation _BS Csan CPC 02 &lt;SAP&gt;_Despesas ADM e COML (3)_1_Crédito PisCofins_2-DRE_3-Balanço_Variavel" xfId="27931"/>
    <cellStyle name="s_Valuation _BS Csan CPC 02 &lt;SAP&gt;_Despesas ADM e COML (3)_1_Crédito PisCofins_2-DRE_Dep_Judiciais-Contingências" xfId="27932"/>
    <cellStyle name="s_Valuation _BS Csan CPC 02 &lt;SAP&gt;_Despesas ADM e COML (3)_1_Crédito PisCofins_2-DRE_DFC Gerencial" xfId="27933"/>
    <cellStyle name="s_Valuation _BS Csan CPC 02 &lt;SAP&gt;_Despesas ADM e COML (3)_1_Crédito PisCofins_2-DRE_DMPL" xfId="27934"/>
    <cellStyle name="s_Valuation _BS Csan CPC 02 &lt;SAP&gt;_Despesas ADM e COML (3)_1_Crédito PisCofins_2-DRE_Mapa variáveis" xfId="27935"/>
    <cellStyle name="s_Valuation _BS Csan CPC 02 &lt;SAP&gt;_Despesas ADM e COML (3)_1_Crédito PisCofins_2-DRE_Variavel" xfId="27936"/>
    <cellStyle name="s_Valuation _BS Csan CPC 02 &lt;SAP&gt;_Despesas ADM e COML (3)_1_Crédito PisCofins_3-Balanço" xfId="27937"/>
    <cellStyle name="s_Valuation _BS Csan CPC 02 &lt;SAP&gt;_Despesas ADM e COML (3)_1_Crédito PisCofins_3-Balanço 2" xfId="27938"/>
    <cellStyle name="s_Valuation _BS Csan CPC 02 &lt;SAP&gt;_Despesas ADM e COML (3)_1_Crédito PisCofins_3-Balanço 2_15-FINANCEIRAS" xfId="27939"/>
    <cellStyle name="s_Valuation _BS Csan CPC 02 &lt;SAP&gt;_Despesas ADM e COML (3)_1_Crédito PisCofins_3-Balanço_1" xfId="27940"/>
    <cellStyle name="s_Valuation _BS Csan CPC 02 &lt;SAP&gt;_Despesas ADM e COML (3)_1_Crédito PisCofins_3-Balanço_1_Mapa variáveis" xfId="27941"/>
    <cellStyle name="s_Valuation _BS Csan CPC 02 &lt;SAP&gt;_Despesas ADM e COML (3)_1_Crédito PisCofins_3-Balanço_1_Variavel" xfId="27942"/>
    <cellStyle name="s_Valuation _BS Csan CPC 02 &lt;SAP&gt;_Despesas ADM e COML (3)_1_Crédito PisCofins_3-Balanço_15-FINANCEIRAS" xfId="27943"/>
    <cellStyle name="s_Valuation _BS Csan CPC 02 &lt;SAP&gt;_Despesas ADM e COML (3)_1_Crédito PisCofins_3-Balanço_15-FINANCEIRAS_1" xfId="27944"/>
    <cellStyle name="s_Valuation _BS Csan CPC 02 &lt;SAP&gt;_Despesas ADM e COML (3)_1_Crédito PisCofins_3-Balanço_2-DRE" xfId="27945"/>
    <cellStyle name="s_Valuation _BS Csan CPC 02 &lt;SAP&gt;_Despesas ADM e COML (3)_1_Crédito PisCofins_3-Balanço_2-DRE 2" xfId="27946"/>
    <cellStyle name="s_Valuation _BS Csan CPC 02 &lt;SAP&gt;_Despesas ADM e COML (3)_1_Crédito PisCofins_3-Balanço_2-DRE_3-Balanço" xfId="27947"/>
    <cellStyle name="s_Valuation _BS Csan CPC 02 &lt;SAP&gt;_Despesas ADM e COML (3)_1_Crédito PisCofins_3-Balanço_2-DRE_3-Balanço_Mapa variáveis" xfId="27948"/>
    <cellStyle name="s_Valuation _BS Csan CPC 02 &lt;SAP&gt;_Despesas ADM e COML (3)_1_Crédito PisCofins_3-Balanço_2-DRE_3-Balanço_Variavel" xfId="27949"/>
    <cellStyle name="s_Valuation _BS Csan CPC 02 &lt;SAP&gt;_Despesas ADM e COML (3)_1_Crédito PisCofins_3-Balanço_2-DRE_Dep_Judiciais-Contingências" xfId="27950"/>
    <cellStyle name="s_Valuation _BS Csan CPC 02 &lt;SAP&gt;_Despesas ADM e COML (3)_1_Crédito PisCofins_3-Balanço_2-DRE_DFC Gerencial" xfId="27951"/>
    <cellStyle name="s_Valuation _BS Csan CPC 02 &lt;SAP&gt;_Despesas ADM e COML (3)_1_Crédito PisCofins_3-Balanço_2-DRE_DMPL" xfId="27952"/>
    <cellStyle name="s_Valuation _BS Csan CPC 02 &lt;SAP&gt;_Despesas ADM e COML (3)_1_Crédito PisCofins_3-Balanço_2-DRE_Mapa variáveis" xfId="27953"/>
    <cellStyle name="s_Valuation _BS Csan CPC 02 &lt;SAP&gt;_Despesas ADM e COML (3)_1_Crédito PisCofins_3-Balanço_2-DRE_Variavel" xfId="27954"/>
    <cellStyle name="s_Valuation _BS Csan CPC 02 &lt;SAP&gt;_Despesas ADM e COML (3)_1_Crédito PisCofins_3-Balanço_3-Balanço" xfId="27955"/>
    <cellStyle name="s_Valuation _BS Csan CPC 02 &lt;SAP&gt;_Despesas ADM e COML (3)_1_Crédito PisCofins_3-Balanço_3-Balanço_Mapa variáveis" xfId="27956"/>
    <cellStyle name="s_Valuation _BS Csan CPC 02 &lt;SAP&gt;_Despesas ADM e COML (3)_1_Crédito PisCofins_3-Balanço_3-Balanço_Variavel" xfId="27957"/>
    <cellStyle name="s_Valuation _BS Csan CPC 02 &lt;SAP&gt;_Despesas ADM e COML (3)_1_Crédito PisCofins_3-Balanço_7-Estoque" xfId="27958"/>
    <cellStyle name="s_Valuation _BS Csan CPC 02 &lt;SAP&gt;_Despesas ADM e COML (3)_1_Crédito PisCofins_3-Balanço_Despesas operacionais " xfId="27959"/>
    <cellStyle name="s_Valuation _BS Csan CPC 02 &lt;SAP&gt;_Despesas ADM e COML (3)_1_Crédito PisCofins_3-Balanço_Mapa variáveis" xfId="27960"/>
    <cellStyle name="s_Valuation _BS Csan CPC 02 &lt;SAP&gt;_Despesas ADM e COML (3)_1_Crédito PisCofins_3-Balanço_P&amp;L Raízen Combs" xfId="27961"/>
    <cellStyle name="s_Valuation _BS Csan CPC 02 &lt;SAP&gt;_Despesas ADM e COML (3)_1_Crédito PisCofins_3-Balanço_P&amp;L RUMO" xfId="27962"/>
    <cellStyle name="s_Valuation _BS Csan CPC 02 &lt;SAP&gt;_Despesas ADM e COML (3)_1_Crédito PisCofins_3-Balanço_Variavel" xfId="27963"/>
    <cellStyle name="s_Valuation _BS Csan CPC 02 &lt;SAP&gt;_Despesas ADM e COML (3)_1_Crédito PisCofins_3-Balanço_Working Capital" xfId="27964"/>
    <cellStyle name="s_Valuation _BS Csan CPC 02 &lt;SAP&gt;_Despesas ADM e COML (3)_1_Crédito PisCofins_7-Estoque" xfId="27965"/>
    <cellStyle name="s_Valuation _BS Csan CPC 02 &lt;SAP&gt;_Despesas ADM e COML (3)_1_Crédito PisCofins_Balanço" xfId="27966"/>
    <cellStyle name="s_Valuation _BS Csan CPC 02 &lt;SAP&gt;_Despesas ADM e COML (3)_1_Crédito PisCofins_Balanço_Despesas operacionais " xfId="27967"/>
    <cellStyle name="s_Valuation _BS Csan CPC 02 &lt;SAP&gt;_Despesas ADM e COML (3)_1_Crédito PisCofins_Balanço_Working Capital" xfId="27968"/>
    <cellStyle name="s_Valuation _BS Csan CPC 02 &lt;SAP&gt;_Despesas ADM e COML (3)_1_Crédito PisCofins_CCL" xfId="27969"/>
    <cellStyle name="s_Valuation _BS Csan CPC 02 &lt;SAP&gt;_Despesas ADM e COML (3)_1_Crédito PisCofins_CCL 2" xfId="27970"/>
    <cellStyle name="s_Valuation _BS Csan CPC 02 &lt;SAP&gt;_Despesas ADM e COML (3)_1_Crédito PisCofins_CCL 2_15-FINANCEIRAS" xfId="27971"/>
    <cellStyle name="s_Valuation _BS Csan CPC 02 &lt;SAP&gt;_Despesas ADM e COML (3)_1_Crédito PisCofins_CCL 2_Mapa variáveis" xfId="27972"/>
    <cellStyle name="s_Valuation _BS Csan CPC 02 &lt;SAP&gt;_Despesas ADM e COML (3)_1_Crédito PisCofins_CCL 2_Variavel" xfId="27973"/>
    <cellStyle name="s_Valuation _BS Csan CPC 02 &lt;SAP&gt;_Despesas ADM e COML (3)_1_Crédito PisCofins_CCL 3" xfId="27974"/>
    <cellStyle name="s_Valuation _BS Csan CPC 02 &lt;SAP&gt;_Despesas ADM e COML (3)_1_Crédito PisCofins_CCL_15-FINANCEIRAS" xfId="27975"/>
    <cellStyle name="s_Valuation _BS Csan CPC 02 &lt;SAP&gt;_Despesas ADM e COML (3)_1_Crédito PisCofins_CCL_15-FINANCEIRAS_1" xfId="27976"/>
    <cellStyle name="s_Valuation _BS Csan CPC 02 &lt;SAP&gt;_Despesas ADM e COML (3)_1_Crédito PisCofins_CCL_2-DRE" xfId="27977"/>
    <cellStyle name="s_Valuation _BS Csan CPC 02 &lt;SAP&gt;_Despesas ADM e COML (3)_1_Crédito PisCofins_CCL_2-DRE 2" xfId="27978"/>
    <cellStyle name="s_Valuation _BS Csan CPC 02 &lt;SAP&gt;_Despesas ADM e COML (3)_1_Crédito PisCofins_CCL_2-DRE_3-Balanço" xfId="27979"/>
    <cellStyle name="s_Valuation _BS Csan CPC 02 &lt;SAP&gt;_Despesas ADM e COML (3)_1_Crédito PisCofins_CCL_2-DRE_3-Balanço_Mapa variáveis" xfId="27980"/>
    <cellStyle name="s_Valuation _BS Csan CPC 02 &lt;SAP&gt;_Despesas ADM e COML (3)_1_Crédito PisCofins_CCL_2-DRE_3-Balanço_Variavel" xfId="27981"/>
    <cellStyle name="s_Valuation _BS Csan CPC 02 &lt;SAP&gt;_Despesas ADM e COML (3)_1_Crédito PisCofins_CCL_2-DRE_Dep_Judiciais-Contingências" xfId="27982"/>
    <cellStyle name="s_Valuation _BS Csan CPC 02 &lt;SAP&gt;_Despesas ADM e COML (3)_1_Crédito PisCofins_CCL_2-DRE_DFC Gerencial" xfId="27983"/>
    <cellStyle name="s_Valuation _BS Csan CPC 02 &lt;SAP&gt;_Despesas ADM e COML (3)_1_Crédito PisCofins_CCL_2-DRE_DMPL" xfId="27984"/>
    <cellStyle name="s_Valuation _BS Csan CPC 02 &lt;SAP&gt;_Despesas ADM e COML (3)_1_Crédito PisCofins_CCL_2-DRE_Mapa variáveis" xfId="27985"/>
    <cellStyle name="s_Valuation _BS Csan CPC 02 &lt;SAP&gt;_Despesas ADM e COML (3)_1_Crédito PisCofins_CCL_2-DRE_Variavel" xfId="27986"/>
    <cellStyle name="s_Valuation _BS Csan CPC 02 &lt;SAP&gt;_Despesas ADM e COML (3)_1_Crédito PisCofins_CCL_3-Balanço" xfId="27987"/>
    <cellStyle name="s_Valuation _BS Csan CPC 02 &lt;SAP&gt;_Despesas ADM e COML (3)_1_Crédito PisCofins_CCL_3-Balanço 2" xfId="27988"/>
    <cellStyle name="s_Valuation _BS Csan CPC 02 &lt;SAP&gt;_Despesas ADM e COML (3)_1_Crédito PisCofins_CCL_3-Balanço 2_15-FINANCEIRAS" xfId="27989"/>
    <cellStyle name="s_Valuation _BS Csan CPC 02 &lt;SAP&gt;_Despesas ADM e COML (3)_1_Crédito PisCofins_CCL_3-Balanço_1" xfId="27990"/>
    <cellStyle name="s_Valuation _BS Csan CPC 02 &lt;SAP&gt;_Despesas ADM e COML (3)_1_Crédito PisCofins_CCL_3-Balanço_1_Mapa variáveis" xfId="27991"/>
    <cellStyle name="s_Valuation _BS Csan CPC 02 &lt;SAP&gt;_Despesas ADM e COML (3)_1_Crédito PisCofins_CCL_3-Balanço_1_Variavel" xfId="27992"/>
    <cellStyle name="s_Valuation _BS Csan CPC 02 &lt;SAP&gt;_Despesas ADM e COML (3)_1_Crédito PisCofins_CCL_3-Balanço_15-FINANCEIRAS" xfId="27993"/>
    <cellStyle name="s_Valuation _BS Csan CPC 02 &lt;SAP&gt;_Despesas ADM e COML (3)_1_Crédito PisCofins_CCL_3-Balanço_15-FINANCEIRAS_1" xfId="27994"/>
    <cellStyle name="s_Valuation _BS Csan CPC 02 &lt;SAP&gt;_Despesas ADM e COML (3)_1_Crédito PisCofins_CCL_3-Balanço_2-DRE" xfId="27995"/>
    <cellStyle name="s_Valuation _BS Csan CPC 02 &lt;SAP&gt;_Despesas ADM e COML (3)_1_Crédito PisCofins_CCL_3-Balanço_2-DRE 2" xfId="27996"/>
    <cellStyle name="s_Valuation _BS Csan CPC 02 &lt;SAP&gt;_Despesas ADM e COML (3)_1_Crédito PisCofins_CCL_3-Balanço_2-DRE_3-Balanço" xfId="27997"/>
    <cellStyle name="s_Valuation _BS Csan CPC 02 &lt;SAP&gt;_Despesas ADM e COML (3)_1_Crédito PisCofins_CCL_3-Balanço_2-DRE_3-Balanço_Mapa variáveis" xfId="27998"/>
    <cellStyle name="s_Valuation _BS Csan CPC 02 &lt;SAP&gt;_Despesas ADM e COML (3)_1_Crédito PisCofins_CCL_3-Balanço_2-DRE_3-Balanço_Variavel" xfId="27999"/>
    <cellStyle name="s_Valuation _BS Csan CPC 02 &lt;SAP&gt;_Despesas ADM e COML (3)_1_Crédito PisCofins_CCL_3-Balanço_2-DRE_Dep_Judiciais-Contingências" xfId="28000"/>
    <cellStyle name="s_Valuation _BS Csan CPC 02 &lt;SAP&gt;_Despesas ADM e COML (3)_1_Crédito PisCofins_CCL_3-Balanço_2-DRE_DFC Gerencial" xfId="28001"/>
    <cellStyle name="s_Valuation _BS Csan CPC 02 &lt;SAP&gt;_Despesas ADM e COML (3)_1_Crédito PisCofins_CCL_3-Balanço_2-DRE_DMPL" xfId="28002"/>
    <cellStyle name="s_Valuation _BS Csan CPC 02 &lt;SAP&gt;_Despesas ADM e COML (3)_1_Crédito PisCofins_CCL_3-Balanço_2-DRE_Mapa variáveis" xfId="28003"/>
    <cellStyle name="s_Valuation _BS Csan CPC 02 &lt;SAP&gt;_Despesas ADM e COML (3)_1_Crédito PisCofins_CCL_3-Balanço_2-DRE_Variavel" xfId="28004"/>
    <cellStyle name="s_Valuation _BS Csan CPC 02 &lt;SAP&gt;_Despesas ADM e COML (3)_1_Crédito PisCofins_CCL_3-Balanço_3-Balanço" xfId="28005"/>
    <cellStyle name="s_Valuation _BS Csan CPC 02 &lt;SAP&gt;_Despesas ADM e COML (3)_1_Crédito PisCofins_CCL_3-Balanço_3-Balanço_Mapa variáveis" xfId="28006"/>
    <cellStyle name="s_Valuation _BS Csan CPC 02 &lt;SAP&gt;_Despesas ADM e COML (3)_1_Crédito PisCofins_CCL_3-Balanço_3-Balanço_Variavel" xfId="28007"/>
    <cellStyle name="s_Valuation _BS Csan CPC 02 &lt;SAP&gt;_Despesas ADM e COML (3)_1_Crédito PisCofins_CCL_3-Balanço_7-Estoque" xfId="28008"/>
    <cellStyle name="s_Valuation _BS Csan CPC 02 &lt;SAP&gt;_Despesas ADM e COML (3)_1_Crédito PisCofins_CCL_3-Balanço_Despesas operacionais " xfId="28009"/>
    <cellStyle name="s_Valuation _BS Csan CPC 02 &lt;SAP&gt;_Despesas ADM e COML (3)_1_Crédito PisCofins_CCL_3-Balanço_Mapa variáveis" xfId="28010"/>
    <cellStyle name="s_Valuation _BS Csan CPC 02 &lt;SAP&gt;_Despesas ADM e COML (3)_1_Crédito PisCofins_CCL_3-Balanço_P&amp;L Raízen Combs" xfId="28011"/>
    <cellStyle name="s_Valuation _BS Csan CPC 02 &lt;SAP&gt;_Despesas ADM e COML (3)_1_Crédito PisCofins_CCL_3-Balanço_P&amp;L RUMO" xfId="28012"/>
    <cellStyle name="s_Valuation _BS Csan CPC 02 &lt;SAP&gt;_Despesas ADM e COML (3)_1_Crédito PisCofins_CCL_3-Balanço_Variavel" xfId="28013"/>
    <cellStyle name="s_Valuation _BS Csan CPC 02 &lt;SAP&gt;_Despesas ADM e COML (3)_1_Crédito PisCofins_CCL_3-Balanço_Working Capital" xfId="28014"/>
    <cellStyle name="s_Valuation _BS Csan CPC 02 &lt;SAP&gt;_Despesas ADM e COML (3)_1_Crédito PisCofins_CCL_7-Estoque" xfId="28015"/>
    <cellStyle name="s_Valuation _BS Csan CPC 02 &lt;SAP&gt;_Despesas ADM e COML (3)_1_Crédito PisCofins_CCL_Balanço" xfId="28016"/>
    <cellStyle name="s_Valuation _BS Csan CPC 02 &lt;SAP&gt;_Despesas ADM e COML (3)_1_Crédito PisCofins_CCL_Balanço_Despesas operacionais " xfId="28017"/>
    <cellStyle name="s_Valuation _BS Csan CPC 02 &lt;SAP&gt;_Despesas ADM e COML (3)_1_Crédito PisCofins_CCL_Balanço_Working Capital" xfId="28018"/>
    <cellStyle name="s_Valuation _BS Csan CPC 02 &lt;SAP&gt;_Despesas ADM e COML (3)_1_Crédito PisCofins_CCL_Despesas operacionais " xfId="28019"/>
    <cellStyle name="s_Valuation _BS Csan CPC 02 &lt;SAP&gt;_Despesas ADM e COML (3)_1_Crédito PisCofins_CCL_IR Diferido" xfId="28020"/>
    <cellStyle name="s_Valuation _BS Csan CPC 02 &lt;SAP&gt;_Despesas ADM e COML (3)_1_Crédito PisCofins_CCL_Mapa variáveis" xfId="28021"/>
    <cellStyle name="s_Valuation _BS Csan CPC 02 &lt;SAP&gt;_Despesas ADM e COML (3)_1_Crédito PisCofins_CCL_P&amp;L Raízen Combs" xfId="28022"/>
    <cellStyle name="s_Valuation _BS Csan CPC 02 &lt;SAP&gt;_Despesas ADM e COML (3)_1_Crédito PisCofins_CCL_P&amp;L RUMO" xfId="28023"/>
    <cellStyle name="s_Valuation _BS Csan CPC 02 &lt;SAP&gt;_Despesas ADM e COML (3)_1_Crédito PisCofins_CCL_Variavel" xfId="28024"/>
    <cellStyle name="s_Valuation _BS Csan CPC 02 &lt;SAP&gt;_Despesas ADM e COML (3)_1_Crédito PisCofins_CCL_Working Capital" xfId="28025"/>
    <cellStyle name="s_Valuation _BS Csan CPC 02 &lt;SAP&gt;_Despesas ADM e COML (3)_1_Crédito PisCofins_Despesas operacionais " xfId="28026"/>
    <cellStyle name="s_Valuation _BS Csan CPC 02 &lt;SAP&gt;_Despesas ADM e COML (3)_1_Crédito PisCofins_Diferenças outubro CAN- (2)" xfId="28027"/>
    <cellStyle name="s_Valuation _BS Csan CPC 02 &lt;SAP&gt;_Despesas ADM e COML (3)_1_Crédito PisCofins_Diferenças outubro CAN- (2) 2" xfId="28028"/>
    <cellStyle name="s_Valuation _BS Csan CPC 02 &lt;SAP&gt;_Despesas ADM e COML (3)_1_Crédito PisCofins_Diferenças outubro CAN- (2) 2_15-FINANCEIRAS" xfId="28029"/>
    <cellStyle name="s_Valuation _BS Csan CPC 02 &lt;SAP&gt;_Despesas ADM e COML (3)_1_Crédito PisCofins_Diferenças outubro CAN- (2) 2_Mapa variáveis" xfId="28030"/>
    <cellStyle name="s_Valuation _BS Csan CPC 02 &lt;SAP&gt;_Despesas ADM e COML (3)_1_Crédito PisCofins_Diferenças outubro CAN- (2) 2_Variavel" xfId="28031"/>
    <cellStyle name="s_Valuation _BS Csan CPC 02 &lt;SAP&gt;_Despesas ADM e COML (3)_1_Crédito PisCofins_Diferenças outubro CAN- (2) 3" xfId="28032"/>
    <cellStyle name="s_Valuation _BS Csan CPC 02 &lt;SAP&gt;_Despesas ADM e COML (3)_1_Crédito PisCofins_Diferenças outubro CAN- (2)_15-FINANCEIRAS" xfId="28033"/>
    <cellStyle name="s_Valuation _BS Csan CPC 02 &lt;SAP&gt;_Despesas ADM e COML (3)_1_Crédito PisCofins_Diferenças outubro CAN- (2)_15-FINANCEIRAS_1" xfId="28034"/>
    <cellStyle name="s_Valuation _BS Csan CPC 02 &lt;SAP&gt;_Despesas ADM e COML (3)_1_Crédito PisCofins_Diferenças outubro CAN- (2)_2-DRE" xfId="28035"/>
    <cellStyle name="s_Valuation _BS Csan CPC 02 &lt;SAP&gt;_Despesas ADM e COML (3)_1_Crédito PisCofins_Diferenças outubro CAN- (2)_2-DRE 2" xfId="28036"/>
    <cellStyle name="s_Valuation _BS Csan CPC 02 &lt;SAP&gt;_Despesas ADM e COML (3)_1_Crédito PisCofins_Diferenças outubro CAN- (2)_2-DRE_3-Balanço" xfId="28037"/>
    <cellStyle name="s_Valuation _BS Csan CPC 02 &lt;SAP&gt;_Despesas ADM e COML (3)_1_Crédito PisCofins_Diferenças outubro CAN- (2)_2-DRE_3-Balanço_Mapa variáveis" xfId="28038"/>
    <cellStyle name="s_Valuation _BS Csan CPC 02 &lt;SAP&gt;_Despesas ADM e COML (3)_1_Crédito PisCofins_Diferenças outubro CAN- (2)_2-DRE_3-Balanço_Variavel" xfId="28039"/>
    <cellStyle name="s_Valuation _BS Csan CPC 02 &lt;SAP&gt;_Despesas ADM e COML (3)_1_Crédito PisCofins_Diferenças outubro CAN- (2)_2-DRE_Dep_Judiciais-Contingências" xfId="28040"/>
    <cellStyle name="s_Valuation _BS Csan CPC 02 &lt;SAP&gt;_Despesas ADM e COML (3)_1_Crédito PisCofins_Diferenças outubro CAN- (2)_2-DRE_DFC Gerencial" xfId="28041"/>
    <cellStyle name="s_Valuation _BS Csan CPC 02 &lt;SAP&gt;_Despesas ADM e COML (3)_1_Crédito PisCofins_Diferenças outubro CAN- (2)_2-DRE_DMPL" xfId="28042"/>
    <cellStyle name="s_Valuation _BS Csan CPC 02 &lt;SAP&gt;_Despesas ADM e COML (3)_1_Crédito PisCofins_Diferenças outubro CAN- (2)_2-DRE_Mapa variáveis" xfId="28043"/>
    <cellStyle name="s_Valuation _BS Csan CPC 02 &lt;SAP&gt;_Despesas ADM e COML (3)_1_Crédito PisCofins_Diferenças outubro CAN- (2)_2-DRE_Variavel" xfId="28044"/>
    <cellStyle name="s_Valuation _BS Csan CPC 02 &lt;SAP&gt;_Despesas ADM e COML (3)_1_Crédito PisCofins_Diferenças outubro CAN- (2)_3-Balanço" xfId="28045"/>
    <cellStyle name="s_Valuation _BS Csan CPC 02 &lt;SAP&gt;_Despesas ADM e COML (3)_1_Crédito PisCofins_Diferenças outubro CAN- (2)_3-Balanço 2" xfId="28046"/>
    <cellStyle name="s_Valuation _BS Csan CPC 02 &lt;SAP&gt;_Despesas ADM e COML (3)_1_Crédito PisCofins_Diferenças outubro CAN- (2)_3-Balanço 2_15-FINANCEIRAS" xfId="28047"/>
    <cellStyle name="s_Valuation _BS Csan CPC 02 &lt;SAP&gt;_Despesas ADM e COML (3)_1_Crédito PisCofins_Diferenças outubro CAN- (2)_3-Balanço_1" xfId="28048"/>
    <cellStyle name="s_Valuation _BS Csan CPC 02 &lt;SAP&gt;_Despesas ADM e COML (3)_1_Crédito PisCofins_Diferenças outubro CAN- (2)_3-Balanço_1_Mapa variáveis" xfId="28049"/>
    <cellStyle name="s_Valuation _BS Csan CPC 02 &lt;SAP&gt;_Despesas ADM e COML (3)_1_Crédito PisCofins_Diferenças outubro CAN- (2)_3-Balanço_1_Variavel" xfId="28050"/>
    <cellStyle name="s_Valuation _BS Csan CPC 02 &lt;SAP&gt;_Despesas ADM e COML (3)_1_Crédito PisCofins_Diferenças outubro CAN- (2)_3-Balanço_15-FINANCEIRAS" xfId="28051"/>
    <cellStyle name="s_Valuation _BS Csan CPC 02 &lt;SAP&gt;_Despesas ADM e COML (3)_1_Crédito PisCofins_Diferenças outubro CAN- (2)_3-Balanço_15-FINANCEIRAS_1" xfId="28052"/>
    <cellStyle name="s_Valuation _BS Csan CPC 02 &lt;SAP&gt;_Despesas ADM e COML (3)_1_Crédito PisCofins_Diferenças outubro CAN- (2)_3-Balanço_2-DRE" xfId="28053"/>
    <cellStyle name="s_Valuation _BS Csan CPC 02 &lt;SAP&gt;_Despesas ADM e COML (3)_1_Crédito PisCofins_Diferenças outubro CAN- (2)_3-Balanço_2-DRE 2" xfId="28054"/>
    <cellStyle name="s_Valuation _BS Csan CPC 02 &lt;SAP&gt;_Despesas ADM e COML (3)_1_Crédito PisCofins_Diferenças outubro CAN- (2)_3-Balanço_2-DRE_3-Balanço" xfId="28055"/>
    <cellStyle name="s_Valuation _BS Csan CPC 02 &lt;SAP&gt;_Despesas ADM e COML (3)_1_Crédito PisCofins_Diferenças outubro CAN- (2)_3-Balanço_2-DRE_3-Balanço_Mapa variáveis" xfId="28056"/>
    <cellStyle name="s_Valuation _BS Csan CPC 02 &lt;SAP&gt;_Despesas ADM e COML (3)_1_Crédito PisCofins_Diferenças outubro CAN- (2)_3-Balanço_2-DRE_3-Balanço_Variavel" xfId="28057"/>
    <cellStyle name="s_Valuation _BS Csan CPC 02 &lt;SAP&gt;_Despesas ADM e COML (3)_1_Crédito PisCofins_Diferenças outubro CAN- (2)_3-Balanço_2-DRE_Dep_Judiciais-Contingências" xfId="28058"/>
    <cellStyle name="s_Valuation _BS Csan CPC 02 &lt;SAP&gt;_Despesas ADM e COML (3)_1_Crédito PisCofins_Diferenças outubro CAN- (2)_3-Balanço_2-DRE_DFC Gerencial" xfId="28059"/>
    <cellStyle name="s_Valuation _BS Csan CPC 02 &lt;SAP&gt;_Despesas ADM e COML (3)_1_Crédito PisCofins_Diferenças outubro CAN- (2)_3-Balanço_2-DRE_DMPL" xfId="28060"/>
    <cellStyle name="s_Valuation _BS Csan CPC 02 &lt;SAP&gt;_Despesas ADM e COML (3)_1_Crédito PisCofins_Diferenças outubro CAN- (2)_3-Balanço_2-DRE_Mapa variáveis" xfId="28061"/>
    <cellStyle name="s_Valuation _BS Csan CPC 02 &lt;SAP&gt;_Despesas ADM e COML (3)_1_Crédito PisCofins_Diferenças outubro CAN- (2)_3-Balanço_2-DRE_Variavel" xfId="28062"/>
    <cellStyle name="s_Valuation _BS Csan CPC 02 &lt;SAP&gt;_Despesas ADM e COML (3)_1_Crédito PisCofins_Diferenças outubro CAN- (2)_3-Balanço_3-Balanço" xfId="28063"/>
    <cellStyle name="s_Valuation _BS Csan CPC 02 &lt;SAP&gt;_Despesas ADM e COML (3)_1_Crédito PisCofins_Diferenças outubro CAN- (2)_3-Balanço_3-Balanço_Mapa variáveis" xfId="28064"/>
    <cellStyle name="s_Valuation _BS Csan CPC 02 &lt;SAP&gt;_Despesas ADM e COML (3)_1_Crédito PisCofins_Diferenças outubro CAN- (2)_3-Balanço_3-Balanço_Variavel" xfId="28065"/>
    <cellStyle name="s_Valuation _BS Csan CPC 02 &lt;SAP&gt;_Despesas ADM e COML (3)_1_Crédito PisCofins_Diferenças outubro CAN- (2)_3-Balanço_7-Estoque" xfId="28066"/>
    <cellStyle name="s_Valuation _BS Csan CPC 02 &lt;SAP&gt;_Despesas ADM e COML (3)_1_Crédito PisCofins_Diferenças outubro CAN- (2)_3-Balanço_Despesas operacionais " xfId="28067"/>
    <cellStyle name="s_Valuation _BS Csan CPC 02 &lt;SAP&gt;_Despesas ADM e COML (3)_1_Crédito PisCofins_Diferenças outubro CAN- (2)_3-Balanço_Mapa variáveis" xfId="28068"/>
    <cellStyle name="s_Valuation _BS Csan CPC 02 &lt;SAP&gt;_Despesas ADM e COML (3)_1_Crédito PisCofins_Diferenças outubro CAN- (2)_3-Balanço_P&amp;L Raízen Combs" xfId="28069"/>
    <cellStyle name="s_Valuation _BS Csan CPC 02 &lt;SAP&gt;_Despesas ADM e COML (3)_1_Crédito PisCofins_Diferenças outubro CAN- (2)_3-Balanço_P&amp;L RUMO" xfId="28070"/>
    <cellStyle name="s_Valuation _BS Csan CPC 02 &lt;SAP&gt;_Despesas ADM e COML (3)_1_Crédito PisCofins_Diferenças outubro CAN- (2)_3-Balanço_Variavel" xfId="28071"/>
    <cellStyle name="s_Valuation _BS Csan CPC 02 &lt;SAP&gt;_Despesas ADM e COML (3)_1_Crédito PisCofins_Diferenças outubro CAN- (2)_3-Balanço_Working Capital" xfId="28072"/>
    <cellStyle name="s_Valuation _BS Csan CPC 02 &lt;SAP&gt;_Despesas ADM e COML (3)_1_Crédito PisCofins_Diferenças outubro CAN- (2)_7-Estoque" xfId="28073"/>
    <cellStyle name="s_Valuation _BS Csan CPC 02 &lt;SAP&gt;_Despesas ADM e COML (3)_1_Crédito PisCofins_Diferenças outubro CAN- (2)_Balanço" xfId="28074"/>
    <cellStyle name="s_Valuation _BS Csan CPC 02 &lt;SAP&gt;_Despesas ADM e COML (3)_1_Crédito PisCofins_Diferenças outubro CAN- (2)_Balanço_Despesas operacionais " xfId="28075"/>
    <cellStyle name="s_Valuation _BS Csan CPC 02 &lt;SAP&gt;_Despesas ADM e COML (3)_1_Crédito PisCofins_Diferenças outubro CAN- (2)_Balanço_Working Capital" xfId="28076"/>
    <cellStyle name="s_Valuation _BS Csan CPC 02 &lt;SAP&gt;_Despesas ADM e COML (3)_1_Crédito PisCofins_Diferenças outubro CAN- (2)_Despesas operacionais " xfId="28077"/>
    <cellStyle name="s_Valuation _BS Csan CPC 02 &lt;SAP&gt;_Despesas ADM e COML (3)_1_Crédito PisCofins_Diferenças outubro CAN- (2)_IR Diferido" xfId="28078"/>
    <cellStyle name="s_Valuation _BS Csan CPC 02 &lt;SAP&gt;_Despesas ADM e COML (3)_1_Crédito PisCofins_Diferenças outubro CAN- (2)_Mapa variáveis" xfId="28079"/>
    <cellStyle name="s_Valuation _BS Csan CPC 02 &lt;SAP&gt;_Despesas ADM e COML (3)_1_Crédito PisCofins_Diferenças outubro CAN- (2)_P&amp;L Raízen Combs" xfId="28080"/>
    <cellStyle name="s_Valuation _BS Csan CPC 02 &lt;SAP&gt;_Despesas ADM e COML (3)_1_Crédito PisCofins_Diferenças outubro CAN- (2)_P&amp;L RUMO" xfId="28081"/>
    <cellStyle name="s_Valuation _BS Csan CPC 02 &lt;SAP&gt;_Despesas ADM e COML (3)_1_Crédito PisCofins_Diferenças outubro CAN- (2)_Variavel" xfId="28082"/>
    <cellStyle name="s_Valuation _BS Csan CPC 02 &lt;SAP&gt;_Despesas ADM e COML (3)_1_Crédito PisCofins_Diferenças outubro CAN- (2)_Working Capital" xfId="28083"/>
    <cellStyle name="s_Valuation _BS Csan CPC 02 &lt;SAP&gt;_Despesas ADM e COML (3)_1_Crédito PisCofins_IR Diferido" xfId="28084"/>
    <cellStyle name="s_Valuation _BS Csan CPC 02 &lt;SAP&gt;_Despesas ADM e COML (3)_1_Crédito PisCofins_Mapa variáveis" xfId="28085"/>
    <cellStyle name="s_Valuation _BS Csan CPC 02 &lt;SAP&gt;_Despesas ADM e COML (3)_1_Crédito PisCofins_P&amp;L Raízen Combs" xfId="28086"/>
    <cellStyle name="s_Valuation _BS Csan CPC 02 &lt;SAP&gt;_Despesas ADM e COML (3)_1_Crédito PisCofins_P&amp;L RUMO" xfId="28087"/>
    <cellStyle name="s_Valuation _BS Csan CPC 02 &lt;SAP&gt;_Despesas ADM e COML (3)_1_Crédito PisCofins_Query C.Custos SF 10-11" xfId="28088"/>
    <cellStyle name="s_Valuation _BS Csan CPC 02 &lt;SAP&gt;_Despesas ADM e COML (3)_1_Crédito PisCofins_Query C.Custos SF 10-11 2" xfId="28089"/>
    <cellStyle name="s_Valuation _BS Csan CPC 02 &lt;SAP&gt;_Despesas ADM e COML (3)_1_Crédito PisCofins_Query C.Custos SF 10-11 2_15-FINANCEIRAS" xfId="28090"/>
    <cellStyle name="s_Valuation _BS Csan CPC 02 &lt;SAP&gt;_Despesas ADM e COML (3)_1_Crédito PisCofins_Query C.Custos SF 10-11 2_Mapa variáveis" xfId="28091"/>
    <cellStyle name="s_Valuation _BS Csan CPC 02 &lt;SAP&gt;_Despesas ADM e COML (3)_1_Crédito PisCofins_Query C.Custos SF 10-11 2_Variavel" xfId="28092"/>
    <cellStyle name="s_Valuation _BS Csan CPC 02 &lt;SAP&gt;_Despesas ADM e COML (3)_1_Crédito PisCofins_Query C.Custos SF 10-11 3" xfId="28093"/>
    <cellStyle name="s_Valuation _BS Csan CPC 02 &lt;SAP&gt;_Despesas ADM e COML (3)_1_Crédito PisCofins_Query C.Custos SF 10-11_15-FINANCEIRAS" xfId="28094"/>
    <cellStyle name="s_Valuation _BS Csan CPC 02 &lt;SAP&gt;_Despesas ADM e COML (3)_1_Crédito PisCofins_Query C.Custos SF 10-11_15-FINANCEIRAS_1" xfId="28095"/>
    <cellStyle name="s_Valuation _BS Csan CPC 02 &lt;SAP&gt;_Despesas ADM e COML (3)_1_Crédito PisCofins_Query C.Custos SF 10-11_2-DRE" xfId="28096"/>
    <cellStyle name="s_Valuation _BS Csan CPC 02 &lt;SAP&gt;_Despesas ADM e COML (3)_1_Crédito PisCofins_Query C.Custos SF 10-11_2-DRE 2" xfId="28097"/>
    <cellStyle name="s_Valuation _BS Csan CPC 02 &lt;SAP&gt;_Despesas ADM e COML (3)_1_Crédito PisCofins_Query C.Custos SF 10-11_2-DRE_3-Balanço" xfId="28098"/>
    <cellStyle name="s_Valuation _BS Csan CPC 02 &lt;SAP&gt;_Despesas ADM e COML (3)_1_Crédito PisCofins_Query C.Custos SF 10-11_2-DRE_3-Balanço_Mapa variáveis" xfId="28099"/>
    <cellStyle name="s_Valuation _BS Csan CPC 02 &lt;SAP&gt;_Despesas ADM e COML (3)_1_Crédito PisCofins_Query C.Custos SF 10-11_2-DRE_3-Balanço_Variavel" xfId="28100"/>
    <cellStyle name="s_Valuation _BS Csan CPC 02 &lt;SAP&gt;_Despesas ADM e COML (3)_1_Crédito PisCofins_Query C.Custos SF 10-11_2-DRE_Dep_Judiciais-Contingências" xfId="28101"/>
    <cellStyle name="s_Valuation _BS Csan CPC 02 &lt;SAP&gt;_Despesas ADM e COML (3)_1_Crédito PisCofins_Query C.Custos SF 10-11_2-DRE_DFC Gerencial" xfId="28102"/>
    <cellStyle name="s_Valuation _BS Csan CPC 02 &lt;SAP&gt;_Despesas ADM e COML (3)_1_Crédito PisCofins_Query C.Custos SF 10-11_2-DRE_DMPL" xfId="28103"/>
    <cellStyle name="s_Valuation _BS Csan CPC 02 &lt;SAP&gt;_Despesas ADM e COML (3)_1_Crédito PisCofins_Query C.Custos SF 10-11_2-DRE_Mapa variáveis" xfId="28104"/>
    <cellStyle name="s_Valuation _BS Csan CPC 02 &lt;SAP&gt;_Despesas ADM e COML (3)_1_Crédito PisCofins_Query C.Custos SF 10-11_2-DRE_Variavel" xfId="28105"/>
    <cellStyle name="s_Valuation _BS Csan CPC 02 &lt;SAP&gt;_Despesas ADM e COML (3)_1_Crédito PisCofins_Query C.Custos SF 10-11_3-Balanço" xfId="28106"/>
    <cellStyle name="s_Valuation _BS Csan CPC 02 &lt;SAP&gt;_Despesas ADM e COML (3)_1_Crédito PisCofins_Query C.Custos SF 10-11_3-Balanço 2" xfId="28107"/>
    <cellStyle name="s_Valuation _BS Csan CPC 02 &lt;SAP&gt;_Despesas ADM e COML (3)_1_Crédito PisCofins_Query C.Custos SF 10-11_3-Balanço 2_15-FINANCEIRAS" xfId="28108"/>
    <cellStyle name="s_Valuation _BS Csan CPC 02 &lt;SAP&gt;_Despesas ADM e COML (3)_1_Crédito PisCofins_Query C.Custos SF 10-11_3-Balanço_1" xfId="28109"/>
    <cellStyle name="s_Valuation _BS Csan CPC 02 &lt;SAP&gt;_Despesas ADM e COML (3)_1_Crédito PisCofins_Query C.Custos SF 10-11_3-Balanço_1_Mapa variáveis" xfId="28110"/>
    <cellStyle name="s_Valuation _BS Csan CPC 02 &lt;SAP&gt;_Despesas ADM e COML (3)_1_Crédito PisCofins_Query C.Custos SF 10-11_3-Balanço_1_Variavel" xfId="28111"/>
    <cellStyle name="s_Valuation _BS Csan CPC 02 &lt;SAP&gt;_Despesas ADM e COML (3)_1_Crédito PisCofins_Query C.Custos SF 10-11_3-Balanço_15-FINANCEIRAS" xfId="28112"/>
    <cellStyle name="s_Valuation _BS Csan CPC 02 &lt;SAP&gt;_Despesas ADM e COML (3)_1_Crédito PisCofins_Query C.Custos SF 10-11_3-Balanço_15-FINANCEIRAS_1" xfId="28113"/>
    <cellStyle name="s_Valuation _BS Csan CPC 02 &lt;SAP&gt;_Despesas ADM e COML (3)_1_Crédito PisCofins_Query C.Custos SF 10-11_3-Balanço_2-DRE" xfId="28114"/>
    <cellStyle name="s_Valuation _BS Csan CPC 02 &lt;SAP&gt;_Despesas ADM e COML (3)_1_Crédito PisCofins_Query C.Custos SF 10-11_3-Balanço_2-DRE 2" xfId="28115"/>
    <cellStyle name="s_Valuation _BS Csan CPC 02 &lt;SAP&gt;_Despesas ADM e COML (3)_1_Crédito PisCofins_Query C.Custos SF 10-11_3-Balanço_2-DRE_3-Balanço" xfId="28116"/>
    <cellStyle name="s_Valuation _BS Csan CPC 02 &lt;SAP&gt;_Despesas ADM e COML (3)_1_Crédito PisCofins_Query C.Custos SF 10-11_3-Balanço_2-DRE_3-Balanço_Mapa variáveis" xfId="28117"/>
    <cellStyle name="s_Valuation _BS Csan CPC 02 &lt;SAP&gt;_Despesas ADM e COML (3)_1_Crédito PisCofins_Query C.Custos SF 10-11_3-Balanço_2-DRE_3-Balanço_Variavel" xfId="28118"/>
    <cellStyle name="s_Valuation _BS Csan CPC 02 &lt;SAP&gt;_Despesas ADM e COML (3)_1_Crédito PisCofins_Query C.Custos SF 10-11_3-Balanço_2-DRE_Dep_Judiciais-Contingências" xfId="28119"/>
    <cellStyle name="s_Valuation _BS Csan CPC 02 &lt;SAP&gt;_Despesas ADM e COML (3)_1_Crédito PisCofins_Query C.Custos SF 10-11_3-Balanço_2-DRE_DFC Gerencial" xfId="28120"/>
    <cellStyle name="s_Valuation _BS Csan CPC 02 &lt;SAP&gt;_Despesas ADM e COML (3)_1_Crédito PisCofins_Query C.Custos SF 10-11_3-Balanço_2-DRE_DMPL" xfId="28121"/>
    <cellStyle name="s_Valuation _BS Csan CPC 02 &lt;SAP&gt;_Despesas ADM e COML (3)_1_Crédito PisCofins_Query C.Custos SF 10-11_3-Balanço_2-DRE_Mapa variáveis" xfId="28122"/>
    <cellStyle name="s_Valuation _BS Csan CPC 02 &lt;SAP&gt;_Despesas ADM e COML (3)_1_Crédito PisCofins_Query C.Custos SF 10-11_3-Balanço_2-DRE_Variavel" xfId="28123"/>
    <cellStyle name="s_Valuation _BS Csan CPC 02 &lt;SAP&gt;_Despesas ADM e COML (3)_1_Crédito PisCofins_Query C.Custos SF 10-11_3-Balanço_3-Balanço" xfId="28124"/>
    <cellStyle name="s_Valuation _BS Csan CPC 02 &lt;SAP&gt;_Despesas ADM e COML (3)_1_Crédito PisCofins_Query C.Custos SF 10-11_3-Balanço_3-Balanço_Mapa variáveis" xfId="28125"/>
    <cellStyle name="s_Valuation _BS Csan CPC 02 &lt;SAP&gt;_Despesas ADM e COML (3)_1_Crédito PisCofins_Query C.Custos SF 10-11_3-Balanço_3-Balanço_Variavel" xfId="28126"/>
    <cellStyle name="s_Valuation _BS Csan CPC 02 &lt;SAP&gt;_Despesas ADM e COML (3)_1_Crédito PisCofins_Query C.Custos SF 10-11_3-Balanço_7-Estoque" xfId="28127"/>
    <cellStyle name="s_Valuation _BS Csan CPC 02 &lt;SAP&gt;_Despesas ADM e COML (3)_1_Crédito PisCofins_Query C.Custos SF 10-11_3-Balanço_Despesas operacionais " xfId="28128"/>
    <cellStyle name="s_Valuation _BS Csan CPC 02 &lt;SAP&gt;_Despesas ADM e COML (3)_1_Crédito PisCofins_Query C.Custos SF 10-11_3-Balanço_Mapa variáveis" xfId="28129"/>
    <cellStyle name="s_Valuation _BS Csan CPC 02 &lt;SAP&gt;_Despesas ADM e COML (3)_1_Crédito PisCofins_Query C.Custos SF 10-11_3-Balanço_P&amp;L Raízen Combs" xfId="28130"/>
    <cellStyle name="s_Valuation _BS Csan CPC 02 &lt;SAP&gt;_Despesas ADM e COML (3)_1_Crédito PisCofins_Query C.Custos SF 10-11_3-Balanço_P&amp;L RUMO" xfId="28131"/>
    <cellStyle name="s_Valuation _BS Csan CPC 02 &lt;SAP&gt;_Despesas ADM e COML (3)_1_Crédito PisCofins_Query C.Custos SF 10-11_3-Balanço_Variavel" xfId="28132"/>
    <cellStyle name="s_Valuation _BS Csan CPC 02 &lt;SAP&gt;_Despesas ADM e COML (3)_1_Crédito PisCofins_Query C.Custos SF 10-11_3-Balanço_Working Capital" xfId="28133"/>
    <cellStyle name="s_Valuation _BS Csan CPC 02 &lt;SAP&gt;_Despesas ADM e COML (3)_1_Crédito PisCofins_Query C.Custos SF 10-11_7-Estoque" xfId="28134"/>
    <cellStyle name="s_Valuation _BS Csan CPC 02 &lt;SAP&gt;_Despesas ADM e COML (3)_1_Crédito PisCofins_Query C.Custos SF 10-11_Balanço" xfId="28135"/>
    <cellStyle name="s_Valuation _BS Csan CPC 02 &lt;SAP&gt;_Despesas ADM e COML (3)_1_Crédito PisCofins_Query C.Custos SF 10-11_Balanço_Despesas operacionais " xfId="28136"/>
    <cellStyle name="s_Valuation _BS Csan CPC 02 &lt;SAP&gt;_Despesas ADM e COML (3)_1_Crédito PisCofins_Query C.Custos SF 10-11_Balanço_Working Capital" xfId="28137"/>
    <cellStyle name="s_Valuation _BS Csan CPC 02 &lt;SAP&gt;_Despesas ADM e COML (3)_1_Crédito PisCofins_Query C.Custos SF 10-11_Despesas operacionais " xfId="28138"/>
    <cellStyle name="s_Valuation _BS Csan CPC 02 &lt;SAP&gt;_Despesas ADM e COML (3)_1_Crédito PisCofins_Query C.Custos SF 10-11_IR Diferido" xfId="28139"/>
    <cellStyle name="s_Valuation _BS Csan CPC 02 &lt;SAP&gt;_Despesas ADM e COML (3)_1_Crédito PisCofins_Query C.Custos SF 10-11_Mapa variáveis" xfId="28140"/>
    <cellStyle name="s_Valuation _BS Csan CPC 02 &lt;SAP&gt;_Despesas ADM e COML (3)_1_Crédito PisCofins_Query C.Custos SF 10-11_P&amp;L Raízen Combs" xfId="28141"/>
    <cellStyle name="s_Valuation _BS Csan CPC 02 &lt;SAP&gt;_Despesas ADM e COML (3)_1_Crédito PisCofins_Query C.Custos SF 10-11_P&amp;L RUMO" xfId="28142"/>
    <cellStyle name="s_Valuation _BS Csan CPC 02 &lt;SAP&gt;_Despesas ADM e COML (3)_1_Crédito PisCofins_Query C.Custos SF 10-11_Variavel" xfId="28143"/>
    <cellStyle name="s_Valuation _BS Csan CPC 02 &lt;SAP&gt;_Despesas ADM e COML (3)_1_Crédito PisCofins_Query C.Custos SF 10-11_Working Capital" xfId="28144"/>
    <cellStyle name="s_Valuation _BS Csan CPC 02 &lt;SAP&gt;_Despesas ADM e COML (3)_1_Crédito PisCofins_Variavel" xfId="28145"/>
    <cellStyle name="s_Valuation _BS Csan CPC 02 &lt;SAP&gt;_Despesas ADM e COML (3)_1_Crédito PisCofins_Working Capital" xfId="28146"/>
    <cellStyle name="s_Valuation _BS Csan CPC 02 &lt;SAP&gt;_Despesas ADM e COML (3)_1_Despesas operacionais " xfId="28147"/>
    <cellStyle name="s_Valuation _BS Csan CPC 02 &lt;SAP&gt;_Despesas ADM e COML (3)_1_FS'11" xfId="28148"/>
    <cellStyle name="s_Valuation _BS Csan CPC 02 &lt;SAP&gt;_Despesas ADM e COML (3)_1_FS'11_Mapa variáveis" xfId="28149"/>
    <cellStyle name="s_Valuation _BS Csan CPC 02 &lt;SAP&gt;_Despesas ADM e COML (3)_1_FS'11_Variavel" xfId="28150"/>
    <cellStyle name="s_Valuation _BS Csan CPC 02 &lt;SAP&gt;_Despesas ADM e COML (3)_1_IR Diferido" xfId="28151"/>
    <cellStyle name="s_Valuation _BS Csan CPC 02 &lt;SAP&gt;_Despesas ADM e COML (3)_1_Mapa variáveis" xfId="28152"/>
    <cellStyle name="s_Valuation _BS Csan CPC 02 &lt;SAP&gt;_Despesas ADM e COML (3)_1_P&amp;L Raízen Combs" xfId="28153"/>
    <cellStyle name="s_Valuation _BS Csan CPC 02 &lt;SAP&gt;_Despesas ADM e COML (3)_1_P&amp;L RUMO" xfId="28154"/>
    <cellStyle name="s_Valuation _BS Csan CPC 02 &lt;SAP&gt;_Despesas ADM e COML (3)_1_Plan1" xfId="28155"/>
    <cellStyle name="s_Valuation _BS Csan CPC 02 &lt;SAP&gt;_Despesas ADM e COML (3)_1_Plan1 2" xfId="28156"/>
    <cellStyle name="s_Valuation _BS Csan CPC 02 &lt;SAP&gt;_Despesas ADM e COML (3)_1_Plan1 2_15-FINANCEIRAS" xfId="28157"/>
    <cellStyle name="s_Valuation _BS Csan CPC 02 &lt;SAP&gt;_Despesas ADM e COML (3)_1_Plan1 2_Mapa variáveis" xfId="28158"/>
    <cellStyle name="s_Valuation _BS Csan CPC 02 &lt;SAP&gt;_Despesas ADM e COML (3)_1_Plan1 2_Variavel" xfId="28159"/>
    <cellStyle name="s_Valuation _BS Csan CPC 02 &lt;SAP&gt;_Despesas ADM e COML (3)_1_Plan1 3" xfId="28160"/>
    <cellStyle name="s_Valuation _BS Csan CPC 02 &lt;SAP&gt;_Despesas ADM e COML (3)_1_Plan1_15-FINANCEIRAS" xfId="28161"/>
    <cellStyle name="s_Valuation _BS Csan CPC 02 &lt;SAP&gt;_Despesas ADM e COML (3)_1_Plan1_15-FINANCEIRAS_1" xfId="28162"/>
    <cellStyle name="s_Valuation _BS Csan CPC 02 &lt;SAP&gt;_Despesas ADM e COML (3)_1_Plan1_2-DRE" xfId="28163"/>
    <cellStyle name="s_Valuation _BS Csan CPC 02 &lt;SAP&gt;_Despesas ADM e COML (3)_1_Plan1_2-DRE 2" xfId="28164"/>
    <cellStyle name="s_Valuation _BS Csan CPC 02 &lt;SAP&gt;_Despesas ADM e COML (3)_1_Plan1_2-DRE_3-Balanço" xfId="28165"/>
    <cellStyle name="s_Valuation _BS Csan CPC 02 &lt;SAP&gt;_Despesas ADM e COML (3)_1_Plan1_2-DRE_3-Balanço_Mapa variáveis" xfId="28166"/>
    <cellStyle name="s_Valuation _BS Csan CPC 02 &lt;SAP&gt;_Despesas ADM e COML (3)_1_Plan1_2-DRE_3-Balanço_Variavel" xfId="28167"/>
    <cellStyle name="s_Valuation _BS Csan CPC 02 &lt;SAP&gt;_Despesas ADM e COML (3)_1_Plan1_2-DRE_Dep_Judiciais-Contingências" xfId="28168"/>
    <cellStyle name="s_Valuation _BS Csan CPC 02 &lt;SAP&gt;_Despesas ADM e COML (3)_1_Plan1_2-DRE_DFC Gerencial" xfId="28169"/>
    <cellStyle name="s_Valuation _BS Csan CPC 02 &lt;SAP&gt;_Despesas ADM e COML (3)_1_Plan1_2-DRE_DMPL" xfId="28170"/>
    <cellStyle name="s_Valuation _BS Csan CPC 02 &lt;SAP&gt;_Despesas ADM e COML (3)_1_Plan1_2-DRE_Mapa variáveis" xfId="28171"/>
    <cellStyle name="s_Valuation _BS Csan CPC 02 &lt;SAP&gt;_Despesas ADM e COML (3)_1_Plan1_2-DRE_Variavel" xfId="28172"/>
    <cellStyle name="s_Valuation _BS Csan CPC 02 &lt;SAP&gt;_Despesas ADM e COML (3)_1_Plan1_3-Balanço" xfId="28173"/>
    <cellStyle name="s_Valuation _BS Csan CPC 02 &lt;SAP&gt;_Despesas ADM e COML (3)_1_Plan1_3-Balanço 2" xfId="28174"/>
    <cellStyle name="s_Valuation _BS Csan CPC 02 &lt;SAP&gt;_Despesas ADM e COML (3)_1_Plan1_3-Balanço 2_15-FINANCEIRAS" xfId="28175"/>
    <cellStyle name="s_Valuation _BS Csan CPC 02 &lt;SAP&gt;_Despesas ADM e COML (3)_1_Plan1_3-Balanço_1" xfId="28176"/>
    <cellStyle name="s_Valuation _BS Csan CPC 02 &lt;SAP&gt;_Despesas ADM e COML (3)_1_Plan1_3-Balanço_1_Mapa variáveis" xfId="28177"/>
    <cellStyle name="s_Valuation _BS Csan CPC 02 &lt;SAP&gt;_Despesas ADM e COML (3)_1_Plan1_3-Balanço_1_Variavel" xfId="28178"/>
    <cellStyle name="s_Valuation _BS Csan CPC 02 &lt;SAP&gt;_Despesas ADM e COML (3)_1_Plan1_3-Balanço_15-FINANCEIRAS" xfId="28179"/>
    <cellStyle name="s_Valuation _BS Csan CPC 02 &lt;SAP&gt;_Despesas ADM e COML (3)_1_Plan1_3-Balanço_15-FINANCEIRAS_1" xfId="28180"/>
    <cellStyle name="s_Valuation _BS Csan CPC 02 &lt;SAP&gt;_Despesas ADM e COML (3)_1_Plan1_3-Balanço_2-DRE" xfId="28181"/>
    <cellStyle name="s_Valuation _BS Csan CPC 02 &lt;SAP&gt;_Despesas ADM e COML (3)_1_Plan1_3-Balanço_2-DRE 2" xfId="28182"/>
    <cellStyle name="s_Valuation _BS Csan CPC 02 &lt;SAP&gt;_Despesas ADM e COML (3)_1_Plan1_3-Balanço_2-DRE_3-Balanço" xfId="28183"/>
    <cellStyle name="s_Valuation _BS Csan CPC 02 &lt;SAP&gt;_Despesas ADM e COML (3)_1_Plan1_3-Balanço_2-DRE_3-Balanço_Mapa variáveis" xfId="28184"/>
    <cellStyle name="s_Valuation _BS Csan CPC 02 &lt;SAP&gt;_Despesas ADM e COML (3)_1_Plan1_3-Balanço_2-DRE_3-Balanço_Variavel" xfId="28185"/>
    <cellStyle name="s_Valuation _BS Csan CPC 02 &lt;SAP&gt;_Despesas ADM e COML (3)_1_Plan1_3-Balanço_2-DRE_Dep_Judiciais-Contingências" xfId="28186"/>
    <cellStyle name="s_Valuation _BS Csan CPC 02 &lt;SAP&gt;_Despesas ADM e COML (3)_1_Plan1_3-Balanço_2-DRE_DFC Gerencial" xfId="28187"/>
    <cellStyle name="s_Valuation _BS Csan CPC 02 &lt;SAP&gt;_Despesas ADM e COML (3)_1_Plan1_3-Balanço_2-DRE_DMPL" xfId="28188"/>
    <cellStyle name="s_Valuation _BS Csan CPC 02 &lt;SAP&gt;_Despesas ADM e COML (3)_1_Plan1_3-Balanço_2-DRE_Mapa variáveis" xfId="28189"/>
    <cellStyle name="s_Valuation _BS Csan CPC 02 &lt;SAP&gt;_Despesas ADM e COML (3)_1_Plan1_3-Balanço_2-DRE_Variavel" xfId="28190"/>
    <cellStyle name="s_Valuation _BS Csan CPC 02 &lt;SAP&gt;_Despesas ADM e COML (3)_1_Plan1_3-Balanço_3-Balanço" xfId="28191"/>
    <cellStyle name="s_Valuation _BS Csan CPC 02 &lt;SAP&gt;_Despesas ADM e COML (3)_1_Plan1_3-Balanço_3-Balanço_Mapa variáveis" xfId="28192"/>
    <cellStyle name="s_Valuation _BS Csan CPC 02 &lt;SAP&gt;_Despesas ADM e COML (3)_1_Plan1_3-Balanço_3-Balanço_Variavel" xfId="28193"/>
    <cellStyle name="s_Valuation _BS Csan CPC 02 &lt;SAP&gt;_Despesas ADM e COML (3)_1_Plan1_3-Balanço_7-Estoque" xfId="28194"/>
    <cellStyle name="s_Valuation _BS Csan CPC 02 &lt;SAP&gt;_Despesas ADM e COML (3)_1_Plan1_3-Balanço_Despesas operacionais " xfId="28195"/>
    <cellStyle name="s_Valuation _BS Csan CPC 02 &lt;SAP&gt;_Despesas ADM e COML (3)_1_Plan1_3-Balanço_Mapa variáveis" xfId="28196"/>
    <cellStyle name="s_Valuation _BS Csan CPC 02 &lt;SAP&gt;_Despesas ADM e COML (3)_1_Plan1_3-Balanço_P&amp;L Raízen Combs" xfId="28197"/>
    <cellStyle name="s_Valuation _BS Csan CPC 02 &lt;SAP&gt;_Despesas ADM e COML (3)_1_Plan1_3-Balanço_P&amp;L RUMO" xfId="28198"/>
    <cellStyle name="s_Valuation _BS Csan CPC 02 &lt;SAP&gt;_Despesas ADM e COML (3)_1_Plan1_3-Balanço_Variavel" xfId="28199"/>
    <cellStyle name="s_Valuation _BS Csan CPC 02 &lt;SAP&gt;_Despesas ADM e COML (3)_1_Plan1_3-Balanço_Working Capital" xfId="28200"/>
    <cellStyle name="s_Valuation _BS Csan CPC 02 &lt;SAP&gt;_Despesas ADM e COML (3)_1_Plan1_7-Estoque" xfId="28201"/>
    <cellStyle name="s_Valuation _BS Csan CPC 02 &lt;SAP&gt;_Despesas ADM e COML (3)_1_Plan1_Balanço" xfId="28202"/>
    <cellStyle name="s_Valuation _BS Csan CPC 02 &lt;SAP&gt;_Despesas ADM e COML (3)_1_Plan1_Balanço_Despesas operacionais " xfId="28203"/>
    <cellStyle name="s_Valuation _BS Csan CPC 02 &lt;SAP&gt;_Despesas ADM e COML (3)_1_Plan1_Balanço_Working Capital" xfId="28204"/>
    <cellStyle name="s_Valuation _BS Csan CPC 02 &lt;SAP&gt;_Despesas ADM e COML (3)_1_Plan1_CCL" xfId="28205"/>
    <cellStyle name="s_Valuation _BS Csan CPC 02 &lt;SAP&gt;_Despesas ADM e COML (3)_1_Plan1_CCL 2" xfId="28206"/>
    <cellStyle name="s_Valuation _BS Csan CPC 02 &lt;SAP&gt;_Despesas ADM e COML (3)_1_Plan1_CCL 2_15-FINANCEIRAS" xfId="28207"/>
    <cellStyle name="s_Valuation _BS Csan CPC 02 &lt;SAP&gt;_Despesas ADM e COML (3)_1_Plan1_CCL 2_Mapa variáveis" xfId="28208"/>
    <cellStyle name="s_Valuation _BS Csan CPC 02 &lt;SAP&gt;_Despesas ADM e COML (3)_1_Plan1_CCL 2_Variavel" xfId="28209"/>
    <cellStyle name="s_Valuation _BS Csan CPC 02 &lt;SAP&gt;_Despesas ADM e COML (3)_1_Plan1_CCL 3" xfId="28210"/>
    <cellStyle name="s_Valuation _BS Csan CPC 02 &lt;SAP&gt;_Despesas ADM e COML (3)_1_Plan1_CCL_15-FINANCEIRAS" xfId="28211"/>
    <cellStyle name="s_Valuation _BS Csan CPC 02 &lt;SAP&gt;_Despesas ADM e COML (3)_1_Plan1_CCL_15-FINANCEIRAS_1" xfId="28212"/>
    <cellStyle name="s_Valuation _BS Csan CPC 02 &lt;SAP&gt;_Despesas ADM e COML (3)_1_Plan1_CCL_2-DRE" xfId="28213"/>
    <cellStyle name="s_Valuation _BS Csan CPC 02 &lt;SAP&gt;_Despesas ADM e COML (3)_1_Plan1_CCL_2-DRE 2" xfId="28214"/>
    <cellStyle name="s_Valuation _BS Csan CPC 02 &lt;SAP&gt;_Despesas ADM e COML (3)_1_Plan1_CCL_2-DRE_3-Balanço" xfId="28215"/>
    <cellStyle name="s_Valuation _BS Csan CPC 02 &lt;SAP&gt;_Despesas ADM e COML (3)_1_Plan1_CCL_2-DRE_3-Balanço_Mapa variáveis" xfId="28216"/>
    <cellStyle name="s_Valuation _BS Csan CPC 02 &lt;SAP&gt;_Despesas ADM e COML (3)_1_Plan1_CCL_2-DRE_3-Balanço_Variavel" xfId="28217"/>
    <cellStyle name="s_Valuation _BS Csan CPC 02 &lt;SAP&gt;_Despesas ADM e COML (3)_1_Plan1_CCL_2-DRE_Dep_Judiciais-Contingências" xfId="28218"/>
    <cellStyle name="s_Valuation _BS Csan CPC 02 &lt;SAP&gt;_Despesas ADM e COML (3)_1_Plan1_CCL_2-DRE_DFC Gerencial" xfId="28219"/>
    <cellStyle name="s_Valuation _BS Csan CPC 02 &lt;SAP&gt;_Despesas ADM e COML (3)_1_Plan1_CCL_2-DRE_DMPL" xfId="28220"/>
    <cellStyle name="s_Valuation _BS Csan CPC 02 &lt;SAP&gt;_Despesas ADM e COML (3)_1_Plan1_CCL_2-DRE_Mapa variáveis" xfId="28221"/>
    <cellStyle name="s_Valuation _BS Csan CPC 02 &lt;SAP&gt;_Despesas ADM e COML (3)_1_Plan1_CCL_2-DRE_Variavel" xfId="28222"/>
    <cellStyle name="s_Valuation _BS Csan CPC 02 &lt;SAP&gt;_Despesas ADM e COML (3)_1_Plan1_CCL_3-Balanço" xfId="28223"/>
    <cellStyle name="s_Valuation _BS Csan CPC 02 &lt;SAP&gt;_Despesas ADM e COML (3)_1_Plan1_CCL_3-Balanço 2" xfId="28224"/>
    <cellStyle name="s_Valuation _BS Csan CPC 02 &lt;SAP&gt;_Despesas ADM e COML (3)_1_Plan1_CCL_3-Balanço 2_15-FINANCEIRAS" xfId="28225"/>
    <cellStyle name="s_Valuation _BS Csan CPC 02 &lt;SAP&gt;_Despesas ADM e COML (3)_1_Plan1_CCL_3-Balanço_1" xfId="28226"/>
    <cellStyle name="s_Valuation _BS Csan CPC 02 &lt;SAP&gt;_Despesas ADM e COML (3)_1_Plan1_CCL_3-Balanço_1_Mapa variáveis" xfId="28227"/>
    <cellStyle name="s_Valuation _BS Csan CPC 02 &lt;SAP&gt;_Despesas ADM e COML (3)_1_Plan1_CCL_3-Balanço_1_Variavel" xfId="28228"/>
    <cellStyle name="s_Valuation _BS Csan CPC 02 &lt;SAP&gt;_Despesas ADM e COML (3)_1_Plan1_CCL_3-Balanço_15-FINANCEIRAS" xfId="28229"/>
    <cellStyle name="s_Valuation _BS Csan CPC 02 &lt;SAP&gt;_Despesas ADM e COML (3)_1_Plan1_CCL_3-Balanço_15-FINANCEIRAS_1" xfId="28230"/>
    <cellStyle name="s_Valuation _BS Csan CPC 02 &lt;SAP&gt;_Despesas ADM e COML (3)_1_Plan1_CCL_3-Balanço_2-DRE" xfId="28231"/>
    <cellStyle name="s_Valuation _BS Csan CPC 02 &lt;SAP&gt;_Despesas ADM e COML (3)_1_Plan1_CCL_3-Balanço_2-DRE 2" xfId="28232"/>
    <cellStyle name="s_Valuation _BS Csan CPC 02 &lt;SAP&gt;_Despesas ADM e COML (3)_1_Plan1_CCL_3-Balanço_2-DRE_3-Balanço" xfId="28233"/>
    <cellStyle name="s_Valuation _BS Csan CPC 02 &lt;SAP&gt;_Despesas ADM e COML (3)_1_Plan1_CCL_3-Balanço_2-DRE_3-Balanço_Mapa variáveis" xfId="28234"/>
    <cellStyle name="s_Valuation _BS Csan CPC 02 &lt;SAP&gt;_Despesas ADM e COML (3)_1_Plan1_CCL_3-Balanço_2-DRE_3-Balanço_Variavel" xfId="28235"/>
    <cellStyle name="s_Valuation _BS Csan CPC 02 &lt;SAP&gt;_Despesas ADM e COML (3)_1_Plan1_CCL_3-Balanço_2-DRE_Dep_Judiciais-Contingências" xfId="28236"/>
    <cellStyle name="s_Valuation _BS Csan CPC 02 &lt;SAP&gt;_Despesas ADM e COML (3)_1_Plan1_CCL_3-Balanço_2-DRE_DFC Gerencial" xfId="28237"/>
    <cellStyle name="s_Valuation _BS Csan CPC 02 &lt;SAP&gt;_Despesas ADM e COML (3)_1_Plan1_CCL_3-Balanço_2-DRE_DMPL" xfId="28238"/>
    <cellStyle name="s_Valuation _BS Csan CPC 02 &lt;SAP&gt;_Despesas ADM e COML (3)_1_Plan1_CCL_3-Balanço_2-DRE_Mapa variáveis" xfId="28239"/>
    <cellStyle name="s_Valuation _BS Csan CPC 02 &lt;SAP&gt;_Despesas ADM e COML (3)_1_Plan1_CCL_3-Balanço_2-DRE_Variavel" xfId="28240"/>
    <cellStyle name="s_Valuation _BS Csan CPC 02 &lt;SAP&gt;_Despesas ADM e COML (3)_1_Plan1_CCL_3-Balanço_3-Balanço" xfId="28241"/>
    <cellStyle name="s_Valuation _BS Csan CPC 02 &lt;SAP&gt;_Despesas ADM e COML (3)_1_Plan1_CCL_3-Balanço_3-Balanço_Mapa variáveis" xfId="28242"/>
    <cellStyle name="s_Valuation _BS Csan CPC 02 &lt;SAP&gt;_Despesas ADM e COML (3)_1_Plan1_CCL_3-Balanço_3-Balanço_Variavel" xfId="28243"/>
    <cellStyle name="s_Valuation _BS Csan CPC 02 &lt;SAP&gt;_Despesas ADM e COML (3)_1_Plan1_CCL_3-Balanço_7-Estoque" xfId="28244"/>
    <cellStyle name="s_Valuation _BS Csan CPC 02 &lt;SAP&gt;_Despesas ADM e COML (3)_1_Plan1_CCL_3-Balanço_Despesas operacionais " xfId="28245"/>
    <cellStyle name="s_Valuation _BS Csan CPC 02 &lt;SAP&gt;_Despesas ADM e COML (3)_1_Plan1_CCL_3-Balanço_Mapa variáveis" xfId="28246"/>
    <cellStyle name="s_Valuation _BS Csan CPC 02 &lt;SAP&gt;_Despesas ADM e COML (3)_1_Plan1_CCL_3-Balanço_P&amp;L Raízen Combs" xfId="28247"/>
    <cellStyle name="s_Valuation _BS Csan CPC 02 &lt;SAP&gt;_Despesas ADM e COML (3)_1_Plan1_CCL_3-Balanço_P&amp;L RUMO" xfId="28248"/>
    <cellStyle name="s_Valuation _BS Csan CPC 02 &lt;SAP&gt;_Despesas ADM e COML (3)_1_Plan1_CCL_3-Balanço_Variavel" xfId="28249"/>
    <cellStyle name="s_Valuation _BS Csan CPC 02 &lt;SAP&gt;_Despesas ADM e COML (3)_1_Plan1_CCL_3-Balanço_Working Capital" xfId="28250"/>
    <cellStyle name="s_Valuation _BS Csan CPC 02 &lt;SAP&gt;_Despesas ADM e COML (3)_1_Plan1_CCL_7-Estoque" xfId="28251"/>
    <cellStyle name="s_Valuation _BS Csan CPC 02 &lt;SAP&gt;_Despesas ADM e COML (3)_1_Plan1_CCL_Balanço" xfId="28252"/>
    <cellStyle name="s_Valuation _BS Csan CPC 02 &lt;SAP&gt;_Despesas ADM e COML (3)_1_Plan1_CCL_Balanço_Despesas operacionais " xfId="28253"/>
    <cellStyle name="s_Valuation _BS Csan CPC 02 &lt;SAP&gt;_Despesas ADM e COML (3)_1_Plan1_CCL_Balanço_Working Capital" xfId="28254"/>
    <cellStyle name="s_Valuation _BS Csan CPC 02 &lt;SAP&gt;_Despesas ADM e COML (3)_1_Plan1_CCL_Despesas operacionais " xfId="28255"/>
    <cellStyle name="s_Valuation _BS Csan CPC 02 &lt;SAP&gt;_Despesas ADM e COML (3)_1_Plan1_CCL_IR Diferido" xfId="28256"/>
    <cellStyle name="s_Valuation _BS Csan CPC 02 &lt;SAP&gt;_Despesas ADM e COML (3)_1_Plan1_CCL_Mapa variáveis" xfId="28257"/>
    <cellStyle name="s_Valuation _BS Csan CPC 02 &lt;SAP&gt;_Despesas ADM e COML (3)_1_Plan1_CCL_P&amp;L Raízen Combs" xfId="28258"/>
    <cellStyle name="s_Valuation _BS Csan CPC 02 &lt;SAP&gt;_Despesas ADM e COML (3)_1_Plan1_CCL_P&amp;L RUMO" xfId="28259"/>
    <cellStyle name="s_Valuation _BS Csan CPC 02 &lt;SAP&gt;_Despesas ADM e COML (3)_1_Plan1_CCL_Variavel" xfId="28260"/>
    <cellStyle name="s_Valuation _BS Csan CPC 02 &lt;SAP&gt;_Despesas ADM e COML (3)_1_Plan1_CCL_Working Capital" xfId="28261"/>
    <cellStyle name="s_Valuation _BS Csan CPC 02 &lt;SAP&gt;_Despesas ADM e COML (3)_1_Plan1_Despesas operacionais " xfId="28262"/>
    <cellStyle name="s_Valuation _BS Csan CPC 02 &lt;SAP&gt;_Despesas ADM e COML (3)_1_Plan1_Diferenças outubro CAN- (2)" xfId="28263"/>
    <cellStyle name="s_Valuation _BS Csan CPC 02 &lt;SAP&gt;_Despesas ADM e COML (3)_1_Plan1_Diferenças outubro CAN- (2) 2" xfId="28264"/>
    <cellStyle name="s_Valuation _BS Csan CPC 02 &lt;SAP&gt;_Despesas ADM e COML (3)_1_Plan1_Diferenças outubro CAN- (2) 2_15-FINANCEIRAS" xfId="28265"/>
    <cellStyle name="s_Valuation _BS Csan CPC 02 &lt;SAP&gt;_Despesas ADM e COML (3)_1_Plan1_Diferenças outubro CAN- (2) 2_Mapa variáveis" xfId="28266"/>
    <cellStyle name="s_Valuation _BS Csan CPC 02 &lt;SAP&gt;_Despesas ADM e COML (3)_1_Plan1_Diferenças outubro CAN- (2) 2_Variavel" xfId="28267"/>
    <cellStyle name="s_Valuation _BS Csan CPC 02 &lt;SAP&gt;_Despesas ADM e COML (3)_1_Plan1_Diferenças outubro CAN- (2) 3" xfId="28268"/>
    <cellStyle name="s_Valuation _BS Csan CPC 02 &lt;SAP&gt;_Despesas ADM e COML (3)_1_Plan1_Diferenças outubro CAN- (2)_15-FINANCEIRAS" xfId="28269"/>
    <cellStyle name="s_Valuation _BS Csan CPC 02 &lt;SAP&gt;_Despesas ADM e COML (3)_1_Plan1_Diferenças outubro CAN- (2)_15-FINANCEIRAS_1" xfId="28270"/>
    <cellStyle name="s_Valuation _BS Csan CPC 02 &lt;SAP&gt;_Despesas ADM e COML (3)_1_Plan1_Diferenças outubro CAN- (2)_2-DRE" xfId="28271"/>
    <cellStyle name="s_Valuation _BS Csan CPC 02 &lt;SAP&gt;_Despesas ADM e COML (3)_1_Plan1_Diferenças outubro CAN- (2)_2-DRE 2" xfId="28272"/>
    <cellStyle name="s_Valuation _BS Csan CPC 02 &lt;SAP&gt;_Despesas ADM e COML (3)_1_Plan1_Diferenças outubro CAN- (2)_2-DRE_3-Balanço" xfId="28273"/>
    <cellStyle name="s_Valuation _BS Csan CPC 02 &lt;SAP&gt;_Despesas ADM e COML (3)_1_Plan1_Diferenças outubro CAN- (2)_2-DRE_3-Balanço_Mapa variáveis" xfId="28274"/>
    <cellStyle name="s_Valuation _BS Csan CPC 02 &lt;SAP&gt;_Despesas ADM e COML (3)_1_Plan1_Diferenças outubro CAN- (2)_2-DRE_3-Balanço_Variavel" xfId="28275"/>
    <cellStyle name="s_Valuation _BS Csan CPC 02 &lt;SAP&gt;_Despesas ADM e COML (3)_1_Plan1_Diferenças outubro CAN- (2)_2-DRE_Dep_Judiciais-Contingências" xfId="28276"/>
    <cellStyle name="s_Valuation _BS Csan CPC 02 &lt;SAP&gt;_Despesas ADM e COML (3)_1_Plan1_Diferenças outubro CAN- (2)_2-DRE_DFC Gerencial" xfId="28277"/>
    <cellStyle name="s_Valuation _BS Csan CPC 02 &lt;SAP&gt;_Despesas ADM e COML (3)_1_Plan1_Diferenças outubro CAN- (2)_2-DRE_DMPL" xfId="28278"/>
    <cellStyle name="s_Valuation _BS Csan CPC 02 &lt;SAP&gt;_Despesas ADM e COML (3)_1_Plan1_Diferenças outubro CAN- (2)_2-DRE_Mapa variáveis" xfId="28279"/>
    <cellStyle name="s_Valuation _BS Csan CPC 02 &lt;SAP&gt;_Despesas ADM e COML (3)_1_Plan1_Diferenças outubro CAN- (2)_2-DRE_Variavel" xfId="28280"/>
    <cellStyle name="s_Valuation _BS Csan CPC 02 &lt;SAP&gt;_Despesas ADM e COML (3)_1_Plan1_Diferenças outubro CAN- (2)_3-Balanço" xfId="28281"/>
    <cellStyle name="s_Valuation _BS Csan CPC 02 &lt;SAP&gt;_Despesas ADM e COML (3)_1_Plan1_Diferenças outubro CAN- (2)_3-Balanço 2" xfId="28282"/>
    <cellStyle name="s_Valuation _BS Csan CPC 02 &lt;SAP&gt;_Despesas ADM e COML (3)_1_Plan1_Diferenças outubro CAN- (2)_3-Balanço 2_15-FINANCEIRAS" xfId="28283"/>
    <cellStyle name="s_Valuation _BS Csan CPC 02 &lt;SAP&gt;_Despesas ADM e COML (3)_1_Plan1_Diferenças outubro CAN- (2)_3-Balanço_1" xfId="28284"/>
    <cellStyle name="s_Valuation _BS Csan CPC 02 &lt;SAP&gt;_Despesas ADM e COML (3)_1_Plan1_Diferenças outubro CAN- (2)_3-Balanço_1_Mapa variáveis" xfId="28285"/>
    <cellStyle name="s_Valuation _BS Csan CPC 02 &lt;SAP&gt;_Despesas ADM e COML (3)_1_Plan1_Diferenças outubro CAN- (2)_3-Balanço_1_Variavel" xfId="28286"/>
    <cellStyle name="s_Valuation _BS Csan CPC 02 &lt;SAP&gt;_Despesas ADM e COML (3)_1_Plan1_Diferenças outubro CAN- (2)_3-Balanço_15-FINANCEIRAS" xfId="28287"/>
    <cellStyle name="s_Valuation _BS Csan CPC 02 &lt;SAP&gt;_Despesas ADM e COML (3)_1_Plan1_Diferenças outubro CAN- (2)_3-Balanço_15-FINANCEIRAS_1" xfId="28288"/>
    <cellStyle name="s_Valuation _BS Csan CPC 02 &lt;SAP&gt;_Despesas ADM e COML (3)_1_Plan1_Diferenças outubro CAN- (2)_3-Balanço_2-DRE" xfId="28289"/>
    <cellStyle name="s_Valuation _BS Csan CPC 02 &lt;SAP&gt;_Despesas ADM e COML (3)_1_Plan1_Diferenças outubro CAN- (2)_3-Balanço_2-DRE 2" xfId="28290"/>
    <cellStyle name="s_Valuation _BS Csan CPC 02 &lt;SAP&gt;_Despesas ADM e COML (3)_1_Plan1_Diferenças outubro CAN- (2)_3-Balanço_2-DRE_3-Balanço" xfId="28291"/>
    <cellStyle name="s_Valuation _BS Csan CPC 02 &lt;SAP&gt;_Despesas ADM e COML (3)_1_Plan1_Diferenças outubro CAN- (2)_3-Balanço_2-DRE_3-Balanço_Mapa variáveis" xfId="28292"/>
    <cellStyle name="s_Valuation _BS Csan CPC 02 &lt;SAP&gt;_Despesas ADM e COML (3)_1_Plan1_Diferenças outubro CAN- (2)_3-Balanço_2-DRE_3-Balanço_Variavel" xfId="28293"/>
    <cellStyle name="s_Valuation _BS Csan CPC 02 &lt;SAP&gt;_Despesas ADM e COML (3)_1_Plan1_Diferenças outubro CAN- (2)_3-Balanço_2-DRE_Dep_Judiciais-Contingências" xfId="28294"/>
    <cellStyle name="s_Valuation _BS Csan CPC 02 &lt;SAP&gt;_Despesas ADM e COML (3)_1_Plan1_Diferenças outubro CAN- (2)_3-Balanço_2-DRE_DFC Gerencial" xfId="28295"/>
    <cellStyle name="s_Valuation _BS Csan CPC 02 &lt;SAP&gt;_Despesas ADM e COML (3)_1_Plan1_Diferenças outubro CAN- (2)_3-Balanço_2-DRE_DMPL" xfId="28296"/>
    <cellStyle name="s_Valuation _BS Csan CPC 02 &lt;SAP&gt;_Despesas ADM e COML (3)_1_Plan1_Diferenças outubro CAN- (2)_3-Balanço_2-DRE_Mapa variáveis" xfId="28297"/>
    <cellStyle name="s_Valuation _BS Csan CPC 02 &lt;SAP&gt;_Despesas ADM e COML (3)_1_Plan1_Diferenças outubro CAN- (2)_3-Balanço_2-DRE_Variavel" xfId="28298"/>
    <cellStyle name="s_Valuation _BS Csan CPC 02 &lt;SAP&gt;_Despesas ADM e COML (3)_1_Plan1_Diferenças outubro CAN- (2)_3-Balanço_3-Balanço" xfId="28299"/>
    <cellStyle name="s_Valuation _BS Csan CPC 02 &lt;SAP&gt;_Despesas ADM e COML (3)_1_Plan1_Diferenças outubro CAN- (2)_3-Balanço_3-Balanço_Mapa variáveis" xfId="28300"/>
    <cellStyle name="s_Valuation _BS Csan CPC 02 &lt;SAP&gt;_Despesas ADM e COML (3)_1_Plan1_Diferenças outubro CAN- (2)_3-Balanço_3-Balanço_Variavel" xfId="28301"/>
    <cellStyle name="s_Valuation _BS Csan CPC 02 &lt;SAP&gt;_Despesas ADM e COML (3)_1_Plan1_Diferenças outubro CAN- (2)_3-Balanço_7-Estoque" xfId="28302"/>
    <cellStyle name="s_Valuation _BS Csan CPC 02 &lt;SAP&gt;_Despesas ADM e COML (3)_1_Plan1_Diferenças outubro CAN- (2)_3-Balanço_Despesas operacionais " xfId="28303"/>
    <cellStyle name="s_Valuation _BS Csan CPC 02 &lt;SAP&gt;_Despesas ADM e COML (3)_1_Plan1_Diferenças outubro CAN- (2)_3-Balanço_Mapa variáveis" xfId="28304"/>
    <cellStyle name="s_Valuation _BS Csan CPC 02 &lt;SAP&gt;_Despesas ADM e COML (3)_1_Plan1_Diferenças outubro CAN- (2)_3-Balanço_P&amp;L Raízen Combs" xfId="28305"/>
    <cellStyle name="s_Valuation _BS Csan CPC 02 &lt;SAP&gt;_Despesas ADM e COML (3)_1_Plan1_Diferenças outubro CAN- (2)_3-Balanço_P&amp;L RUMO" xfId="28306"/>
    <cellStyle name="s_Valuation _BS Csan CPC 02 &lt;SAP&gt;_Despesas ADM e COML (3)_1_Plan1_Diferenças outubro CAN- (2)_3-Balanço_Variavel" xfId="28307"/>
    <cellStyle name="s_Valuation _BS Csan CPC 02 &lt;SAP&gt;_Despesas ADM e COML (3)_1_Plan1_Diferenças outubro CAN- (2)_3-Balanço_Working Capital" xfId="28308"/>
    <cellStyle name="s_Valuation _BS Csan CPC 02 &lt;SAP&gt;_Despesas ADM e COML (3)_1_Plan1_Diferenças outubro CAN- (2)_7-Estoque" xfId="28309"/>
    <cellStyle name="s_Valuation _BS Csan CPC 02 &lt;SAP&gt;_Despesas ADM e COML (3)_1_Plan1_Diferenças outubro CAN- (2)_Balanço" xfId="28310"/>
    <cellStyle name="s_Valuation _BS Csan CPC 02 &lt;SAP&gt;_Despesas ADM e COML (3)_1_Plan1_Diferenças outubro CAN- (2)_Balanço_Despesas operacionais " xfId="28311"/>
    <cellStyle name="s_Valuation _BS Csan CPC 02 &lt;SAP&gt;_Despesas ADM e COML (3)_1_Plan1_Diferenças outubro CAN- (2)_Balanço_Working Capital" xfId="28312"/>
    <cellStyle name="s_Valuation _BS Csan CPC 02 &lt;SAP&gt;_Despesas ADM e COML (3)_1_Plan1_Diferenças outubro CAN- (2)_Despesas operacionais " xfId="28313"/>
    <cellStyle name="s_Valuation _BS Csan CPC 02 &lt;SAP&gt;_Despesas ADM e COML (3)_1_Plan1_Diferenças outubro CAN- (2)_IR Diferido" xfId="28314"/>
    <cellStyle name="s_Valuation _BS Csan CPC 02 &lt;SAP&gt;_Despesas ADM e COML (3)_1_Plan1_Diferenças outubro CAN- (2)_Mapa variáveis" xfId="28315"/>
    <cellStyle name="s_Valuation _BS Csan CPC 02 &lt;SAP&gt;_Despesas ADM e COML (3)_1_Plan1_Diferenças outubro CAN- (2)_P&amp;L Raízen Combs" xfId="28316"/>
    <cellStyle name="s_Valuation _BS Csan CPC 02 &lt;SAP&gt;_Despesas ADM e COML (3)_1_Plan1_Diferenças outubro CAN- (2)_P&amp;L RUMO" xfId="28317"/>
    <cellStyle name="s_Valuation _BS Csan CPC 02 &lt;SAP&gt;_Despesas ADM e COML (3)_1_Plan1_Diferenças outubro CAN- (2)_Variavel" xfId="28318"/>
    <cellStyle name="s_Valuation _BS Csan CPC 02 &lt;SAP&gt;_Despesas ADM e COML (3)_1_Plan1_Diferenças outubro CAN- (2)_Working Capital" xfId="28319"/>
    <cellStyle name="s_Valuation _BS Csan CPC 02 &lt;SAP&gt;_Despesas ADM e COML (3)_1_Plan1_IR Diferido" xfId="28320"/>
    <cellStyle name="s_Valuation _BS Csan CPC 02 &lt;SAP&gt;_Despesas ADM e COML (3)_1_Plan1_Mapa variáveis" xfId="28321"/>
    <cellStyle name="s_Valuation _BS Csan CPC 02 &lt;SAP&gt;_Despesas ADM e COML (3)_1_Plan1_P&amp;L Raízen Combs" xfId="28322"/>
    <cellStyle name="s_Valuation _BS Csan CPC 02 &lt;SAP&gt;_Despesas ADM e COML (3)_1_Plan1_P&amp;L RUMO" xfId="28323"/>
    <cellStyle name="s_Valuation _BS Csan CPC 02 &lt;SAP&gt;_Despesas ADM e COML (3)_1_Plan1_Query C.Custos SF 10-11" xfId="28324"/>
    <cellStyle name="s_Valuation _BS Csan CPC 02 &lt;SAP&gt;_Despesas ADM e COML (3)_1_Plan1_Query C.Custos SF 10-11 2" xfId="28325"/>
    <cellStyle name="s_Valuation _BS Csan CPC 02 &lt;SAP&gt;_Despesas ADM e COML (3)_1_Plan1_Query C.Custos SF 10-11 2_15-FINANCEIRAS" xfId="28326"/>
    <cellStyle name="s_Valuation _BS Csan CPC 02 &lt;SAP&gt;_Despesas ADM e COML (3)_1_Plan1_Query C.Custos SF 10-11 2_Mapa variáveis" xfId="28327"/>
    <cellStyle name="s_Valuation _BS Csan CPC 02 &lt;SAP&gt;_Despesas ADM e COML (3)_1_Plan1_Query C.Custos SF 10-11 2_Variavel" xfId="28328"/>
    <cellStyle name="s_Valuation _BS Csan CPC 02 &lt;SAP&gt;_Despesas ADM e COML (3)_1_Plan1_Query C.Custos SF 10-11 3" xfId="28329"/>
    <cellStyle name="s_Valuation _BS Csan CPC 02 &lt;SAP&gt;_Despesas ADM e COML (3)_1_Plan1_Query C.Custos SF 10-11_15-FINANCEIRAS" xfId="28330"/>
    <cellStyle name="s_Valuation _BS Csan CPC 02 &lt;SAP&gt;_Despesas ADM e COML (3)_1_Plan1_Query C.Custos SF 10-11_15-FINANCEIRAS_1" xfId="28331"/>
    <cellStyle name="s_Valuation _BS Csan CPC 02 &lt;SAP&gt;_Despesas ADM e COML (3)_1_Plan1_Query C.Custos SF 10-11_2-DRE" xfId="28332"/>
    <cellStyle name="s_Valuation _BS Csan CPC 02 &lt;SAP&gt;_Despesas ADM e COML (3)_1_Plan1_Query C.Custos SF 10-11_2-DRE 2" xfId="28333"/>
    <cellStyle name="s_Valuation _BS Csan CPC 02 &lt;SAP&gt;_Despesas ADM e COML (3)_1_Plan1_Query C.Custos SF 10-11_2-DRE_3-Balanço" xfId="28334"/>
    <cellStyle name="s_Valuation _BS Csan CPC 02 &lt;SAP&gt;_Despesas ADM e COML (3)_1_Plan1_Query C.Custos SF 10-11_2-DRE_3-Balanço_Mapa variáveis" xfId="28335"/>
    <cellStyle name="s_Valuation _BS Csan CPC 02 &lt;SAP&gt;_Despesas ADM e COML (3)_1_Plan1_Query C.Custos SF 10-11_2-DRE_3-Balanço_Variavel" xfId="28336"/>
    <cellStyle name="s_Valuation _BS Csan CPC 02 &lt;SAP&gt;_Despesas ADM e COML (3)_1_Plan1_Query C.Custos SF 10-11_2-DRE_Dep_Judiciais-Contingências" xfId="28337"/>
    <cellStyle name="s_Valuation _BS Csan CPC 02 &lt;SAP&gt;_Despesas ADM e COML (3)_1_Plan1_Query C.Custos SF 10-11_2-DRE_DFC Gerencial" xfId="28338"/>
    <cellStyle name="s_Valuation _BS Csan CPC 02 &lt;SAP&gt;_Despesas ADM e COML (3)_1_Plan1_Query C.Custos SF 10-11_2-DRE_DMPL" xfId="28339"/>
    <cellStyle name="s_Valuation _BS Csan CPC 02 &lt;SAP&gt;_Despesas ADM e COML (3)_1_Plan1_Query C.Custos SF 10-11_2-DRE_Mapa variáveis" xfId="28340"/>
    <cellStyle name="s_Valuation _BS Csan CPC 02 &lt;SAP&gt;_Despesas ADM e COML (3)_1_Plan1_Query C.Custos SF 10-11_2-DRE_Variavel" xfId="28341"/>
    <cellStyle name="s_Valuation _BS Csan CPC 02 &lt;SAP&gt;_Despesas ADM e COML (3)_1_Plan1_Query C.Custos SF 10-11_3-Balanço" xfId="28342"/>
    <cellStyle name="s_Valuation _BS Csan CPC 02 &lt;SAP&gt;_Despesas ADM e COML (3)_1_Plan1_Query C.Custos SF 10-11_3-Balanço 2" xfId="28343"/>
    <cellStyle name="s_Valuation _BS Csan CPC 02 &lt;SAP&gt;_Despesas ADM e COML (3)_1_Plan1_Query C.Custos SF 10-11_3-Balanço 2_15-FINANCEIRAS" xfId="28344"/>
    <cellStyle name="s_Valuation _BS Csan CPC 02 &lt;SAP&gt;_Despesas ADM e COML (3)_1_Plan1_Query C.Custos SF 10-11_3-Balanço_1" xfId="28345"/>
    <cellStyle name="s_Valuation _BS Csan CPC 02 &lt;SAP&gt;_Despesas ADM e COML (3)_1_Plan1_Query C.Custos SF 10-11_3-Balanço_1_Mapa variáveis" xfId="28346"/>
    <cellStyle name="s_Valuation _BS Csan CPC 02 &lt;SAP&gt;_Despesas ADM e COML (3)_1_Plan1_Query C.Custos SF 10-11_3-Balanço_1_Variavel" xfId="28347"/>
    <cellStyle name="s_Valuation _BS Csan CPC 02 &lt;SAP&gt;_Despesas ADM e COML (3)_1_Plan1_Query C.Custos SF 10-11_3-Balanço_15-FINANCEIRAS" xfId="28348"/>
    <cellStyle name="s_Valuation _BS Csan CPC 02 &lt;SAP&gt;_Despesas ADM e COML (3)_1_Plan1_Query C.Custos SF 10-11_3-Balanço_15-FINANCEIRAS_1" xfId="28349"/>
    <cellStyle name="s_Valuation _BS Csan CPC 02 &lt;SAP&gt;_Despesas ADM e COML (3)_1_Plan1_Query C.Custos SF 10-11_3-Balanço_2-DRE" xfId="28350"/>
    <cellStyle name="s_Valuation _BS Csan CPC 02 &lt;SAP&gt;_Despesas ADM e COML (3)_1_Plan1_Query C.Custos SF 10-11_3-Balanço_2-DRE 2" xfId="28351"/>
    <cellStyle name="s_Valuation _BS Csan CPC 02 &lt;SAP&gt;_Despesas ADM e COML (3)_1_Plan1_Query C.Custos SF 10-11_3-Balanço_2-DRE_3-Balanço" xfId="28352"/>
    <cellStyle name="s_Valuation _BS Csan CPC 02 &lt;SAP&gt;_Despesas ADM e COML (3)_1_Plan1_Query C.Custos SF 10-11_3-Balanço_2-DRE_3-Balanço_Mapa variáveis" xfId="28353"/>
    <cellStyle name="s_Valuation _BS Csan CPC 02 &lt;SAP&gt;_Despesas ADM e COML (3)_1_Plan1_Query C.Custos SF 10-11_3-Balanço_2-DRE_3-Balanço_Variavel" xfId="28354"/>
    <cellStyle name="s_Valuation _BS Csan CPC 02 &lt;SAP&gt;_Despesas ADM e COML (3)_1_Plan1_Query C.Custos SF 10-11_3-Balanço_2-DRE_Dep_Judiciais-Contingências" xfId="28355"/>
    <cellStyle name="s_Valuation _BS Csan CPC 02 &lt;SAP&gt;_Despesas ADM e COML (3)_1_Plan1_Query C.Custos SF 10-11_3-Balanço_2-DRE_DFC Gerencial" xfId="28356"/>
    <cellStyle name="s_Valuation _BS Csan CPC 02 &lt;SAP&gt;_Despesas ADM e COML (3)_1_Plan1_Query C.Custos SF 10-11_3-Balanço_2-DRE_DMPL" xfId="28357"/>
    <cellStyle name="s_Valuation _BS Csan CPC 02 &lt;SAP&gt;_Despesas ADM e COML (3)_1_Plan1_Query C.Custos SF 10-11_3-Balanço_2-DRE_Mapa variáveis" xfId="28358"/>
    <cellStyle name="s_Valuation _BS Csan CPC 02 &lt;SAP&gt;_Despesas ADM e COML (3)_1_Plan1_Query C.Custos SF 10-11_3-Balanço_2-DRE_Variavel" xfId="28359"/>
    <cellStyle name="s_Valuation _BS Csan CPC 02 &lt;SAP&gt;_Despesas ADM e COML (3)_1_Plan1_Query C.Custos SF 10-11_3-Balanço_3-Balanço" xfId="28360"/>
    <cellStyle name="s_Valuation _BS Csan CPC 02 &lt;SAP&gt;_Despesas ADM e COML (3)_1_Plan1_Query C.Custos SF 10-11_3-Balanço_3-Balanço_Mapa variáveis" xfId="28361"/>
    <cellStyle name="s_Valuation _BS Csan CPC 02 &lt;SAP&gt;_Despesas ADM e COML (3)_1_Plan1_Query C.Custos SF 10-11_3-Balanço_3-Balanço_Variavel" xfId="28362"/>
    <cellStyle name="s_Valuation _BS Csan CPC 02 &lt;SAP&gt;_Despesas ADM e COML (3)_1_Plan1_Query C.Custos SF 10-11_3-Balanço_7-Estoque" xfId="28363"/>
    <cellStyle name="s_Valuation _BS Csan CPC 02 &lt;SAP&gt;_Despesas ADM e COML (3)_1_Plan1_Query C.Custos SF 10-11_3-Balanço_Despesas operacionais " xfId="28364"/>
    <cellStyle name="s_Valuation _BS Csan CPC 02 &lt;SAP&gt;_Despesas ADM e COML (3)_1_Plan1_Query C.Custos SF 10-11_3-Balanço_Mapa variáveis" xfId="28365"/>
    <cellStyle name="s_Valuation _BS Csan CPC 02 &lt;SAP&gt;_Despesas ADM e COML (3)_1_Plan1_Query C.Custos SF 10-11_3-Balanço_P&amp;L Raízen Combs" xfId="28366"/>
    <cellStyle name="s_Valuation _BS Csan CPC 02 &lt;SAP&gt;_Despesas ADM e COML (3)_1_Plan1_Query C.Custos SF 10-11_3-Balanço_P&amp;L RUMO" xfId="28367"/>
    <cellStyle name="s_Valuation _BS Csan CPC 02 &lt;SAP&gt;_Despesas ADM e COML (3)_1_Plan1_Query C.Custos SF 10-11_3-Balanço_Variavel" xfId="28368"/>
    <cellStyle name="s_Valuation _BS Csan CPC 02 &lt;SAP&gt;_Despesas ADM e COML (3)_1_Plan1_Query C.Custos SF 10-11_3-Balanço_Working Capital" xfId="28369"/>
    <cellStyle name="s_Valuation _BS Csan CPC 02 &lt;SAP&gt;_Despesas ADM e COML (3)_1_Plan1_Query C.Custos SF 10-11_7-Estoque" xfId="28370"/>
    <cellStyle name="s_Valuation _BS Csan CPC 02 &lt;SAP&gt;_Despesas ADM e COML (3)_1_Plan1_Query C.Custos SF 10-11_Balanço" xfId="28371"/>
    <cellStyle name="s_Valuation _BS Csan CPC 02 &lt;SAP&gt;_Despesas ADM e COML (3)_1_Plan1_Query C.Custos SF 10-11_Balanço_Despesas operacionais " xfId="28372"/>
    <cellStyle name="s_Valuation _BS Csan CPC 02 &lt;SAP&gt;_Despesas ADM e COML (3)_1_Plan1_Query C.Custos SF 10-11_Balanço_Working Capital" xfId="28373"/>
    <cellStyle name="s_Valuation _BS Csan CPC 02 &lt;SAP&gt;_Despesas ADM e COML (3)_1_Plan1_Query C.Custos SF 10-11_Despesas operacionais " xfId="28374"/>
    <cellStyle name="s_Valuation _BS Csan CPC 02 &lt;SAP&gt;_Despesas ADM e COML (3)_1_Plan1_Query C.Custos SF 10-11_IR Diferido" xfId="28375"/>
    <cellStyle name="s_Valuation _BS Csan CPC 02 &lt;SAP&gt;_Despesas ADM e COML (3)_1_Plan1_Query C.Custos SF 10-11_Mapa variáveis" xfId="28376"/>
    <cellStyle name="s_Valuation _BS Csan CPC 02 &lt;SAP&gt;_Despesas ADM e COML (3)_1_Plan1_Query C.Custos SF 10-11_P&amp;L Raízen Combs" xfId="28377"/>
    <cellStyle name="s_Valuation _BS Csan CPC 02 &lt;SAP&gt;_Despesas ADM e COML (3)_1_Plan1_Query C.Custos SF 10-11_P&amp;L RUMO" xfId="28378"/>
    <cellStyle name="s_Valuation _BS Csan CPC 02 &lt;SAP&gt;_Despesas ADM e COML (3)_1_Plan1_Query C.Custos SF 10-11_Variavel" xfId="28379"/>
    <cellStyle name="s_Valuation _BS Csan CPC 02 &lt;SAP&gt;_Despesas ADM e COML (3)_1_Plan1_Query C.Custos SF 10-11_Working Capital" xfId="28380"/>
    <cellStyle name="s_Valuation _BS Csan CPC 02 &lt;SAP&gt;_Despesas ADM e COML (3)_1_Plan1_Variavel" xfId="28381"/>
    <cellStyle name="s_Valuation _BS Csan CPC 02 &lt;SAP&gt;_Despesas ADM e COML (3)_1_Plan1_Working Capital" xfId="28382"/>
    <cellStyle name="s_Valuation _BS Csan CPC 02 &lt;SAP&gt;_Despesas ADM e COML (3)_1_Query C.Custos SF 10-11" xfId="28383"/>
    <cellStyle name="s_Valuation _BS Csan CPC 02 &lt;SAP&gt;_Despesas ADM e COML (3)_1_Query C.Custos SF 10-11 2" xfId="28384"/>
    <cellStyle name="s_Valuation _BS Csan CPC 02 &lt;SAP&gt;_Despesas ADM e COML (3)_1_Query C.Custos SF 10-11 2_15-FINANCEIRAS" xfId="28385"/>
    <cellStyle name="s_Valuation _BS Csan CPC 02 &lt;SAP&gt;_Despesas ADM e COML (3)_1_Query C.Custos SF 10-11 2_Mapa variáveis" xfId="28386"/>
    <cellStyle name="s_Valuation _BS Csan CPC 02 &lt;SAP&gt;_Despesas ADM e COML (3)_1_Query C.Custos SF 10-11 2_Variavel" xfId="28387"/>
    <cellStyle name="s_Valuation _BS Csan CPC 02 &lt;SAP&gt;_Despesas ADM e COML (3)_1_Query C.Custos SF 10-11 3" xfId="28388"/>
    <cellStyle name="s_Valuation _BS Csan CPC 02 &lt;SAP&gt;_Despesas ADM e COML (3)_1_Query C.Custos SF 10-11_15-FINANCEIRAS" xfId="28389"/>
    <cellStyle name="s_Valuation _BS Csan CPC 02 &lt;SAP&gt;_Despesas ADM e COML (3)_1_Query C.Custos SF 10-11_15-FINANCEIRAS_1" xfId="28390"/>
    <cellStyle name="s_Valuation _BS Csan CPC 02 &lt;SAP&gt;_Despesas ADM e COML (3)_1_Query C.Custos SF 10-11_2-DRE" xfId="28391"/>
    <cellStyle name="s_Valuation _BS Csan CPC 02 &lt;SAP&gt;_Despesas ADM e COML (3)_1_Query C.Custos SF 10-11_2-DRE 2" xfId="28392"/>
    <cellStyle name="s_Valuation _BS Csan CPC 02 &lt;SAP&gt;_Despesas ADM e COML (3)_1_Query C.Custos SF 10-11_2-DRE_3-Balanço" xfId="28393"/>
    <cellStyle name="s_Valuation _BS Csan CPC 02 &lt;SAP&gt;_Despesas ADM e COML (3)_1_Query C.Custos SF 10-11_2-DRE_3-Balanço_Mapa variáveis" xfId="28394"/>
    <cellStyle name="s_Valuation _BS Csan CPC 02 &lt;SAP&gt;_Despesas ADM e COML (3)_1_Query C.Custos SF 10-11_2-DRE_3-Balanço_Variavel" xfId="28395"/>
    <cellStyle name="s_Valuation _BS Csan CPC 02 &lt;SAP&gt;_Despesas ADM e COML (3)_1_Query C.Custos SF 10-11_2-DRE_Dep_Judiciais-Contingências" xfId="28396"/>
    <cellStyle name="s_Valuation _BS Csan CPC 02 &lt;SAP&gt;_Despesas ADM e COML (3)_1_Query C.Custos SF 10-11_2-DRE_DFC Gerencial" xfId="28397"/>
    <cellStyle name="s_Valuation _BS Csan CPC 02 &lt;SAP&gt;_Despesas ADM e COML (3)_1_Query C.Custos SF 10-11_2-DRE_DMPL" xfId="28398"/>
    <cellStyle name="s_Valuation _BS Csan CPC 02 &lt;SAP&gt;_Despesas ADM e COML (3)_1_Query C.Custos SF 10-11_2-DRE_Mapa variáveis" xfId="28399"/>
    <cellStyle name="s_Valuation _BS Csan CPC 02 &lt;SAP&gt;_Despesas ADM e COML (3)_1_Query C.Custos SF 10-11_2-DRE_Variavel" xfId="28400"/>
    <cellStyle name="s_Valuation _BS Csan CPC 02 &lt;SAP&gt;_Despesas ADM e COML (3)_1_Query C.Custos SF 10-11_3-Balanço" xfId="28401"/>
    <cellStyle name="s_Valuation _BS Csan CPC 02 &lt;SAP&gt;_Despesas ADM e COML (3)_1_Query C.Custos SF 10-11_3-Balanço 2" xfId="28402"/>
    <cellStyle name="s_Valuation _BS Csan CPC 02 &lt;SAP&gt;_Despesas ADM e COML (3)_1_Query C.Custos SF 10-11_3-Balanço 2_15-FINANCEIRAS" xfId="28403"/>
    <cellStyle name="s_Valuation _BS Csan CPC 02 &lt;SAP&gt;_Despesas ADM e COML (3)_1_Query C.Custos SF 10-11_3-Balanço_1" xfId="28404"/>
    <cellStyle name="s_Valuation _BS Csan CPC 02 &lt;SAP&gt;_Despesas ADM e COML (3)_1_Query C.Custos SF 10-11_3-Balanço_1_Mapa variáveis" xfId="28405"/>
    <cellStyle name="s_Valuation _BS Csan CPC 02 &lt;SAP&gt;_Despesas ADM e COML (3)_1_Query C.Custos SF 10-11_3-Balanço_1_Variavel" xfId="28406"/>
    <cellStyle name="s_Valuation _BS Csan CPC 02 &lt;SAP&gt;_Despesas ADM e COML (3)_1_Query C.Custos SF 10-11_3-Balanço_15-FINANCEIRAS" xfId="28407"/>
    <cellStyle name="s_Valuation _BS Csan CPC 02 &lt;SAP&gt;_Despesas ADM e COML (3)_1_Query C.Custos SF 10-11_3-Balanço_15-FINANCEIRAS_1" xfId="28408"/>
    <cellStyle name="s_Valuation _BS Csan CPC 02 &lt;SAP&gt;_Despesas ADM e COML (3)_1_Query C.Custos SF 10-11_3-Balanço_2-DRE" xfId="28409"/>
    <cellStyle name="s_Valuation _BS Csan CPC 02 &lt;SAP&gt;_Despesas ADM e COML (3)_1_Query C.Custos SF 10-11_3-Balanço_2-DRE 2" xfId="28410"/>
    <cellStyle name="s_Valuation _BS Csan CPC 02 &lt;SAP&gt;_Despesas ADM e COML (3)_1_Query C.Custos SF 10-11_3-Balanço_2-DRE_3-Balanço" xfId="28411"/>
    <cellStyle name="s_Valuation _BS Csan CPC 02 &lt;SAP&gt;_Despesas ADM e COML (3)_1_Query C.Custos SF 10-11_3-Balanço_2-DRE_3-Balanço_Mapa variáveis" xfId="28412"/>
    <cellStyle name="s_Valuation _BS Csan CPC 02 &lt;SAP&gt;_Despesas ADM e COML (3)_1_Query C.Custos SF 10-11_3-Balanço_2-DRE_3-Balanço_Variavel" xfId="28413"/>
    <cellStyle name="s_Valuation _BS Csan CPC 02 &lt;SAP&gt;_Despesas ADM e COML (3)_1_Query C.Custos SF 10-11_3-Balanço_2-DRE_Dep_Judiciais-Contingências" xfId="28414"/>
    <cellStyle name="s_Valuation _BS Csan CPC 02 &lt;SAP&gt;_Despesas ADM e COML (3)_1_Query C.Custos SF 10-11_3-Balanço_2-DRE_DFC Gerencial" xfId="28415"/>
    <cellStyle name="s_Valuation _BS Csan CPC 02 &lt;SAP&gt;_Despesas ADM e COML (3)_1_Query C.Custos SF 10-11_3-Balanço_2-DRE_DMPL" xfId="28416"/>
    <cellStyle name="s_Valuation _BS Csan CPC 02 &lt;SAP&gt;_Despesas ADM e COML (3)_1_Query C.Custos SF 10-11_3-Balanço_2-DRE_Mapa variáveis" xfId="28417"/>
    <cellStyle name="s_Valuation _BS Csan CPC 02 &lt;SAP&gt;_Despesas ADM e COML (3)_1_Query C.Custos SF 10-11_3-Balanço_2-DRE_Variavel" xfId="28418"/>
    <cellStyle name="s_Valuation _BS Csan CPC 02 &lt;SAP&gt;_Despesas ADM e COML (3)_1_Query C.Custos SF 10-11_3-Balanço_3-Balanço" xfId="28419"/>
    <cellStyle name="s_Valuation _BS Csan CPC 02 &lt;SAP&gt;_Despesas ADM e COML (3)_1_Query C.Custos SF 10-11_3-Balanço_3-Balanço_Mapa variáveis" xfId="28420"/>
    <cellStyle name="s_Valuation _BS Csan CPC 02 &lt;SAP&gt;_Despesas ADM e COML (3)_1_Query C.Custos SF 10-11_3-Balanço_3-Balanço_Variavel" xfId="28421"/>
    <cellStyle name="s_Valuation _BS Csan CPC 02 &lt;SAP&gt;_Despesas ADM e COML (3)_1_Query C.Custos SF 10-11_3-Balanço_7-Estoque" xfId="28422"/>
    <cellStyle name="s_Valuation _BS Csan CPC 02 &lt;SAP&gt;_Despesas ADM e COML (3)_1_Query C.Custos SF 10-11_3-Balanço_Despesas operacionais " xfId="28423"/>
    <cellStyle name="s_Valuation _BS Csan CPC 02 &lt;SAP&gt;_Despesas ADM e COML (3)_1_Query C.Custos SF 10-11_3-Balanço_Mapa variáveis" xfId="28424"/>
    <cellStyle name="s_Valuation _BS Csan CPC 02 &lt;SAP&gt;_Despesas ADM e COML (3)_1_Query C.Custos SF 10-11_3-Balanço_P&amp;L Raízen Combs" xfId="28425"/>
    <cellStyle name="s_Valuation _BS Csan CPC 02 &lt;SAP&gt;_Despesas ADM e COML (3)_1_Query C.Custos SF 10-11_3-Balanço_P&amp;L RUMO" xfId="28426"/>
    <cellStyle name="s_Valuation _BS Csan CPC 02 &lt;SAP&gt;_Despesas ADM e COML (3)_1_Query C.Custos SF 10-11_3-Balanço_Variavel" xfId="28427"/>
    <cellStyle name="s_Valuation _BS Csan CPC 02 &lt;SAP&gt;_Despesas ADM e COML (3)_1_Query C.Custos SF 10-11_3-Balanço_Working Capital" xfId="28428"/>
    <cellStyle name="s_Valuation _BS Csan CPC 02 &lt;SAP&gt;_Despesas ADM e COML (3)_1_Query C.Custos SF 10-11_7-Estoque" xfId="28429"/>
    <cellStyle name="s_Valuation _BS Csan CPC 02 &lt;SAP&gt;_Despesas ADM e COML (3)_1_Query C.Custos SF 10-11_Balanço" xfId="28430"/>
    <cellStyle name="s_Valuation _BS Csan CPC 02 &lt;SAP&gt;_Despesas ADM e COML (3)_1_Query C.Custos SF 10-11_Balanço_Despesas operacionais " xfId="28431"/>
    <cellStyle name="s_Valuation _BS Csan CPC 02 &lt;SAP&gt;_Despesas ADM e COML (3)_1_Query C.Custos SF 10-11_Balanço_Working Capital" xfId="28432"/>
    <cellStyle name="s_Valuation _BS Csan CPC 02 &lt;SAP&gt;_Despesas ADM e COML (3)_1_Query C.Custos SF 10-11_CCL" xfId="28433"/>
    <cellStyle name="s_Valuation _BS Csan CPC 02 &lt;SAP&gt;_Despesas ADM e COML (3)_1_Query C.Custos SF 10-11_CCL 2" xfId="28434"/>
    <cellStyle name="s_Valuation _BS Csan CPC 02 &lt;SAP&gt;_Despesas ADM e COML (3)_1_Query C.Custos SF 10-11_CCL 2_15-FINANCEIRAS" xfId="28435"/>
    <cellStyle name="s_Valuation _BS Csan CPC 02 &lt;SAP&gt;_Despesas ADM e COML (3)_1_Query C.Custos SF 10-11_CCL 2_Mapa variáveis" xfId="28436"/>
    <cellStyle name="s_Valuation _BS Csan CPC 02 &lt;SAP&gt;_Despesas ADM e COML (3)_1_Query C.Custos SF 10-11_CCL 2_Variavel" xfId="28437"/>
    <cellStyle name="s_Valuation _BS Csan CPC 02 &lt;SAP&gt;_Despesas ADM e COML (3)_1_Query C.Custos SF 10-11_CCL 3" xfId="28438"/>
    <cellStyle name="s_Valuation _BS Csan CPC 02 &lt;SAP&gt;_Despesas ADM e COML (3)_1_Query C.Custos SF 10-11_CCL_15-FINANCEIRAS" xfId="28439"/>
    <cellStyle name="s_Valuation _BS Csan CPC 02 &lt;SAP&gt;_Despesas ADM e COML (3)_1_Query C.Custos SF 10-11_CCL_15-FINANCEIRAS_1" xfId="28440"/>
    <cellStyle name="s_Valuation _BS Csan CPC 02 &lt;SAP&gt;_Despesas ADM e COML (3)_1_Query C.Custos SF 10-11_CCL_2-DRE" xfId="28441"/>
    <cellStyle name="s_Valuation _BS Csan CPC 02 &lt;SAP&gt;_Despesas ADM e COML (3)_1_Query C.Custos SF 10-11_CCL_2-DRE 2" xfId="28442"/>
    <cellStyle name="s_Valuation _BS Csan CPC 02 &lt;SAP&gt;_Despesas ADM e COML (3)_1_Query C.Custos SF 10-11_CCL_2-DRE_3-Balanço" xfId="28443"/>
    <cellStyle name="s_Valuation _BS Csan CPC 02 &lt;SAP&gt;_Despesas ADM e COML (3)_1_Query C.Custos SF 10-11_CCL_2-DRE_3-Balanço_Mapa variáveis" xfId="28444"/>
    <cellStyle name="s_Valuation _BS Csan CPC 02 &lt;SAP&gt;_Despesas ADM e COML (3)_1_Query C.Custos SF 10-11_CCL_2-DRE_3-Balanço_Variavel" xfId="28445"/>
    <cellStyle name="s_Valuation _BS Csan CPC 02 &lt;SAP&gt;_Despesas ADM e COML (3)_1_Query C.Custos SF 10-11_CCL_2-DRE_Dep_Judiciais-Contingências" xfId="28446"/>
    <cellStyle name="s_Valuation _BS Csan CPC 02 &lt;SAP&gt;_Despesas ADM e COML (3)_1_Query C.Custos SF 10-11_CCL_2-DRE_DFC Gerencial" xfId="28447"/>
    <cellStyle name="s_Valuation _BS Csan CPC 02 &lt;SAP&gt;_Despesas ADM e COML (3)_1_Query C.Custos SF 10-11_CCL_2-DRE_DMPL" xfId="28448"/>
    <cellStyle name="s_Valuation _BS Csan CPC 02 &lt;SAP&gt;_Despesas ADM e COML (3)_1_Query C.Custos SF 10-11_CCL_2-DRE_Mapa variáveis" xfId="28449"/>
    <cellStyle name="s_Valuation _BS Csan CPC 02 &lt;SAP&gt;_Despesas ADM e COML (3)_1_Query C.Custos SF 10-11_CCL_2-DRE_Variavel" xfId="28450"/>
    <cellStyle name="s_Valuation _BS Csan CPC 02 &lt;SAP&gt;_Despesas ADM e COML (3)_1_Query C.Custos SF 10-11_CCL_3-Balanço" xfId="28451"/>
    <cellStyle name="s_Valuation _BS Csan CPC 02 &lt;SAP&gt;_Despesas ADM e COML (3)_1_Query C.Custos SF 10-11_CCL_3-Balanço 2" xfId="28452"/>
    <cellStyle name="s_Valuation _BS Csan CPC 02 &lt;SAP&gt;_Despesas ADM e COML (3)_1_Query C.Custos SF 10-11_CCL_3-Balanço 2_15-FINANCEIRAS" xfId="28453"/>
    <cellStyle name="s_Valuation _BS Csan CPC 02 &lt;SAP&gt;_Despesas ADM e COML (3)_1_Query C.Custos SF 10-11_CCL_3-Balanço_1" xfId="28454"/>
    <cellStyle name="s_Valuation _BS Csan CPC 02 &lt;SAP&gt;_Despesas ADM e COML (3)_1_Query C.Custos SF 10-11_CCL_3-Balanço_1_Mapa variáveis" xfId="28455"/>
    <cellStyle name="s_Valuation _BS Csan CPC 02 &lt;SAP&gt;_Despesas ADM e COML (3)_1_Query C.Custos SF 10-11_CCL_3-Balanço_1_Variavel" xfId="28456"/>
    <cellStyle name="s_Valuation _BS Csan CPC 02 &lt;SAP&gt;_Despesas ADM e COML (3)_1_Query C.Custos SF 10-11_CCL_3-Balanço_15-FINANCEIRAS" xfId="28457"/>
    <cellStyle name="s_Valuation _BS Csan CPC 02 &lt;SAP&gt;_Despesas ADM e COML (3)_1_Query C.Custos SF 10-11_CCL_3-Balanço_15-FINANCEIRAS_1" xfId="28458"/>
    <cellStyle name="s_Valuation _BS Csan CPC 02 &lt;SAP&gt;_Despesas ADM e COML (3)_1_Query C.Custos SF 10-11_CCL_3-Balanço_2-DRE" xfId="28459"/>
    <cellStyle name="s_Valuation _BS Csan CPC 02 &lt;SAP&gt;_Despesas ADM e COML (3)_1_Query C.Custos SF 10-11_CCL_3-Balanço_2-DRE 2" xfId="28460"/>
    <cellStyle name="s_Valuation _BS Csan CPC 02 &lt;SAP&gt;_Despesas ADM e COML (3)_1_Query C.Custos SF 10-11_CCL_3-Balanço_2-DRE_3-Balanço" xfId="28461"/>
    <cellStyle name="s_Valuation _BS Csan CPC 02 &lt;SAP&gt;_Despesas ADM e COML (3)_1_Query C.Custos SF 10-11_CCL_3-Balanço_2-DRE_3-Balanço_Mapa variáveis" xfId="28462"/>
    <cellStyle name="s_Valuation _BS Csan CPC 02 &lt;SAP&gt;_Despesas ADM e COML (3)_1_Query C.Custos SF 10-11_CCL_3-Balanço_2-DRE_3-Balanço_Variavel" xfId="28463"/>
    <cellStyle name="s_Valuation _BS Csan CPC 02 &lt;SAP&gt;_Despesas ADM e COML (3)_1_Query C.Custos SF 10-11_CCL_3-Balanço_2-DRE_Dep_Judiciais-Contingências" xfId="28464"/>
    <cellStyle name="s_Valuation _BS Csan CPC 02 &lt;SAP&gt;_Despesas ADM e COML (3)_1_Query C.Custos SF 10-11_CCL_3-Balanço_2-DRE_DFC Gerencial" xfId="28465"/>
    <cellStyle name="s_Valuation _BS Csan CPC 02 &lt;SAP&gt;_Despesas ADM e COML (3)_1_Query C.Custos SF 10-11_CCL_3-Balanço_2-DRE_DMPL" xfId="28466"/>
    <cellStyle name="s_Valuation _BS Csan CPC 02 &lt;SAP&gt;_Despesas ADM e COML (3)_1_Query C.Custos SF 10-11_CCL_3-Balanço_2-DRE_Mapa variáveis" xfId="28467"/>
    <cellStyle name="s_Valuation _BS Csan CPC 02 &lt;SAP&gt;_Despesas ADM e COML (3)_1_Query C.Custos SF 10-11_CCL_3-Balanço_2-DRE_Variavel" xfId="28468"/>
    <cellStyle name="s_Valuation _BS Csan CPC 02 &lt;SAP&gt;_Despesas ADM e COML (3)_1_Query C.Custos SF 10-11_CCL_3-Balanço_3-Balanço" xfId="28469"/>
    <cellStyle name="s_Valuation _BS Csan CPC 02 &lt;SAP&gt;_Despesas ADM e COML (3)_1_Query C.Custos SF 10-11_CCL_3-Balanço_3-Balanço_Mapa variáveis" xfId="28470"/>
    <cellStyle name="s_Valuation _BS Csan CPC 02 &lt;SAP&gt;_Despesas ADM e COML (3)_1_Query C.Custos SF 10-11_CCL_3-Balanço_3-Balanço_Variavel" xfId="28471"/>
    <cellStyle name="s_Valuation _BS Csan CPC 02 &lt;SAP&gt;_Despesas ADM e COML (3)_1_Query C.Custos SF 10-11_CCL_3-Balanço_7-Estoque" xfId="28472"/>
    <cellStyle name="s_Valuation _BS Csan CPC 02 &lt;SAP&gt;_Despesas ADM e COML (3)_1_Query C.Custos SF 10-11_CCL_3-Balanço_Despesas operacionais " xfId="28473"/>
    <cellStyle name="s_Valuation _BS Csan CPC 02 &lt;SAP&gt;_Despesas ADM e COML (3)_1_Query C.Custos SF 10-11_CCL_3-Balanço_Mapa variáveis" xfId="28474"/>
    <cellStyle name="s_Valuation _BS Csan CPC 02 &lt;SAP&gt;_Despesas ADM e COML (3)_1_Query C.Custos SF 10-11_CCL_3-Balanço_P&amp;L Raízen Combs" xfId="28475"/>
    <cellStyle name="s_Valuation _BS Csan CPC 02 &lt;SAP&gt;_Despesas ADM e COML (3)_1_Query C.Custos SF 10-11_CCL_3-Balanço_P&amp;L RUMO" xfId="28476"/>
    <cellStyle name="s_Valuation _BS Csan CPC 02 &lt;SAP&gt;_Despesas ADM e COML (3)_1_Query C.Custos SF 10-11_CCL_3-Balanço_Variavel" xfId="28477"/>
    <cellStyle name="s_Valuation _BS Csan CPC 02 &lt;SAP&gt;_Despesas ADM e COML (3)_1_Query C.Custos SF 10-11_CCL_3-Balanço_Working Capital" xfId="28478"/>
    <cellStyle name="s_Valuation _BS Csan CPC 02 &lt;SAP&gt;_Despesas ADM e COML (3)_1_Query C.Custos SF 10-11_CCL_7-Estoque" xfId="28479"/>
    <cellStyle name="s_Valuation _BS Csan CPC 02 &lt;SAP&gt;_Despesas ADM e COML (3)_1_Query C.Custos SF 10-11_CCL_Balanço" xfId="28480"/>
    <cellStyle name="s_Valuation _BS Csan CPC 02 &lt;SAP&gt;_Despesas ADM e COML (3)_1_Query C.Custos SF 10-11_CCL_Balanço_Despesas operacionais " xfId="28481"/>
    <cellStyle name="s_Valuation _BS Csan CPC 02 &lt;SAP&gt;_Despesas ADM e COML (3)_1_Query C.Custos SF 10-11_CCL_Balanço_Working Capital" xfId="28482"/>
    <cellStyle name="s_Valuation _BS Csan CPC 02 &lt;SAP&gt;_Despesas ADM e COML (3)_1_Query C.Custos SF 10-11_CCL_Despesas operacionais " xfId="28483"/>
    <cellStyle name="s_Valuation _BS Csan CPC 02 &lt;SAP&gt;_Despesas ADM e COML (3)_1_Query C.Custos SF 10-11_CCL_IR Diferido" xfId="28484"/>
    <cellStyle name="s_Valuation _BS Csan CPC 02 &lt;SAP&gt;_Despesas ADM e COML (3)_1_Query C.Custos SF 10-11_CCL_Mapa variáveis" xfId="28485"/>
    <cellStyle name="s_Valuation _BS Csan CPC 02 &lt;SAP&gt;_Despesas ADM e COML (3)_1_Query C.Custos SF 10-11_CCL_P&amp;L Raízen Combs" xfId="28486"/>
    <cellStyle name="s_Valuation _BS Csan CPC 02 &lt;SAP&gt;_Despesas ADM e COML (3)_1_Query C.Custos SF 10-11_CCL_P&amp;L RUMO" xfId="28487"/>
    <cellStyle name="s_Valuation _BS Csan CPC 02 &lt;SAP&gt;_Despesas ADM e COML (3)_1_Query C.Custos SF 10-11_CCL_Variavel" xfId="28488"/>
    <cellStyle name="s_Valuation _BS Csan CPC 02 &lt;SAP&gt;_Despesas ADM e COML (3)_1_Query C.Custos SF 10-11_CCL_Working Capital" xfId="28489"/>
    <cellStyle name="s_Valuation _BS Csan CPC 02 &lt;SAP&gt;_Despesas ADM e COML (3)_1_Query C.Custos SF 10-11_Despesas operacionais " xfId="28490"/>
    <cellStyle name="s_Valuation _BS Csan CPC 02 &lt;SAP&gt;_Despesas ADM e COML (3)_1_Query C.Custos SF 10-11_Diferenças outubro CAN- (2)" xfId="28491"/>
    <cellStyle name="s_Valuation _BS Csan CPC 02 &lt;SAP&gt;_Despesas ADM e COML (3)_1_Query C.Custos SF 10-11_Diferenças outubro CAN- (2) 2" xfId="28492"/>
    <cellStyle name="s_Valuation _BS Csan CPC 02 &lt;SAP&gt;_Despesas ADM e COML (3)_1_Query C.Custos SF 10-11_Diferenças outubro CAN- (2) 2_15-FINANCEIRAS" xfId="28493"/>
    <cellStyle name="s_Valuation _BS Csan CPC 02 &lt;SAP&gt;_Despesas ADM e COML (3)_1_Query C.Custos SF 10-11_Diferenças outubro CAN- (2) 2_Mapa variáveis" xfId="28494"/>
    <cellStyle name="s_Valuation _BS Csan CPC 02 &lt;SAP&gt;_Despesas ADM e COML (3)_1_Query C.Custos SF 10-11_Diferenças outubro CAN- (2) 2_Variavel" xfId="28495"/>
    <cellStyle name="s_Valuation _BS Csan CPC 02 &lt;SAP&gt;_Despesas ADM e COML (3)_1_Query C.Custos SF 10-11_Diferenças outubro CAN- (2) 3" xfId="28496"/>
    <cellStyle name="s_Valuation _BS Csan CPC 02 &lt;SAP&gt;_Despesas ADM e COML (3)_1_Query C.Custos SF 10-11_Diferenças outubro CAN- (2)_15-FINANCEIRAS" xfId="28497"/>
    <cellStyle name="s_Valuation _BS Csan CPC 02 &lt;SAP&gt;_Despesas ADM e COML (3)_1_Query C.Custos SF 10-11_Diferenças outubro CAN- (2)_15-FINANCEIRAS_1" xfId="28498"/>
    <cellStyle name="s_Valuation _BS Csan CPC 02 &lt;SAP&gt;_Despesas ADM e COML (3)_1_Query C.Custos SF 10-11_Diferenças outubro CAN- (2)_2-DRE" xfId="28499"/>
    <cellStyle name="s_Valuation _BS Csan CPC 02 &lt;SAP&gt;_Despesas ADM e COML (3)_1_Query C.Custos SF 10-11_Diferenças outubro CAN- (2)_2-DRE 2" xfId="28500"/>
    <cellStyle name="s_Valuation _BS Csan CPC 02 &lt;SAP&gt;_Despesas ADM e COML (3)_1_Query C.Custos SF 10-11_Diferenças outubro CAN- (2)_2-DRE_3-Balanço" xfId="28501"/>
    <cellStyle name="s_Valuation _BS Csan CPC 02 &lt;SAP&gt;_Despesas ADM e COML (3)_1_Query C.Custos SF 10-11_Diferenças outubro CAN- (2)_2-DRE_3-Balanço_Mapa variáveis" xfId="28502"/>
    <cellStyle name="s_Valuation _BS Csan CPC 02 &lt;SAP&gt;_Despesas ADM e COML (3)_1_Query C.Custos SF 10-11_Diferenças outubro CAN- (2)_2-DRE_3-Balanço_Variavel" xfId="28503"/>
    <cellStyle name="s_Valuation _BS Csan CPC 02 &lt;SAP&gt;_Despesas ADM e COML (3)_1_Query C.Custos SF 10-11_Diferenças outubro CAN- (2)_2-DRE_Dep_Judiciais-Contingências" xfId="28504"/>
    <cellStyle name="s_Valuation _BS Csan CPC 02 &lt;SAP&gt;_Despesas ADM e COML (3)_1_Query C.Custos SF 10-11_Diferenças outubro CAN- (2)_2-DRE_DFC Gerencial" xfId="28505"/>
    <cellStyle name="s_Valuation _BS Csan CPC 02 &lt;SAP&gt;_Despesas ADM e COML (3)_1_Query C.Custos SF 10-11_Diferenças outubro CAN- (2)_2-DRE_DMPL" xfId="28506"/>
    <cellStyle name="s_Valuation _BS Csan CPC 02 &lt;SAP&gt;_Despesas ADM e COML (3)_1_Query C.Custos SF 10-11_Diferenças outubro CAN- (2)_2-DRE_Mapa variáveis" xfId="28507"/>
    <cellStyle name="s_Valuation _BS Csan CPC 02 &lt;SAP&gt;_Despesas ADM e COML (3)_1_Query C.Custos SF 10-11_Diferenças outubro CAN- (2)_2-DRE_Variavel" xfId="28508"/>
    <cellStyle name="s_Valuation _BS Csan CPC 02 &lt;SAP&gt;_Despesas ADM e COML (3)_1_Query C.Custos SF 10-11_Diferenças outubro CAN- (2)_3-Balanço" xfId="28509"/>
    <cellStyle name="s_Valuation _BS Csan CPC 02 &lt;SAP&gt;_Despesas ADM e COML (3)_1_Query C.Custos SF 10-11_Diferenças outubro CAN- (2)_3-Balanço 2" xfId="28510"/>
    <cellStyle name="s_Valuation _BS Csan CPC 02 &lt;SAP&gt;_Despesas ADM e COML (3)_1_Query C.Custos SF 10-11_Diferenças outubro CAN- (2)_3-Balanço 2_15-FINANCEIRAS" xfId="28511"/>
    <cellStyle name="s_Valuation _BS Csan CPC 02 &lt;SAP&gt;_Despesas ADM e COML (3)_1_Query C.Custos SF 10-11_Diferenças outubro CAN- (2)_3-Balanço_1" xfId="28512"/>
    <cellStyle name="s_Valuation _BS Csan CPC 02 &lt;SAP&gt;_Despesas ADM e COML (3)_1_Query C.Custos SF 10-11_Diferenças outubro CAN- (2)_3-Balanço_1_Mapa variáveis" xfId="28513"/>
    <cellStyle name="s_Valuation _BS Csan CPC 02 &lt;SAP&gt;_Despesas ADM e COML (3)_1_Query C.Custos SF 10-11_Diferenças outubro CAN- (2)_3-Balanço_1_Variavel" xfId="28514"/>
    <cellStyle name="s_Valuation _BS Csan CPC 02 &lt;SAP&gt;_Despesas ADM e COML (3)_1_Query C.Custos SF 10-11_Diferenças outubro CAN- (2)_3-Balanço_15-FINANCEIRAS" xfId="28515"/>
    <cellStyle name="s_Valuation _BS Csan CPC 02 &lt;SAP&gt;_Despesas ADM e COML (3)_1_Query C.Custos SF 10-11_Diferenças outubro CAN- (2)_3-Balanço_15-FINANCEIRAS_1" xfId="28516"/>
    <cellStyle name="s_Valuation _BS Csan CPC 02 &lt;SAP&gt;_Despesas ADM e COML (3)_1_Query C.Custos SF 10-11_Diferenças outubro CAN- (2)_3-Balanço_2-DRE" xfId="28517"/>
    <cellStyle name="s_Valuation _BS Csan CPC 02 &lt;SAP&gt;_Despesas ADM e COML (3)_1_Query C.Custos SF 10-11_Diferenças outubro CAN- (2)_3-Balanço_2-DRE 2" xfId="28518"/>
    <cellStyle name="s_Valuation _BS Csan CPC 02 &lt;SAP&gt;_Despesas ADM e COML (3)_1_Query C.Custos SF 10-11_Diferenças outubro CAN- (2)_3-Balanço_2-DRE_3-Balanço" xfId="28519"/>
    <cellStyle name="s_Valuation _BS Csan CPC 02 &lt;SAP&gt;_Despesas ADM e COML (3)_1_Query C.Custos SF 10-11_Diferenças outubro CAN- (2)_3-Balanço_2-DRE_3-Balanço_Mapa variáveis" xfId="28520"/>
    <cellStyle name="s_Valuation _BS Csan CPC 02 &lt;SAP&gt;_Despesas ADM e COML (3)_1_Query C.Custos SF 10-11_Diferenças outubro CAN- (2)_3-Balanço_2-DRE_3-Balanço_Variavel" xfId="28521"/>
    <cellStyle name="s_Valuation _BS Csan CPC 02 &lt;SAP&gt;_Despesas ADM e COML (3)_1_Query C.Custos SF 10-11_Diferenças outubro CAN- (2)_3-Balanço_2-DRE_Dep_Judiciais-Contingências" xfId="28522"/>
    <cellStyle name="s_Valuation _BS Csan CPC 02 &lt;SAP&gt;_Despesas ADM e COML (3)_1_Query C.Custos SF 10-11_Diferenças outubro CAN- (2)_3-Balanço_2-DRE_DFC Gerencial" xfId="28523"/>
    <cellStyle name="s_Valuation _BS Csan CPC 02 &lt;SAP&gt;_Despesas ADM e COML (3)_1_Query C.Custos SF 10-11_Diferenças outubro CAN- (2)_3-Balanço_2-DRE_DMPL" xfId="28524"/>
    <cellStyle name="s_Valuation _BS Csan CPC 02 &lt;SAP&gt;_Despesas ADM e COML (3)_1_Query C.Custos SF 10-11_Diferenças outubro CAN- (2)_3-Balanço_2-DRE_Mapa variáveis" xfId="28525"/>
    <cellStyle name="s_Valuation _BS Csan CPC 02 &lt;SAP&gt;_Despesas ADM e COML (3)_1_Query C.Custos SF 10-11_Diferenças outubro CAN- (2)_3-Balanço_2-DRE_Variavel" xfId="28526"/>
    <cellStyle name="s_Valuation _BS Csan CPC 02 &lt;SAP&gt;_Despesas ADM e COML (3)_1_Query C.Custos SF 10-11_Diferenças outubro CAN- (2)_3-Balanço_3-Balanço" xfId="28527"/>
    <cellStyle name="s_Valuation _BS Csan CPC 02 &lt;SAP&gt;_Despesas ADM e COML (3)_1_Query C.Custos SF 10-11_Diferenças outubro CAN- (2)_3-Balanço_3-Balanço_Mapa variáveis" xfId="28528"/>
    <cellStyle name="s_Valuation _BS Csan CPC 02 &lt;SAP&gt;_Despesas ADM e COML (3)_1_Query C.Custos SF 10-11_Diferenças outubro CAN- (2)_3-Balanço_3-Balanço_Variavel" xfId="28529"/>
    <cellStyle name="s_Valuation _BS Csan CPC 02 &lt;SAP&gt;_Despesas ADM e COML (3)_1_Query C.Custos SF 10-11_Diferenças outubro CAN- (2)_3-Balanço_7-Estoque" xfId="28530"/>
    <cellStyle name="s_Valuation _BS Csan CPC 02 &lt;SAP&gt;_Despesas ADM e COML (3)_1_Query C.Custos SF 10-11_Diferenças outubro CAN- (2)_3-Balanço_Despesas operacionais " xfId="28531"/>
    <cellStyle name="s_Valuation _BS Csan CPC 02 &lt;SAP&gt;_Despesas ADM e COML (3)_1_Query C.Custos SF 10-11_Diferenças outubro CAN- (2)_3-Balanço_Mapa variáveis" xfId="28532"/>
    <cellStyle name="s_Valuation _BS Csan CPC 02 &lt;SAP&gt;_Despesas ADM e COML (3)_1_Query C.Custos SF 10-11_Diferenças outubro CAN- (2)_3-Balanço_P&amp;L Raízen Combs" xfId="28533"/>
    <cellStyle name="s_Valuation _BS Csan CPC 02 &lt;SAP&gt;_Despesas ADM e COML (3)_1_Query C.Custos SF 10-11_Diferenças outubro CAN- (2)_3-Balanço_P&amp;L RUMO" xfId="28534"/>
    <cellStyle name="s_Valuation _BS Csan CPC 02 &lt;SAP&gt;_Despesas ADM e COML (3)_1_Query C.Custos SF 10-11_Diferenças outubro CAN- (2)_3-Balanço_Variavel" xfId="28535"/>
    <cellStyle name="s_Valuation _BS Csan CPC 02 &lt;SAP&gt;_Despesas ADM e COML (3)_1_Query C.Custos SF 10-11_Diferenças outubro CAN- (2)_3-Balanço_Working Capital" xfId="28536"/>
    <cellStyle name="s_Valuation _BS Csan CPC 02 &lt;SAP&gt;_Despesas ADM e COML (3)_1_Query C.Custos SF 10-11_Diferenças outubro CAN- (2)_7-Estoque" xfId="28537"/>
    <cellStyle name="s_Valuation _BS Csan CPC 02 &lt;SAP&gt;_Despesas ADM e COML (3)_1_Query C.Custos SF 10-11_Diferenças outubro CAN- (2)_Balanço" xfId="28538"/>
    <cellStyle name="s_Valuation _BS Csan CPC 02 &lt;SAP&gt;_Despesas ADM e COML (3)_1_Query C.Custos SF 10-11_Diferenças outubro CAN- (2)_Balanço_Despesas operacionais " xfId="28539"/>
    <cellStyle name="s_Valuation _BS Csan CPC 02 &lt;SAP&gt;_Despesas ADM e COML (3)_1_Query C.Custos SF 10-11_Diferenças outubro CAN- (2)_Balanço_Working Capital" xfId="28540"/>
    <cellStyle name="s_Valuation _BS Csan CPC 02 &lt;SAP&gt;_Despesas ADM e COML (3)_1_Query C.Custos SF 10-11_Diferenças outubro CAN- (2)_Despesas operacionais " xfId="28541"/>
    <cellStyle name="s_Valuation _BS Csan CPC 02 &lt;SAP&gt;_Despesas ADM e COML (3)_1_Query C.Custos SF 10-11_Diferenças outubro CAN- (2)_IR Diferido" xfId="28542"/>
    <cellStyle name="s_Valuation _BS Csan CPC 02 &lt;SAP&gt;_Despesas ADM e COML (3)_1_Query C.Custos SF 10-11_Diferenças outubro CAN- (2)_Mapa variáveis" xfId="28543"/>
    <cellStyle name="s_Valuation _BS Csan CPC 02 &lt;SAP&gt;_Despesas ADM e COML (3)_1_Query C.Custos SF 10-11_Diferenças outubro CAN- (2)_P&amp;L Raízen Combs" xfId="28544"/>
    <cellStyle name="s_Valuation _BS Csan CPC 02 &lt;SAP&gt;_Despesas ADM e COML (3)_1_Query C.Custos SF 10-11_Diferenças outubro CAN- (2)_P&amp;L RUMO" xfId="28545"/>
    <cellStyle name="s_Valuation _BS Csan CPC 02 &lt;SAP&gt;_Despesas ADM e COML (3)_1_Query C.Custos SF 10-11_Diferenças outubro CAN- (2)_Variavel" xfId="28546"/>
    <cellStyle name="s_Valuation _BS Csan CPC 02 &lt;SAP&gt;_Despesas ADM e COML (3)_1_Query C.Custos SF 10-11_Diferenças outubro CAN- (2)_Working Capital" xfId="28547"/>
    <cellStyle name="s_Valuation _BS Csan CPC 02 &lt;SAP&gt;_Despesas ADM e COML (3)_1_Query C.Custos SF 10-11_IR Diferido" xfId="28548"/>
    <cellStyle name="s_Valuation _BS Csan CPC 02 &lt;SAP&gt;_Despesas ADM e COML (3)_1_Query C.Custos SF 10-11_Mapa variáveis" xfId="28549"/>
    <cellStyle name="s_Valuation _BS Csan CPC 02 &lt;SAP&gt;_Despesas ADM e COML (3)_1_Query C.Custos SF 10-11_P&amp;L Raízen Combs" xfId="28550"/>
    <cellStyle name="s_Valuation _BS Csan CPC 02 &lt;SAP&gt;_Despesas ADM e COML (3)_1_Query C.Custos SF 10-11_P&amp;L RUMO" xfId="28551"/>
    <cellStyle name="s_Valuation _BS Csan CPC 02 &lt;SAP&gt;_Despesas ADM e COML (3)_1_Query C.Custos SF 10-11_Query C.Custos SF 10-11" xfId="28552"/>
    <cellStyle name="s_Valuation _BS Csan CPC 02 &lt;SAP&gt;_Despesas ADM e COML (3)_1_Query C.Custos SF 10-11_Query C.Custos SF 10-11 2" xfId="28553"/>
    <cellStyle name="s_Valuation _BS Csan CPC 02 &lt;SAP&gt;_Despesas ADM e COML (3)_1_Query C.Custos SF 10-11_Query C.Custos SF 10-11 2_15-FINANCEIRAS" xfId="28554"/>
    <cellStyle name="s_Valuation _BS Csan CPC 02 &lt;SAP&gt;_Despesas ADM e COML (3)_1_Query C.Custos SF 10-11_Query C.Custos SF 10-11 2_Mapa variáveis" xfId="28555"/>
    <cellStyle name="s_Valuation _BS Csan CPC 02 &lt;SAP&gt;_Despesas ADM e COML (3)_1_Query C.Custos SF 10-11_Query C.Custos SF 10-11 2_Variavel" xfId="28556"/>
    <cellStyle name="s_Valuation _BS Csan CPC 02 &lt;SAP&gt;_Despesas ADM e COML (3)_1_Query C.Custos SF 10-11_Query C.Custos SF 10-11 3" xfId="28557"/>
    <cellStyle name="s_Valuation _BS Csan CPC 02 &lt;SAP&gt;_Despesas ADM e COML (3)_1_Query C.Custos SF 10-11_Query C.Custos SF 10-11_15-FINANCEIRAS" xfId="28558"/>
    <cellStyle name="s_Valuation _BS Csan CPC 02 &lt;SAP&gt;_Despesas ADM e COML (3)_1_Query C.Custos SF 10-11_Query C.Custos SF 10-11_15-FINANCEIRAS_1" xfId="28559"/>
    <cellStyle name="s_Valuation _BS Csan CPC 02 &lt;SAP&gt;_Despesas ADM e COML (3)_1_Query C.Custos SF 10-11_Query C.Custos SF 10-11_2-DRE" xfId="28560"/>
    <cellStyle name="s_Valuation _BS Csan CPC 02 &lt;SAP&gt;_Despesas ADM e COML (3)_1_Query C.Custos SF 10-11_Query C.Custos SF 10-11_2-DRE 2" xfId="28561"/>
    <cellStyle name="s_Valuation _BS Csan CPC 02 &lt;SAP&gt;_Despesas ADM e COML (3)_1_Query C.Custos SF 10-11_Query C.Custos SF 10-11_2-DRE_3-Balanço" xfId="28562"/>
    <cellStyle name="s_Valuation _BS Csan CPC 02 &lt;SAP&gt;_Despesas ADM e COML (3)_1_Query C.Custos SF 10-11_Query C.Custos SF 10-11_2-DRE_3-Balanço_Mapa variáveis" xfId="28563"/>
    <cellStyle name="s_Valuation _BS Csan CPC 02 &lt;SAP&gt;_Despesas ADM e COML (3)_1_Query C.Custos SF 10-11_Query C.Custos SF 10-11_2-DRE_3-Balanço_Variavel" xfId="28564"/>
    <cellStyle name="s_Valuation _BS Csan CPC 02 &lt;SAP&gt;_Despesas ADM e COML (3)_1_Query C.Custos SF 10-11_Query C.Custos SF 10-11_2-DRE_Dep_Judiciais-Contingências" xfId="28565"/>
    <cellStyle name="s_Valuation _BS Csan CPC 02 &lt;SAP&gt;_Despesas ADM e COML (3)_1_Query C.Custos SF 10-11_Query C.Custos SF 10-11_2-DRE_DFC Gerencial" xfId="28566"/>
    <cellStyle name="s_Valuation _BS Csan CPC 02 &lt;SAP&gt;_Despesas ADM e COML (3)_1_Query C.Custos SF 10-11_Query C.Custos SF 10-11_2-DRE_DMPL" xfId="28567"/>
    <cellStyle name="s_Valuation _BS Csan CPC 02 &lt;SAP&gt;_Despesas ADM e COML (3)_1_Query C.Custos SF 10-11_Query C.Custos SF 10-11_2-DRE_Mapa variáveis" xfId="28568"/>
    <cellStyle name="s_Valuation _BS Csan CPC 02 &lt;SAP&gt;_Despesas ADM e COML (3)_1_Query C.Custos SF 10-11_Query C.Custos SF 10-11_2-DRE_Variavel" xfId="28569"/>
    <cellStyle name="s_Valuation _BS Csan CPC 02 &lt;SAP&gt;_Despesas ADM e COML (3)_1_Query C.Custos SF 10-11_Query C.Custos SF 10-11_3-Balanço" xfId="28570"/>
    <cellStyle name="s_Valuation _BS Csan CPC 02 &lt;SAP&gt;_Despesas ADM e COML (3)_1_Query C.Custos SF 10-11_Query C.Custos SF 10-11_3-Balanço 2" xfId="28571"/>
    <cellStyle name="s_Valuation _BS Csan CPC 02 &lt;SAP&gt;_Despesas ADM e COML (3)_1_Query C.Custos SF 10-11_Query C.Custos SF 10-11_3-Balanço 2_15-FINANCEIRAS" xfId="28572"/>
    <cellStyle name="s_Valuation _BS Csan CPC 02 &lt;SAP&gt;_Despesas ADM e COML (3)_1_Query C.Custos SF 10-11_Query C.Custos SF 10-11_3-Balanço_1" xfId="28573"/>
    <cellStyle name="s_Valuation _BS Csan CPC 02 &lt;SAP&gt;_Despesas ADM e COML (3)_1_Query C.Custos SF 10-11_Query C.Custos SF 10-11_3-Balanço_1_Mapa variáveis" xfId="28574"/>
    <cellStyle name="s_Valuation _BS Csan CPC 02 &lt;SAP&gt;_Despesas ADM e COML (3)_1_Query C.Custos SF 10-11_Query C.Custos SF 10-11_3-Balanço_1_Variavel" xfId="28575"/>
    <cellStyle name="s_Valuation _BS Csan CPC 02 &lt;SAP&gt;_Despesas ADM e COML (3)_1_Query C.Custos SF 10-11_Query C.Custos SF 10-11_3-Balanço_15-FINANCEIRAS" xfId="28576"/>
    <cellStyle name="s_Valuation _BS Csan CPC 02 &lt;SAP&gt;_Despesas ADM e COML (3)_1_Query C.Custos SF 10-11_Query C.Custos SF 10-11_3-Balanço_15-FINANCEIRAS_1" xfId="28577"/>
    <cellStyle name="s_Valuation _BS Csan CPC 02 &lt;SAP&gt;_Despesas ADM e COML (3)_1_Query C.Custos SF 10-11_Query C.Custos SF 10-11_3-Balanço_2-DRE" xfId="28578"/>
    <cellStyle name="s_Valuation _BS Csan CPC 02 &lt;SAP&gt;_Despesas ADM e COML (3)_1_Query C.Custos SF 10-11_Query C.Custos SF 10-11_3-Balanço_2-DRE 2" xfId="28579"/>
    <cellStyle name="s_Valuation _BS Csan CPC 02 &lt;SAP&gt;_Despesas ADM e COML (3)_1_Query C.Custos SF 10-11_Query C.Custos SF 10-11_3-Balanço_2-DRE_3-Balanço" xfId="28580"/>
    <cellStyle name="s_Valuation _BS Csan CPC 02 &lt;SAP&gt;_Despesas ADM e COML (3)_1_Query C.Custos SF 10-11_Query C.Custos SF 10-11_3-Balanço_2-DRE_3-Balanço_Mapa variáveis" xfId="28581"/>
    <cellStyle name="s_Valuation _BS Csan CPC 02 &lt;SAP&gt;_Despesas ADM e COML (3)_1_Query C.Custos SF 10-11_Query C.Custos SF 10-11_3-Balanço_2-DRE_3-Balanço_Variavel" xfId="28582"/>
    <cellStyle name="s_Valuation _BS Csan CPC 02 &lt;SAP&gt;_Despesas ADM e COML (3)_1_Query C.Custos SF 10-11_Query C.Custos SF 10-11_3-Balanço_2-DRE_Dep_Judiciais-Contingências" xfId="28583"/>
    <cellStyle name="s_Valuation _BS Csan CPC 02 &lt;SAP&gt;_Despesas ADM e COML (3)_1_Query C.Custos SF 10-11_Query C.Custos SF 10-11_3-Balanço_2-DRE_DFC Gerencial" xfId="28584"/>
    <cellStyle name="s_Valuation _BS Csan CPC 02 &lt;SAP&gt;_Despesas ADM e COML (3)_1_Query C.Custos SF 10-11_Query C.Custos SF 10-11_3-Balanço_2-DRE_DMPL" xfId="28585"/>
    <cellStyle name="s_Valuation _BS Csan CPC 02 &lt;SAP&gt;_Despesas ADM e COML (3)_1_Query C.Custos SF 10-11_Query C.Custos SF 10-11_3-Balanço_2-DRE_Mapa variáveis" xfId="28586"/>
    <cellStyle name="s_Valuation _BS Csan CPC 02 &lt;SAP&gt;_Despesas ADM e COML (3)_1_Query C.Custos SF 10-11_Query C.Custos SF 10-11_3-Balanço_2-DRE_Variavel" xfId="28587"/>
    <cellStyle name="s_Valuation _BS Csan CPC 02 &lt;SAP&gt;_Despesas ADM e COML (3)_1_Query C.Custos SF 10-11_Query C.Custos SF 10-11_3-Balanço_3-Balanço" xfId="28588"/>
    <cellStyle name="s_Valuation _BS Csan CPC 02 &lt;SAP&gt;_Despesas ADM e COML (3)_1_Query C.Custos SF 10-11_Query C.Custos SF 10-11_3-Balanço_3-Balanço_Mapa variáveis" xfId="28589"/>
    <cellStyle name="s_Valuation _BS Csan CPC 02 &lt;SAP&gt;_Despesas ADM e COML (3)_1_Query C.Custos SF 10-11_Query C.Custos SF 10-11_3-Balanço_3-Balanço_Variavel" xfId="28590"/>
    <cellStyle name="s_Valuation _BS Csan CPC 02 &lt;SAP&gt;_Despesas ADM e COML (3)_1_Query C.Custos SF 10-11_Query C.Custos SF 10-11_3-Balanço_7-Estoque" xfId="28591"/>
    <cellStyle name="s_Valuation _BS Csan CPC 02 &lt;SAP&gt;_Despesas ADM e COML (3)_1_Query C.Custos SF 10-11_Query C.Custos SF 10-11_3-Balanço_Despesas operacionais " xfId="28592"/>
    <cellStyle name="s_Valuation _BS Csan CPC 02 &lt;SAP&gt;_Despesas ADM e COML (3)_1_Query C.Custos SF 10-11_Query C.Custos SF 10-11_3-Balanço_Mapa variáveis" xfId="28593"/>
    <cellStyle name="s_Valuation _BS Csan CPC 02 &lt;SAP&gt;_Despesas ADM e COML (3)_1_Query C.Custos SF 10-11_Query C.Custos SF 10-11_3-Balanço_P&amp;L Raízen Combs" xfId="28594"/>
    <cellStyle name="s_Valuation _BS Csan CPC 02 &lt;SAP&gt;_Despesas ADM e COML (3)_1_Query C.Custos SF 10-11_Query C.Custos SF 10-11_3-Balanço_P&amp;L RUMO" xfId="28595"/>
    <cellStyle name="s_Valuation _BS Csan CPC 02 &lt;SAP&gt;_Despesas ADM e COML (3)_1_Query C.Custos SF 10-11_Query C.Custos SF 10-11_3-Balanço_Variavel" xfId="28596"/>
    <cellStyle name="s_Valuation _BS Csan CPC 02 &lt;SAP&gt;_Despesas ADM e COML (3)_1_Query C.Custos SF 10-11_Query C.Custos SF 10-11_3-Balanço_Working Capital" xfId="28597"/>
    <cellStyle name="s_Valuation _BS Csan CPC 02 &lt;SAP&gt;_Despesas ADM e COML (3)_1_Query C.Custos SF 10-11_Query C.Custos SF 10-11_7-Estoque" xfId="28598"/>
    <cellStyle name="s_Valuation _BS Csan CPC 02 &lt;SAP&gt;_Despesas ADM e COML (3)_1_Query C.Custos SF 10-11_Query C.Custos SF 10-11_Balanço" xfId="28599"/>
    <cellStyle name="s_Valuation _BS Csan CPC 02 &lt;SAP&gt;_Despesas ADM e COML (3)_1_Query C.Custos SF 10-11_Query C.Custos SF 10-11_Balanço_Despesas operacionais " xfId="28600"/>
    <cellStyle name="s_Valuation _BS Csan CPC 02 &lt;SAP&gt;_Despesas ADM e COML (3)_1_Query C.Custos SF 10-11_Query C.Custos SF 10-11_Balanço_Working Capital" xfId="28601"/>
    <cellStyle name="s_Valuation _BS Csan CPC 02 &lt;SAP&gt;_Despesas ADM e COML (3)_1_Query C.Custos SF 10-11_Query C.Custos SF 10-11_Despesas operacionais " xfId="28602"/>
    <cellStyle name="s_Valuation _BS Csan CPC 02 &lt;SAP&gt;_Despesas ADM e COML (3)_1_Query C.Custos SF 10-11_Query C.Custos SF 10-11_IR Diferido" xfId="28603"/>
    <cellStyle name="s_Valuation _BS Csan CPC 02 &lt;SAP&gt;_Despesas ADM e COML (3)_1_Query C.Custos SF 10-11_Query C.Custos SF 10-11_Mapa variáveis" xfId="28604"/>
    <cellStyle name="s_Valuation _BS Csan CPC 02 &lt;SAP&gt;_Despesas ADM e COML (3)_1_Query C.Custos SF 10-11_Query C.Custos SF 10-11_P&amp;L Raízen Combs" xfId="28605"/>
    <cellStyle name="s_Valuation _BS Csan CPC 02 &lt;SAP&gt;_Despesas ADM e COML (3)_1_Query C.Custos SF 10-11_Query C.Custos SF 10-11_P&amp;L RUMO" xfId="28606"/>
    <cellStyle name="s_Valuation _BS Csan CPC 02 &lt;SAP&gt;_Despesas ADM e COML (3)_1_Query C.Custos SF 10-11_Query C.Custos SF 10-11_Variavel" xfId="28607"/>
    <cellStyle name="s_Valuation _BS Csan CPC 02 &lt;SAP&gt;_Despesas ADM e COML (3)_1_Query C.Custos SF 10-11_Query C.Custos SF 10-11_Working Capital" xfId="28608"/>
    <cellStyle name="s_Valuation _BS Csan CPC 02 &lt;SAP&gt;_Despesas ADM e COML (3)_1_Query C.Custos SF 10-11_Variavel" xfId="28609"/>
    <cellStyle name="s_Valuation _BS Csan CPC 02 &lt;SAP&gt;_Despesas ADM e COML (3)_1_Query C.Custos SF 10-11_Working Capital" xfId="28610"/>
    <cellStyle name="s_Valuation _BS Csan CPC 02 &lt;SAP&gt;_Despesas ADM e COML (3)_1_Resumo" xfId="28611"/>
    <cellStyle name="s_Valuation _BS Csan CPC 02 &lt;SAP&gt;_Despesas ADM e COML (3)_1_Resumo_Mapa variáveis" xfId="28612"/>
    <cellStyle name="s_Valuation _BS Csan CPC 02 &lt;SAP&gt;_Despesas ADM e COML (3)_1_Resumo_Variavel" xfId="28613"/>
    <cellStyle name="s_Valuation _BS Csan CPC 02 &lt;SAP&gt;_Despesas ADM e COML (3)_1_Variavel" xfId="28614"/>
    <cellStyle name="s_Valuation _BS Csan CPC 02 &lt;SAP&gt;_Despesas ADM e COML (3)_1_Working Capital" xfId="28615"/>
    <cellStyle name="s_Valuation _BS Csan CPC 02 &lt;SAP&gt;_Despesas ADM e COML (3)_14-G&amp;A" xfId="28616"/>
    <cellStyle name="s_Valuation _BS Csan CPC 02 &lt;SAP&gt;_Despesas ADM e COML (3)_14-G&amp;A 2" xfId="28617"/>
    <cellStyle name="s_Valuation _BS Csan CPC 02 &lt;SAP&gt;_Despesas ADM e COML (3)_14-G&amp;A_2-DRE" xfId="28618"/>
    <cellStyle name="s_Valuation _BS Csan CPC 02 &lt;SAP&gt;_Despesas ADM e COML (3)_14-G&amp;A_2-DRE 2" xfId="28619"/>
    <cellStyle name="s_Valuation _BS Csan CPC 02 &lt;SAP&gt;_Despesas ADM e COML (3)_14-G&amp;A_2-DRE_3-Balanço" xfId="28620"/>
    <cellStyle name="s_Valuation _BS Csan CPC 02 &lt;SAP&gt;_Despesas ADM e COML (3)_14-G&amp;A_2-DRE_3-Balanço_Mapa variáveis" xfId="28621"/>
    <cellStyle name="s_Valuation _BS Csan CPC 02 &lt;SAP&gt;_Despesas ADM e COML (3)_14-G&amp;A_2-DRE_3-Balanço_Variavel" xfId="28622"/>
    <cellStyle name="s_Valuation _BS Csan CPC 02 &lt;SAP&gt;_Despesas ADM e COML (3)_14-G&amp;A_2-DRE_Dep_Judiciais-Contingências" xfId="28623"/>
    <cellStyle name="s_Valuation _BS Csan CPC 02 &lt;SAP&gt;_Despesas ADM e COML (3)_14-G&amp;A_2-DRE_DFC Gerencial" xfId="28624"/>
    <cellStyle name="s_Valuation _BS Csan CPC 02 &lt;SAP&gt;_Despesas ADM e COML (3)_14-G&amp;A_2-DRE_DMPL" xfId="28625"/>
    <cellStyle name="s_Valuation _BS Csan CPC 02 &lt;SAP&gt;_Despesas ADM e COML (3)_14-G&amp;A_2-DRE_Mapa variáveis" xfId="28626"/>
    <cellStyle name="s_Valuation _BS Csan CPC 02 &lt;SAP&gt;_Despesas ADM e COML (3)_14-G&amp;A_2-DRE_Variavel" xfId="28627"/>
    <cellStyle name="s_Valuation _BS Csan CPC 02 &lt;SAP&gt;_Despesas ADM e COML (3)_14-G&amp;A_3-Balanço" xfId="28628"/>
    <cellStyle name="s_Valuation _BS Csan CPC 02 &lt;SAP&gt;_Despesas ADM e COML (3)_14-G&amp;A_3-Balanço_Mapa variáveis" xfId="28629"/>
    <cellStyle name="s_Valuation _BS Csan CPC 02 &lt;SAP&gt;_Despesas ADM e COML (3)_14-G&amp;A_3-Balanço_Variavel" xfId="28630"/>
    <cellStyle name="s_Valuation _BS Csan CPC 02 &lt;SAP&gt;_Despesas ADM e COML (3)_14-G&amp;A_Dep_Judiciais-Contingências" xfId="28631"/>
    <cellStyle name="s_Valuation _BS Csan CPC 02 &lt;SAP&gt;_Despesas ADM e COML (3)_14-G&amp;A_DFC Gerencial" xfId="28632"/>
    <cellStyle name="s_Valuation _BS Csan CPC 02 &lt;SAP&gt;_Despesas ADM e COML (3)_14-G&amp;A_DMPL" xfId="28633"/>
    <cellStyle name="s_Valuation _BS Csan CPC 02 &lt;SAP&gt;_Despesas ADM e COML (3)_14-G&amp;A_Mapa variáveis" xfId="28634"/>
    <cellStyle name="s_Valuation _BS Csan CPC 02 &lt;SAP&gt;_Despesas ADM e COML (3)_14-G&amp;A_Variavel" xfId="28635"/>
    <cellStyle name="s_Valuation _BS Csan CPC 02 &lt;SAP&gt;_Despesas ADM e COML (3)_15-FINANCEIRAS" xfId="28636"/>
    <cellStyle name="s_Valuation _BS Csan CPC 02 &lt;SAP&gt;_Despesas ADM e COML (3)_15-FINANCEIRAS_1" xfId="28637"/>
    <cellStyle name="s_Valuation _BS Csan CPC 02 &lt;SAP&gt;_Despesas ADM e COML (3)_2-DRE" xfId="28638"/>
    <cellStyle name="s_Valuation _BS Csan CPC 02 &lt;SAP&gt;_Despesas ADM e COML (3)_2-DRE 2" xfId="28639"/>
    <cellStyle name="s_Valuation _BS Csan CPC 02 &lt;SAP&gt;_Despesas ADM e COML (3)_2-DRE_3-Balanço" xfId="28640"/>
    <cellStyle name="s_Valuation _BS Csan CPC 02 &lt;SAP&gt;_Despesas ADM e COML (3)_2-DRE_3-Balanço_Mapa variáveis" xfId="28641"/>
    <cellStyle name="s_Valuation _BS Csan CPC 02 &lt;SAP&gt;_Despesas ADM e COML (3)_2-DRE_3-Balanço_Variavel" xfId="28642"/>
    <cellStyle name="s_Valuation _BS Csan CPC 02 &lt;SAP&gt;_Despesas ADM e COML (3)_2-DRE_Dep_Judiciais-Contingências" xfId="28643"/>
    <cellStyle name="s_Valuation _BS Csan CPC 02 &lt;SAP&gt;_Despesas ADM e COML (3)_2-DRE_DFC Gerencial" xfId="28644"/>
    <cellStyle name="s_Valuation _BS Csan CPC 02 &lt;SAP&gt;_Despesas ADM e COML (3)_2-DRE_DMPL" xfId="28645"/>
    <cellStyle name="s_Valuation _BS Csan CPC 02 &lt;SAP&gt;_Despesas ADM e COML (3)_2-DRE_Mapa variáveis" xfId="28646"/>
    <cellStyle name="s_Valuation _BS Csan CPC 02 &lt;SAP&gt;_Despesas ADM e COML (3)_2-DRE_Variavel" xfId="28647"/>
    <cellStyle name="s_Valuation _BS Csan CPC 02 &lt;SAP&gt;_Despesas ADM e COML (3)_3-Balanço" xfId="28648"/>
    <cellStyle name="s_Valuation _BS Csan CPC 02 &lt;SAP&gt;_Despesas ADM e COML (3)_3-Balanço 2" xfId="28649"/>
    <cellStyle name="s_Valuation _BS Csan CPC 02 &lt;SAP&gt;_Despesas ADM e COML (3)_3-Balanço 2_15-FINANCEIRAS" xfId="28650"/>
    <cellStyle name="s_Valuation _BS Csan CPC 02 &lt;SAP&gt;_Despesas ADM e COML (3)_3-Balanço_1" xfId="28651"/>
    <cellStyle name="s_Valuation _BS Csan CPC 02 &lt;SAP&gt;_Despesas ADM e COML (3)_3-Balanço_1_Mapa variáveis" xfId="28652"/>
    <cellStyle name="s_Valuation _BS Csan CPC 02 &lt;SAP&gt;_Despesas ADM e COML (3)_3-Balanço_1_Variavel" xfId="28653"/>
    <cellStyle name="s_Valuation _BS Csan CPC 02 &lt;SAP&gt;_Despesas ADM e COML (3)_3-Balanço_15-FINANCEIRAS" xfId="28654"/>
    <cellStyle name="s_Valuation _BS Csan CPC 02 &lt;SAP&gt;_Despesas ADM e COML (3)_3-Balanço_15-FINANCEIRAS_1" xfId="28655"/>
    <cellStyle name="s_Valuation _BS Csan CPC 02 &lt;SAP&gt;_Despesas ADM e COML (3)_3-Balanço_2-DRE" xfId="28656"/>
    <cellStyle name="s_Valuation _BS Csan CPC 02 &lt;SAP&gt;_Despesas ADM e COML (3)_3-Balanço_2-DRE 2" xfId="28657"/>
    <cellStyle name="s_Valuation _BS Csan CPC 02 &lt;SAP&gt;_Despesas ADM e COML (3)_3-Balanço_2-DRE_3-Balanço" xfId="28658"/>
    <cellStyle name="s_Valuation _BS Csan CPC 02 &lt;SAP&gt;_Despesas ADM e COML (3)_3-Balanço_2-DRE_3-Balanço_Mapa variáveis" xfId="28659"/>
    <cellStyle name="s_Valuation _BS Csan CPC 02 &lt;SAP&gt;_Despesas ADM e COML (3)_3-Balanço_2-DRE_3-Balanço_Variavel" xfId="28660"/>
    <cellStyle name="s_Valuation _BS Csan CPC 02 &lt;SAP&gt;_Despesas ADM e COML (3)_3-Balanço_2-DRE_Dep_Judiciais-Contingências" xfId="28661"/>
    <cellStyle name="s_Valuation _BS Csan CPC 02 &lt;SAP&gt;_Despesas ADM e COML (3)_3-Balanço_2-DRE_DFC Gerencial" xfId="28662"/>
    <cellStyle name="s_Valuation _BS Csan CPC 02 &lt;SAP&gt;_Despesas ADM e COML (3)_3-Balanço_2-DRE_DMPL" xfId="28663"/>
    <cellStyle name="s_Valuation _BS Csan CPC 02 &lt;SAP&gt;_Despesas ADM e COML (3)_3-Balanço_2-DRE_Mapa variáveis" xfId="28664"/>
    <cellStyle name="s_Valuation _BS Csan CPC 02 &lt;SAP&gt;_Despesas ADM e COML (3)_3-Balanço_2-DRE_Variavel" xfId="28665"/>
    <cellStyle name="s_Valuation _BS Csan CPC 02 &lt;SAP&gt;_Despesas ADM e COML (3)_3-Balanço_3-Balanço" xfId="28666"/>
    <cellStyle name="s_Valuation _BS Csan CPC 02 &lt;SAP&gt;_Despesas ADM e COML (3)_3-Balanço_3-Balanço_Mapa variáveis" xfId="28667"/>
    <cellStyle name="s_Valuation _BS Csan CPC 02 &lt;SAP&gt;_Despesas ADM e COML (3)_3-Balanço_3-Balanço_Variavel" xfId="28668"/>
    <cellStyle name="s_Valuation _BS Csan CPC 02 &lt;SAP&gt;_Despesas ADM e COML (3)_3-Balanço_7-Estoque" xfId="28669"/>
    <cellStyle name="s_Valuation _BS Csan CPC 02 &lt;SAP&gt;_Despesas ADM e COML (3)_3-Balanço_Despesas operacionais " xfId="28670"/>
    <cellStyle name="s_Valuation _BS Csan CPC 02 &lt;SAP&gt;_Despesas ADM e COML (3)_3-Balanço_Mapa variáveis" xfId="28671"/>
    <cellStyle name="s_Valuation _BS Csan CPC 02 &lt;SAP&gt;_Despesas ADM e COML (3)_3-Balanço_P&amp;L Raízen Combs" xfId="28672"/>
    <cellStyle name="s_Valuation _BS Csan CPC 02 &lt;SAP&gt;_Despesas ADM e COML (3)_3-Balanço_P&amp;L RUMO" xfId="28673"/>
    <cellStyle name="s_Valuation _BS Csan CPC 02 &lt;SAP&gt;_Despesas ADM e COML (3)_3-Balanço_Variavel" xfId="28674"/>
    <cellStyle name="s_Valuation _BS Csan CPC 02 &lt;SAP&gt;_Despesas ADM e COML (3)_3-Balanço_Working Capital" xfId="28675"/>
    <cellStyle name="s_Valuation _BS Csan CPC 02 &lt;SAP&gt;_Despesas ADM e COML (3)_7-Estoque" xfId="28676"/>
    <cellStyle name="s_Valuation _BS Csan CPC 02 &lt;SAP&gt;_Despesas ADM e COML (3)_Abertura dos Gastos Administrativos e Comercial - 2009" xfId="28677"/>
    <cellStyle name="s_Valuation _BS Csan CPC 02 &lt;SAP&gt;_Despesas ADM e COML (3)_Abertura dos Gastos Administrativos e Comercial - 2009_Mapa variáveis" xfId="28678"/>
    <cellStyle name="s_Valuation _BS Csan CPC 02 &lt;SAP&gt;_Despesas ADM e COML (3)_Abertura dos Gastos Administrativos e Comercial - 2009_Variavel" xfId="28679"/>
    <cellStyle name="s_Valuation _BS Csan CPC 02 &lt;SAP&gt;_Despesas ADM e COML (3)_Balanço" xfId="28680"/>
    <cellStyle name="s_Valuation _BS Csan CPC 02 &lt;SAP&gt;_Despesas ADM e COML (3)_Balanço_Despesas operacionais " xfId="28681"/>
    <cellStyle name="s_Valuation _BS Csan CPC 02 &lt;SAP&gt;_Despesas ADM e COML (3)_Balanço_Working Capital" xfId="28682"/>
    <cellStyle name="s_Valuation _BS Csan CPC 02 &lt;SAP&gt;_Despesas ADM e COML (3)_Breakdown CPV" xfId="28683"/>
    <cellStyle name="s_Valuation _BS Csan CPC 02 &lt;SAP&gt;_Despesas ADM e COML (3)_Breakdown CPV_Mapa variáveis" xfId="28684"/>
    <cellStyle name="s_Valuation _BS Csan CPC 02 &lt;SAP&gt;_Despesas ADM e COML (3)_Breakdown CPV_Variavel" xfId="28685"/>
    <cellStyle name="s_Valuation _BS Csan CPC 02 &lt;SAP&gt;_Despesas ADM e COML (3)_Crédito PisCofins" xfId="28686"/>
    <cellStyle name="s_Valuation _BS Csan CPC 02 &lt;SAP&gt;_Despesas ADM e COML (3)_Crédito PisCofins 2" xfId="28687"/>
    <cellStyle name="s_Valuation _BS Csan CPC 02 &lt;SAP&gt;_Despesas ADM e COML (3)_Crédito PisCofins 2_15-FINANCEIRAS" xfId="28688"/>
    <cellStyle name="s_Valuation _BS Csan CPC 02 &lt;SAP&gt;_Despesas ADM e COML (3)_Crédito PisCofins 2_Mapa variáveis" xfId="28689"/>
    <cellStyle name="s_Valuation _BS Csan CPC 02 &lt;SAP&gt;_Despesas ADM e COML (3)_Crédito PisCofins 2_Variavel" xfId="28690"/>
    <cellStyle name="s_Valuation _BS Csan CPC 02 &lt;SAP&gt;_Despesas ADM e COML (3)_Crédito PisCofins 3" xfId="28691"/>
    <cellStyle name="s_Valuation _BS Csan CPC 02 &lt;SAP&gt;_Despesas ADM e COML (3)_Crédito PisCofins_15-FINANCEIRAS" xfId="28692"/>
    <cellStyle name="s_Valuation _BS Csan CPC 02 &lt;SAP&gt;_Despesas ADM e COML (3)_Crédito PisCofins_15-FINANCEIRAS_1" xfId="28693"/>
    <cellStyle name="s_Valuation _BS Csan CPC 02 &lt;SAP&gt;_Despesas ADM e COML (3)_Crédito PisCofins_2-DRE" xfId="28694"/>
    <cellStyle name="s_Valuation _BS Csan CPC 02 &lt;SAP&gt;_Despesas ADM e COML (3)_Crédito PisCofins_2-DRE 2" xfId="28695"/>
    <cellStyle name="s_Valuation _BS Csan CPC 02 &lt;SAP&gt;_Despesas ADM e COML (3)_Crédito PisCofins_2-DRE_3-Balanço" xfId="28696"/>
    <cellStyle name="s_Valuation _BS Csan CPC 02 &lt;SAP&gt;_Despesas ADM e COML (3)_Crédito PisCofins_2-DRE_3-Balanço_Mapa variáveis" xfId="28697"/>
    <cellStyle name="s_Valuation _BS Csan CPC 02 &lt;SAP&gt;_Despesas ADM e COML (3)_Crédito PisCofins_2-DRE_3-Balanço_Variavel" xfId="28698"/>
    <cellStyle name="s_Valuation _BS Csan CPC 02 &lt;SAP&gt;_Despesas ADM e COML (3)_Crédito PisCofins_2-DRE_Dep_Judiciais-Contingências" xfId="28699"/>
    <cellStyle name="s_Valuation _BS Csan CPC 02 &lt;SAP&gt;_Despesas ADM e COML (3)_Crédito PisCofins_2-DRE_DFC Gerencial" xfId="28700"/>
    <cellStyle name="s_Valuation _BS Csan CPC 02 &lt;SAP&gt;_Despesas ADM e COML (3)_Crédito PisCofins_2-DRE_DMPL" xfId="28701"/>
    <cellStyle name="s_Valuation _BS Csan CPC 02 &lt;SAP&gt;_Despesas ADM e COML (3)_Crédito PisCofins_2-DRE_Mapa variáveis" xfId="28702"/>
    <cellStyle name="s_Valuation _BS Csan CPC 02 &lt;SAP&gt;_Despesas ADM e COML (3)_Crédito PisCofins_2-DRE_Variavel" xfId="28703"/>
    <cellStyle name="s_Valuation _BS Csan CPC 02 &lt;SAP&gt;_Despesas ADM e COML (3)_Crédito PisCofins_3-Balanço" xfId="28704"/>
    <cellStyle name="s_Valuation _BS Csan CPC 02 &lt;SAP&gt;_Despesas ADM e COML (3)_Crédito PisCofins_3-Balanço 2" xfId="28705"/>
    <cellStyle name="s_Valuation _BS Csan CPC 02 &lt;SAP&gt;_Despesas ADM e COML (3)_Crédito PisCofins_3-Balanço 2_15-FINANCEIRAS" xfId="28706"/>
    <cellStyle name="s_Valuation _BS Csan CPC 02 &lt;SAP&gt;_Despesas ADM e COML (3)_Crédito PisCofins_3-Balanço_1" xfId="28707"/>
    <cellStyle name="s_Valuation _BS Csan CPC 02 &lt;SAP&gt;_Despesas ADM e COML (3)_Crédito PisCofins_3-Balanço_1_Mapa variáveis" xfId="28708"/>
    <cellStyle name="s_Valuation _BS Csan CPC 02 &lt;SAP&gt;_Despesas ADM e COML (3)_Crédito PisCofins_3-Balanço_1_Variavel" xfId="28709"/>
    <cellStyle name="s_Valuation _BS Csan CPC 02 &lt;SAP&gt;_Despesas ADM e COML (3)_Crédito PisCofins_3-Balanço_15-FINANCEIRAS" xfId="28710"/>
    <cellStyle name="s_Valuation _BS Csan CPC 02 &lt;SAP&gt;_Despesas ADM e COML (3)_Crédito PisCofins_3-Balanço_15-FINANCEIRAS_1" xfId="28711"/>
    <cellStyle name="s_Valuation _BS Csan CPC 02 &lt;SAP&gt;_Despesas ADM e COML (3)_Crédito PisCofins_3-Balanço_2-DRE" xfId="28712"/>
    <cellStyle name="s_Valuation _BS Csan CPC 02 &lt;SAP&gt;_Despesas ADM e COML (3)_Crédito PisCofins_3-Balanço_2-DRE 2" xfId="28713"/>
    <cellStyle name="s_Valuation _BS Csan CPC 02 &lt;SAP&gt;_Despesas ADM e COML (3)_Crédito PisCofins_3-Balanço_2-DRE_3-Balanço" xfId="28714"/>
    <cellStyle name="s_Valuation _BS Csan CPC 02 &lt;SAP&gt;_Despesas ADM e COML (3)_Crédito PisCofins_3-Balanço_2-DRE_3-Balanço_Mapa variáveis" xfId="28715"/>
    <cellStyle name="s_Valuation _BS Csan CPC 02 &lt;SAP&gt;_Despesas ADM e COML (3)_Crédito PisCofins_3-Balanço_2-DRE_3-Balanço_Variavel" xfId="28716"/>
    <cellStyle name="s_Valuation _BS Csan CPC 02 &lt;SAP&gt;_Despesas ADM e COML (3)_Crédito PisCofins_3-Balanço_2-DRE_Dep_Judiciais-Contingências" xfId="28717"/>
    <cellStyle name="s_Valuation _BS Csan CPC 02 &lt;SAP&gt;_Despesas ADM e COML (3)_Crédito PisCofins_3-Balanço_2-DRE_DFC Gerencial" xfId="28718"/>
    <cellStyle name="s_Valuation _BS Csan CPC 02 &lt;SAP&gt;_Despesas ADM e COML (3)_Crédito PisCofins_3-Balanço_2-DRE_DMPL" xfId="28719"/>
    <cellStyle name="s_Valuation _BS Csan CPC 02 &lt;SAP&gt;_Despesas ADM e COML (3)_Crédito PisCofins_3-Balanço_2-DRE_Mapa variáveis" xfId="28720"/>
    <cellStyle name="s_Valuation _BS Csan CPC 02 &lt;SAP&gt;_Despesas ADM e COML (3)_Crédito PisCofins_3-Balanço_2-DRE_Variavel" xfId="28721"/>
    <cellStyle name="s_Valuation _BS Csan CPC 02 &lt;SAP&gt;_Despesas ADM e COML (3)_Crédito PisCofins_3-Balanço_3-Balanço" xfId="28722"/>
    <cellStyle name="s_Valuation _BS Csan CPC 02 &lt;SAP&gt;_Despesas ADM e COML (3)_Crédito PisCofins_3-Balanço_3-Balanço_Mapa variáveis" xfId="28723"/>
    <cellStyle name="s_Valuation _BS Csan CPC 02 &lt;SAP&gt;_Despesas ADM e COML (3)_Crédito PisCofins_3-Balanço_3-Balanço_Variavel" xfId="28724"/>
    <cellStyle name="s_Valuation _BS Csan CPC 02 &lt;SAP&gt;_Despesas ADM e COML (3)_Crédito PisCofins_3-Balanço_7-Estoque" xfId="28725"/>
    <cellStyle name="s_Valuation _BS Csan CPC 02 &lt;SAP&gt;_Despesas ADM e COML (3)_Crédito PisCofins_3-Balanço_Despesas operacionais " xfId="28726"/>
    <cellStyle name="s_Valuation _BS Csan CPC 02 &lt;SAP&gt;_Despesas ADM e COML (3)_Crédito PisCofins_3-Balanço_Mapa variáveis" xfId="28727"/>
    <cellStyle name="s_Valuation _BS Csan CPC 02 &lt;SAP&gt;_Despesas ADM e COML (3)_Crédito PisCofins_3-Balanço_P&amp;L Raízen Combs" xfId="28728"/>
    <cellStyle name="s_Valuation _BS Csan CPC 02 &lt;SAP&gt;_Despesas ADM e COML (3)_Crédito PisCofins_3-Balanço_P&amp;L RUMO" xfId="28729"/>
    <cellStyle name="s_Valuation _BS Csan CPC 02 &lt;SAP&gt;_Despesas ADM e COML (3)_Crédito PisCofins_3-Balanço_Variavel" xfId="28730"/>
    <cellStyle name="s_Valuation _BS Csan CPC 02 &lt;SAP&gt;_Despesas ADM e COML (3)_Crédito PisCofins_3-Balanço_Working Capital" xfId="28731"/>
    <cellStyle name="s_Valuation _BS Csan CPC 02 &lt;SAP&gt;_Despesas ADM e COML (3)_Crédito PisCofins_7-Estoque" xfId="28732"/>
    <cellStyle name="s_Valuation _BS Csan CPC 02 &lt;SAP&gt;_Despesas ADM e COML (3)_Crédito PisCofins_Balanço" xfId="28733"/>
    <cellStyle name="s_Valuation _BS Csan CPC 02 &lt;SAP&gt;_Despesas ADM e COML (3)_Crédito PisCofins_Balanço_Despesas operacionais " xfId="28734"/>
    <cellStyle name="s_Valuation _BS Csan CPC 02 &lt;SAP&gt;_Despesas ADM e COML (3)_Crédito PisCofins_Balanço_Working Capital" xfId="28735"/>
    <cellStyle name="s_Valuation _BS Csan CPC 02 &lt;SAP&gt;_Despesas ADM e COML (3)_Crédito PisCofins_CCL" xfId="28736"/>
    <cellStyle name="s_Valuation _BS Csan CPC 02 &lt;SAP&gt;_Despesas ADM e COML (3)_Crédito PisCofins_CCL 2" xfId="28737"/>
    <cellStyle name="s_Valuation _BS Csan CPC 02 &lt;SAP&gt;_Despesas ADM e COML (3)_Crédito PisCofins_CCL 2_15-FINANCEIRAS" xfId="28738"/>
    <cellStyle name="s_Valuation _BS Csan CPC 02 &lt;SAP&gt;_Despesas ADM e COML (3)_Crédito PisCofins_CCL 2_Mapa variáveis" xfId="28739"/>
    <cellStyle name="s_Valuation _BS Csan CPC 02 &lt;SAP&gt;_Despesas ADM e COML (3)_Crédito PisCofins_CCL 2_Variavel" xfId="28740"/>
    <cellStyle name="s_Valuation _BS Csan CPC 02 &lt;SAP&gt;_Despesas ADM e COML (3)_Crédito PisCofins_CCL 3" xfId="28741"/>
    <cellStyle name="s_Valuation _BS Csan CPC 02 &lt;SAP&gt;_Despesas ADM e COML (3)_Crédito PisCofins_CCL_15-FINANCEIRAS" xfId="28742"/>
    <cellStyle name="s_Valuation _BS Csan CPC 02 &lt;SAP&gt;_Despesas ADM e COML (3)_Crédito PisCofins_CCL_15-FINANCEIRAS_1" xfId="28743"/>
    <cellStyle name="s_Valuation _BS Csan CPC 02 &lt;SAP&gt;_Despesas ADM e COML (3)_Crédito PisCofins_CCL_2-DRE" xfId="28744"/>
    <cellStyle name="s_Valuation _BS Csan CPC 02 &lt;SAP&gt;_Despesas ADM e COML (3)_Crédito PisCofins_CCL_2-DRE 2" xfId="28745"/>
    <cellStyle name="s_Valuation _BS Csan CPC 02 &lt;SAP&gt;_Despesas ADM e COML (3)_Crédito PisCofins_CCL_2-DRE_3-Balanço" xfId="28746"/>
    <cellStyle name="s_Valuation _BS Csan CPC 02 &lt;SAP&gt;_Despesas ADM e COML (3)_Crédito PisCofins_CCL_2-DRE_3-Balanço_Mapa variáveis" xfId="28747"/>
    <cellStyle name="s_Valuation _BS Csan CPC 02 &lt;SAP&gt;_Despesas ADM e COML (3)_Crédito PisCofins_CCL_2-DRE_3-Balanço_Variavel" xfId="28748"/>
    <cellStyle name="s_Valuation _BS Csan CPC 02 &lt;SAP&gt;_Despesas ADM e COML (3)_Crédito PisCofins_CCL_2-DRE_Dep_Judiciais-Contingências" xfId="28749"/>
    <cellStyle name="s_Valuation _BS Csan CPC 02 &lt;SAP&gt;_Despesas ADM e COML (3)_Crédito PisCofins_CCL_2-DRE_DFC Gerencial" xfId="28750"/>
    <cellStyle name="s_Valuation _BS Csan CPC 02 &lt;SAP&gt;_Despesas ADM e COML (3)_Crédito PisCofins_CCL_2-DRE_DMPL" xfId="28751"/>
    <cellStyle name="s_Valuation _BS Csan CPC 02 &lt;SAP&gt;_Despesas ADM e COML (3)_Crédito PisCofins_CCL_2-DRE_Mapa variáveis" xfId="28752"/>
    <cellStyle name="s_Valuation _BS Csan CPC 02 &lt;SAP&gt;_Despesas ADM e COML (3)_Crédito PisCofins_CCL_2-DRE_Variavel" xfId="28753"/>
    <cellStyle name="s_Valuation _BS Csan CPC 02 &lt;SAP&gt;_Despesas ADM e COML (3)_Crédito PisCofins_CCL_3-Balanço" xfId="28754"/>
    <cellStyle name="s_Valuation _BS Csan CPC 02 &lt;SAP&gt;_Despesas ADM e COML (3)_Crédito PisCofins_CCL_3-Balanço 2" xfId="28755"/>
    <cellStyle name="s_Valuation _BS Csan CPC 02 &lt;SAP&gt;_Despesas ADM e COML (3)_Crédito PisCofins_CCL_3-Balanço 2_15-FINANCEIRAS" xfId="28756"/>
    <cellStyle name="s_Valuation _BS Csan CPC 02 &lt;SAP&gt;_Despesas ADM e COML (3)_Crédito PisCofins_CCL_3-Balanço_1" xfId="28757"/>
    <cellStyle name="s_Valuation _BS Csan CPC 02 &lt;SAP&gt;_Despesas ADM e COML (3)_Crédito PisCofins_CCL_3-Balanço_1_Mapa variáveis" xfId="28758"/>
    <cellStyle name="s_Valuation _BS Csan CPC 02 &lt;SAP&gt;_Despesas ADM e COML (3)_Crédito PisCofins_CCL_3-Balanço_1_Variavel" xfId="28759"/>
    <cellStyle name="s_Valuation _BS Csan CPC 02 &lt;SAP&gt;_Despesas ADM e COML (3)_Crédito PisCofins_CCL_3-Balanço_15-FINANCEIRAS" xfId="28760"/>
    <cellStyle name="s_Valuation _BS Csan CPC 02 &lt;SAP&gt;_Despesas ADM e COML (3)_Crédito PisCofins_CCL_3-Balanço_15-FINANCEIRAS_1" xfId="28761"/>
    <cellStyle name="s_Valuation _BS Csan CPC 02 &lt;SAP&gt;_Despesas ADM e COML (3)_Crédito PisCofins_CCL_3-Balanço_2-DRE" xfId="28762"/>
    <cellStyle name="s_Valuation _BS Csan CPC 02 &lt;SAP&gt;_Despesas ADM e COML (3)_Crédito PisCofins_CCL_3-Balanço_2-DRE 2" xfId="28763"/>
    <cellStyle name="s_Valuation _BS Csan CPC 02 &lt;SAP&gt;_Despesas ADM e COML (3)_Crédito PisCofins_CCL_3-Balanço_2-DRE_3-Balanço" xfId="28764"/>
    <cellStyle name="s_Valuation _BS Csan CPC 02 &lt;SAP&gt;_Despesas ADM e COML (3)_Crédito PisCofins_CCL_3-Balanço_2-DRE_3-Balanço_Mapa variáveis" xfId="28765"/>
    <cellStyle name="s_Valuation _BS Csan CPC 02 &lt;SAP&gt;_Despesas ADM e COML (3)_Crédito PisCofins_CCL_3-Balanço_2-DRE_3-Balanço_Variavel" xfId="28766"/>
    <cellStyle name="s_Valuation _BS Csan CPC 02 &lt;SAP&gt;_Despesas ADM e COML (3)_Crédito PisCofins_CCL_3-Balanço_2-DRE_Dep_Judiciais-Contingências" xfId="28767"/>
    <cellStyle name="s_Valuation _BS Csan CPC 02 &lt;SAP&gt;_Despesas ADM e COML (3)_Crédito PisCofins_CCL_3-Balanço_2-DRE_DFC Gerencial" xfId="28768"/>
    <cellStyle name="s_Valuation _BS Csan CPC 02 &lt;SAP&gt;_Despesas ADM e COML (3)_Crédito PisCofins_CCL_3-Balanço_2-DRE_DMPL" xfId="28769"/>
    <cellStyle name="s_Valuation _BS Csan CPC 02 &lt;SAP&gt;_Despesas ADM e COML (3)_Crédito PisCofins_CCL_3-Balanço_2-DRE_Mapa variáveis" xfId="28770"/>
    <cellStyle name="s_Valuation _BS Csan CPC 02 &lt;SAP&gt;_Despesas ADM e COML (3)_Crédito PisCofins_CCL_3-Balanço_2-DRE_Variavel" xfId="28771"/>
    <cellStyle name="s_Valuation _BS Csan CPC 02 &lt;SAP&gt;_Despesas ADM e COML (3)_Crédito PisCofins_CCL_3-Balanço_3-Balanço" xfId="28772"/>
    <cellStyle name="s_Valuation _BS Csan CPC 02 &lt;SAP&gt;_Despesas ADM e COML (3)_Crédito PisCofins_CCL_3-Balanço_3-Balanço_Mapa variáveis" xfId="28773"/>
    <cellStyle name="s_Valuation _BS Csan CPC 02 &lt;SAP&gt;_Despesas ADM e COML (3)_Crédito PisCofins_CCL_3-Balanço_3-Balanço_Variavel" xfId="28774"/>
    <cellStyle name="s_Valuation _BS Csan CPC 02 &lt;SAP&gt;_Despesas ADM e COML (3)_Crédito PisCofins_CCL_3-Balanço_7-Estoque" xfId="28775"/>
    <cellStyle name="s_Valuation _BS Csan CPC 02 &lt;SAP&gt;_Despesas ADM e COML (3)_Crédito PisCofins_CCL_3-Balanço_Despesas operacionais " xfId="28776"/>
    <cellStyle name="s_Valuation _BS Csan CPC 02 &lt;SAP&gt;_Despesas ADM e COML (3)_Crédito PisCofins_CCL_3-Balanço_Mapa variáveis" xfId="28777"/>
    <cellStyle name="s_Valuation _BS Csan CPC 02 &lt;SAP&gt;_Despesas ADM e COML (3)_Crédito PisCofins_CCL_3-Balanço_P&amp;L Raízen Combs" xfId="28778"/>
    <cellStyle name="s_Valuation _BS Csan CPC 02 &lt;SAP&gt;_Despesas ADM e COML (3)_Crédito PisCofins_CCL_3-Balanço_P&amp;L RUMO" xfId="28779"/>
    <cellStyle name="s_Valuation _BS Csan CPC 02 &lt;SAP&gt;_Despesas ADM e COML (3)_Crédito PisCofins_CCL_3-Balanço_Variavel" xfId="28780"/>
    <cellStyle name="s_Valuation _BS Csan CPC 02 &lt;SAP&gt;_Despesas ADM e COML (3)_Crédito PisCofins_CCL_3-Balanço_Working Capital" xfId="28781"/>
    <cellStyle name="s_Valuation _BS Csan CPC 02 &lt;SAP&gt;_Despesas ADM e COML (3)_Crédito PisCofins_CCL_7-Estoque" xfId="28782"/>
    <cellStyle name="s_Valuation _BS Csan CPC 02 &lt;SAP&gt;_Despesas ADM e COML (3)_Crédito PisCofins_CCL_Balanço" xfId="28783"/>
    <cellStyle name="s_Valuation _BS Csan CPC 02 &lt;SAP&gt;_Despesas ADM e COML (3)_Crédito PisCofins_CCL_Balanço_Despesas operacionais " xfId="28784"/>
    <cellStyle name="s_Valuation _BS Csan CPC 02 &lt;SAP&gt;_Despesas ADM e COML (3)_Crédito PisCofins_CCL_Balanço_Working Capital" xfId="28785"/>
    <cellStyle name="s_Valuation _BS Csan CPC 02 &lt;SAP&gt;_Despesas ADM e COML (3)_Crédito PisCofins_CCL_Despesas operacionais " xfId="28786"/>
    <cellStyle name="s_Valuation _BS Csan CPC 02 &lt;SAP&gt;_Despesas ADM e COML (3)_Crédito PisCofins_CCL_IR Diferido" xfId="28787"/>
    <cellStyle name="s_Valuation _BS Csan CPC 02 &lt;SAP&gt;_Despesas ADM e COML (3)_Crédito PisCofins_CCL_Mapa variáveis" xfId="28788"/>
    <cellStyle name="s_Valuation _BS Csan CPC 02 &lt;SAP&gt;_Despesas ADM e COML (3)_Crédito PisCofins_CCL_P&amp;L Raízen Combs" xfId="28789"/>
    <cellStyle name="s_Valuation _BS Csan CPC 02 &lt;SAP&gt;_Despesas ADM e COML (3)_Crédito PisCofins_CCL_P&amp;L RUMO" xfId="28790"/>
    <cellStyle name="s_Valuation _BS Csan CPC 02 &lt;SAP&gt;_Despesas ADM e COML (3)_Crédito PisCofins_CCL_Variavel" xfId="28791"/>
    <cellStyle name="s_Valuation _BS Csan CPC 02 &lt;SAP&gt;_Despesas ADM e COML (3)_Crédito PisCofins_CCL_Working Capital" xfId="28792"/>
    <cellStyle name="s_Valuation _BS Csan CPC 02 &lt;SAP&gt;_Despesas ADM e COML (3)_Crédito PisCofins_Despesas operacionais " xfId="28793"/>
    <cellStyle name="s_Valuation _BS Csan CPC 02 &lt;SAP&gt;_Despesas ADM e COML (3)_Crédito PisCofins_Diferenças outubro CAN- (2)" xfId="28794"/>
    <cellStyle name="s_Valuation _BS Csan CPC 02 &lt;SAP&gt;_Despesas ADM e COML (3)_Crédito PisCofins_Diferenças outubro CAN- (2) 2" xfId="28795"/>
    <cellStyle name="s_Valuation _BS Csan CPC 02 &lt;SAP&gt;_Despesas ADM e COML (3)_Crédito PisCofins_Diferenças outubro CAN- (2) 2_15-FINANCEIRAS" xfId="28796"/>
    <cellStyle name="s_Valuation _BS Csan CPC 02 &lt;SAP&gt;_Despesas ADM e COML (3)_Crédito PisCofins_Diferenças outubro CAN- (2) 2_Mapa variáveis" xfId="28797"/>
    <cellStyle name="s_Valuation _BS Csan CPC 02 &lt;SAP&gt;_Despesas ADM e COML (3)_Crédito PisCofins_Diferenças outubro CAN- (2) 2_Variavel" xfId="28798"/>
    <cellStyle name="s_Valuation _BS Csan CPC 02 &lt;SAP&gt;_Despesas ADM e COML (3)_Crédito PisCofins_Diferenças outubro CAN- (2) 3" xfId="28799"/>
    <cellStyle name="s_Valuation _BS Csan CPC 02 &lt;SAP&gt;_Despesas ADM e COML (3)_Crédito PisCofins_Diferenças outubro CAN- (2)_15-FINANCEIRAS" xfId="28800"/>
    <cellStyle name="s_Valuation _BS Csan CPC 02 &lt;SAP&gt;_Despesas ADM e COML (3)_Crédito PisCofins_Diferenças outubro CAN- (2)_15-FINANCEIRAS_1" xfId="28801"/>
    <cellStyle name="s_Valuation _BS Csan CPC 02 &lt;SAP&gt;_Despesas ADM e COML (3)_Crédito PisCofins_Diferenças outubro CAN- (2)_2-DRE" xfId="28802"/>
    <cellStyle name="s_Valuation _BS Csan CPC 02 &lt;SAP&gt;_Despesas ADM e COML (3)_Crédito PisCofins_Diferenças outubro CAN- (2)_2-DRE 2" xfId="28803"/>
    <cellStyle name="s_Valuation _BS Csan CPC 02 &lt;SAP&gt;_Despesas ADM e COML (3)_Crédito PisCofins_Diferenças outubro CAN- (2)_2-DRE_3-Balanço" xfId="28804"/>
    <cellStyle name="s_Valuation _BS Csan CPC 02 &lt;SAP&gt;_Despesas ADM e COML (3)_Crédito PisCofins_Diferenças outubro CAN- (2)_2-DRE_3-Balanço_Mapa variáveis" xfId="28805"/>
    <cellStyle name="s_Valuation _BS Csan CPC 02 &lt;SAP&gt;_Despesas ADM e COML (3)_Crédito PisCofins_Diferenças outubro CAN- (2)_2-DRE_3-Balanço_Variavel" xfId="28806"/>
    <cellStyle name="s_Valuation _BS Csan CPC 02 &lt;SAP&gt;_Despesas ADM e COML (3)_Crédito PisCofins_Diferenças outubro CAN- (2)_2-DRE_Dep_Judiciais-Contingências" xfId="28807"/>
    <cellStyle name="s_Valuation _BS Csan CPC 02 &lt;SAP&gt;_Despesas ADM e COML (3)_Crédito PisCofins_Diferenças outubro CAN- (2)_2-DRE_DFC Gerencial" xfId="28808"/>
    <cellStyle name="s_Valuation _BS Csan CPC 02 &lt;SAP&gt;_Despesas ADM e COML (3)_Crédito PisCofins_Diferenças outubro CAN- (2)_2-DRE_DMPL" xfId="28809"/>
    <cellStyle name="s_Valuation _BS Csan CPC 02 &lt;SAP&gt;_Despesas ADM e COML (3)_Crédito PisCofins_Diferenças outubro CAN- (2)_2-DRE_Mapa variáveis" xfId="28810"/>
    <cellStyle name="s_Valuation _BS Csan CPC 02 &lt;SAP&gt;_Despesas ADM e COML (3)_Crédito PisCofins_Diferenças outubro CAN- (2)_2-DRE_Variavel" xfId="28811"/>
    <cellStyle name="s_Valuation _BS Csan CPC 02 &lt;SAP&gt;_Despesas ADM e COML (3)_Crédito PisCofins_Diferenças outubro CAN- (2)_3-Balanço" xfId="28812"/>
    <cellStyle name="s_Valuation _BS Csan CPC 02 &lt;SAP&gt;_Despesas ADM e COML (3)_Crédito PisCofins_Diferenças outubro CAN- (2)_3-Balanço 2" xfId="28813"/>
    <cellStyle name="s_Valuation _BS Csan CPC 02 &lt;SAP&gt;_Despesas ADM e COML (3)_Crédito PisCofins_Diferenças outubro CAN- (2)_3-Balanço 2_15-FINANCEIRAS" xfId="28814"/>
    <cellStyle name="s_Valuation _BS Csan CPC 02 &lt;SAP&gt;_Despesas ADM e COML (3)_Crédito PisCofins_Diferenças outubro CAN- (2)_3-Balanço_1" xfId="28815"/>
    <cellStyle name="s_Valuation _BS Csan CPC 02 &lt;SAP&gt;_Despesas ADM e COML (3)_Crédito PisCofins_Diferenças outubro CAN- (2)_3-Balanço_1_Mapa variáveis" xfId="28816"/>
    <cellStyle name="s_Valuation _BS Csan CPC 02 &lt;SAP&gt;_Despesas ADM e COML (3)_Crédito PisCofins_Diferenças outubro CAN- (2)_3-Balanço_1_Variavel" xfId="28817"/>
    <cellStyle name="s_Valuation _BS Csan CPC 02 &lt;SAP&gt;_Despesas ADM e COML (3)_Crédito PisCofins_Diferenças outubro CAN- (2)_3-Balanço_15-FINANCEIRAS" xfId="28818"/>
    <cellStyle name="s_Valuation _BS Csan CPC 02 &lt;SAP&gt;_Despesas ADM e COML (3)_Crédito PisCofins_Diferenças outubro CAN- (2)_3-Balanço_15-FINANCEIRAS_1" xfId="28819"/>
    <cellStyle name="s_Valuation _BS Csan CPC 02 &lt;SAP&gt;_Despesas ADM e COML (3)_Crédito PisCofins_Diferenças outubro CAN- (2)_3-Balanço_2-DRE" xfId="28820"/>
    <cellStyle name="s_Valuation _BS Csan CPC 02 &lt;SAP&gt;_Despesas ADM e COML (3)_Crédito PisCofins_Diferenças outubro CAN- (2)_3-Balanço_2-DRE 2" xfId="28821"/>
    <cellStyle name="s_Valuation _BS Csan CPC 02 &lt;SAP&gt;_Despesas ADM e COML (3)_Crédito PisCofins_Diferenças outubro CAN- (2)_3-Balanço_2-DRE_3-Balanço" xfId="28822"/>
    <cellStyle name="s_Valuation _BS Csan CPC 02 &lt;SAP&gt;_Despesas ADM e COML (3)_Crédito PisCofins_Diferenças outubro CAN- (2)_3-Balanço_2-DRE_3-Balanço_Mapa variáveis" xfId="28823"/>
    <cellStyle name="s_Valuation _BS Csan CPC 02 &lt;SAP&gt;_Despesas ADM e COML (3)_Crédito PisCofins_Diferenças outubro CAN- (2)_3-Balanço_2-DRE_3-Balanço_Variavel" xfId="28824"/>
    <cellStyle name="s_Valuation _BS Csan CPC 02 &lt;SAP&gt;_Despesas ADM e COML (3)_Crédito PisCofins_Diferenças outubro CAN- (2)_3-Balanço_2-DRE_Dep_Judiciais-Contingências" xfId="28825"/>
    <cellStyle name="s_Valuation _BS Csan CPC 02 &lt;SAP&gt;_Despesas ADM e COML (3)_Crédito PisCofins_Diferenças outubro CAN- (2)_3-Balanço_2-DRE_DFC Gerencial" xfId="28826"/>
    <cellStyle name="s_Valuation _BS Csan CPC 02 &lt;SAP&gt;_Despesas ADM e COML (3)_Crédito PisCofins_Diferenças outubro CAN- (2)_3-Balanço_2-DRE_DMPL" xfId="28827"/>
    <cellStyle name="s_Valuation _BS Csan CPC 02 &lt;SAP&gt;_Despesas ADM e COML (3)_Crédito PisCofins_Diferenças outubro CAN- (2)_3-Balanço_2-DRE_Mapa variáveis" xfId="28828"/>
    <cellStyle name="s_Valuation _BS Csan CPC 02 &lt;SAP&gt;_Despesas ADM e COML (3)_Crédito PisCofins_Diferenças outubro CAN- (2)_3-Balanço_2-DRE_Variavel" xfId="28829"/>
    <cellStyle name="s_Valuation _BS Csan CPC 02 &lt;SAP&gt;_Despesas ADM e COML (3)_Crédito PisCofins_Diferenças outubro CAN- (2)_3-Balanço_3-Balanço" xfId="28830"/>
    <cellStyle name="s_Valuation _BS Csan CPC 02 &lt;SAP&gt;_Despesas ADM e COML (3)_Crédito PisCofins_Diferenças outubro CAN- (2)_3-Balanço_3-Balanço_Mapa variáveis" xfId="28831"/>
    <cellStyle name="s_Valuation _BS Csan CPC 02 &lt;SAP&gt;_Despesas ADM e COML (3)_Crédito PisCofins_Diferenças outubro CAN- (2)_3-Balanço_3-Balanço_Variavel" xfId="28832"/>
    <cellStyle name="s_Valuation _BS Csan CPC 02 &lt;SAP&gt;_Despesas ADM e COML (3)_Crédito PisCofins_Diferenças outubro CAN- (2)_3-Balanço_7-Estoque" xfId="28833"/>
    <cellStyle name="s_Valuation _BS Csan CPC 02 &lt;SAP&gt;_Despesas ADM e COML (3)_Crédito PisCofins_Diferenças outubro CAN- (2)_3-Balanço_Despesas operacionais " xfId="28834"/>
    <cellStyle name="s_Valuation _BS Csan CPC 02 &lt;SAP&gt;_Despesas ADM e COML (3)_Crédito PisCofins_Diferenças outubro CAN- (2)_3-Balanço_Mapa variáveis" xfId="28835"/>
    <cellStyle name="s_Valuation _BS Csan CPC 02 &lt;SAP&gt;_Despesas ADM e COML (3)_Crédito PisCofins_Diferenças outubro CAN- (2)_3-Balanço_P&amp;L Raízen Combs" xfId="28836"/>
    <cellStyle name="s_Valuation _BS Csan CPC 02 &lt;SAP&gt;_Despesas ADM e COML (3)_Crédito PisCofins_Diferenças outubro CAN- (2)_3-Balanço_P&amp;L RUMO" xfId="28837"/>
    <cellStyle name="s_Valuation _BS Csan CPC 02 &lt;SAP&gt;_Despesas ADM e COML (3)_Crédito PisCofins_Diferenças outubro CAN- (2)_3-Balanço_Variavel" xfId="28838"/>
    <cellStyle name="s_Valuation _BS Csan CPC 02 &lt;SAP&gt;_Despesas ADM e COML (3)_Crédito PisCofins_Diferenças outubro CAN- (2)_3-Balanço_Working Capital" xfId="28839"/>
    <cellStyle name="s_Valuation _BS Csan CPC 02 &lt;SAP&gt;_Despesas ADM e COML (3)_Crédito PisCofins_Diferenças outubro CAN- (2)_7-Estoque" xfId="28840"/>
    <cellStyle name="s_Valuation _BS Csan CPC 02 &lt;SAP&gt;_Despesas ADM e COML (3)_Crédito PisCofins_Diferenças outubro CAN- (2)_Balanço" xfId="28841"/>
    <cellStyle name="s_Valuation _BS Csan CPC 02 &lt;SAP&gt;_Despesas ADM e COML (3)_Crédito PisCofins_Diferenças outubro CAN- (2)_Balanço_Despesas operacionais " xfId="28842"/>
    <cellStyle name="s_Valuation _BS Csan CPC 02 &lt;SAP&gt;_Despesas ADM e COML (3)_Crédito PisCofins_Diferenças outubro CAN- (2)_Balanço_Working Capital" xfId="28843"/>
    <cellStyle name="s_Valuation _BS Csan CPC 02 &lt;SAP&gt;_Despesas ADM e COML (3)_Crédito PisCofins_Diferenças outubro CAN- (2)_Despesas operacionais " xfId="28844"/>
    <cellStyle name="s_Valuation _BS Csan CPC 02 &lt;SAP&gt;_Despesas ADM e COML (3)_Crédito PisCofins_Diferenças outubro CAN- (2)_IR Diferido" xfId="28845"/>
    <cellStyle name="s_Valuation _BS Csan CPC 02 &lt;SAP&gt;_Despesas ADM e COML (3)_Crédito PisCofins_Diferenças outubro CAN- (2)_Mapa variáveis" xfId="28846"/>
    <cellStyle name="s_Valuation _BS Csan CPC 02 &lt;SAP&gt;_Despesas ADM e COML (3)_Crédito PisCofins_Diferenças outubro CAN- (2)_P&amp;L Raízen Combs" xfId="28847"/>
    <cellStyle name="s_Valuation _BS Csan CPC 02 &lt;SAP&gt;_Despesas ADM e COML (3)_Crédito PisCofins_Diferenças outubro CAN- (2)_P&amp;L RUMO" xfId="28848"/>
    <cellStyle name="s_Valuation _BS Csan CPC 02 &lt;SAP&gt;_Despesas ADM e COML (3)_Crédito PisCofins_Diferenças outubro CAN- (2)_Variavel" xfId="28849"/>
    <cellStyle name="s_Valuation _BS Csan CPC 02 &lt;SAP&gt;_Despesas ADM e COML (3)_Crédito PisCofins_Diferenças outubro CAN- (2)_Working Capital" xfId="28850"/>
    <cellStyle name="s_Valuation _BS Csan CPC 02 &lt;SAP&gt;_Despesas ADM e COML (3)_Crédito PisCofins_IR Diferido" xfId="28851"/>
    <cellStyle name="s_Valuation _BS Csan CPC 02 &lt;SAP&gt;_Despesas ADM e COML (3)_Crédito PisCofins_Mapa variáveis" xfId="28852"/>
    <cellStyle name="s_Valuation _BS Csan CPC 02 &lt;SAP&gt;_Despesas ADM e COML (3)_Crédito PisCofins_P&amp;L Raízen Combs" xfId="28853"/>
    <cellStyle name="s_Valuation _BS Csan CPC 02 &lt;SAP&gt;_Despesas ADM e COML (3)_Crédito PisCofins_P&amp;L RUMO" xfId="28854"/>
    <cellStyle name="s_Valuation _BS Csan CPC 02 &lt;SAP&gt;_Despesas ADM e COML (3)_Crédito PisCofins_Query C.Custos SF 10-11" xfId="28855"/>
    <cellStyle name="s_Valuation _BS Csan CPC 02 &lt;SAP&gt;_Despesas ADM e COML (3)_Crédito PisCofins_Query C.Custos SF 10-11 2" xfId="28856"/>
    <cellStyle name="s_Valuation _BS Csan CPC 02 &lt;SAP&gt;_Despesas ADM e COML (3)_Crédito PisCofins_Query C.Custos SF 10-11 2_15-FINANCEIRAS" xfId="28857"/>
    <cellStyle name="s_Valuation _BS Csan CPC 02 &lt;SAP&gt;_Despesas ADM e COML (3)_Crédito PisCofins_Query C.Custos SF 10-11 2_Mapa variáveis" xfId="28858"/>
    <cellStyle name="s_Valuation _BS Csan CPC 02 &lt;SAP&gt;_Despesas ADM e COML (3)_Crédito PisCofins_Query C.Custos SF 10-11 2_Variavel" xfId="28859"/>
    <cellStyle name="s_Valuation _BS Csan CPC 02 &lt;SAP&gt;_Despesas ADM e COML (3)_Crédito PisCofins_Query C.Custos SF 10-11 3" xfId="28860"/>
    <cellStyle name="s_Valuation _BS Csan CPC 02 &lt;SAP&gt;_Despesas ADM e COML (3)_Crédito PisCofins_Query C.Custos SF 10-11_15-FINANCEIRAS" xfId="28861"/>
    <cellStyle name="s_Valuation _BS Csan CPC 02 &lt;SAP&gt;_Despesas ADM e COML (3)_Crédito PisCofins_Query C.Custos SF 10-11_15-FINANCEIRAS_1" xfId="28862"/>
    <cellStyle name="s_Valuation _BS Csan CPC 02 &lt;SAP&gt;_Despesas ADM e COML (3)_Crédito PisCofins_Query C.Custos SF 10-11_2-DRE" xfId="28863"/>
    <cellStyle name="s_Valuation _BS Csan CPC 02 &lt;SAP&gt;_Despesas ADM e COML (3)_Crédito PisCofins_Query C.Custos SF 10-11_2-DRE 2" xfId="28864"/>
    <cellStyle name="s_Valuation _BS Csan CPC 02 &lt;SAP&gt;_Despesas ADM e COML (3)_Crédito PisCofins_Query C.Custos SF 10-11_2-DRE_3-Balanço" xfId="28865"/>
    <cellStyle name="s_Valuation _BS Csan CPC 02 &lt;SAP&gt;_Despesas ADM e COML (3)_Crédito PisCofins_Query C.Custos SF 10-11_2-DRE_3-Balanço_Mapa variáveis" xfId="28866"/>
    <cellStyle name="s_Valuation _BS Csan CPC 02 &lt;SAP&gt;_Despesas ADM e COML (3)_Crédito PisCofins_Query C.Custos SF 10-11_2-DRE_3-Balanço_Variavel" xfId="28867"/>
    <cellStyle name="s_Valuation _BS Csan CPC 02 &lt;SAP&gt;_Despesas ADM e COML (3)_Crédito PisCofins_Query C.Custos SF 10-11_2-DRE_Dep_Judiciais-Contingências" xfId="28868"/>
    <cellStyle name="s_Valuation _BS Csan CPC 02 &lt;SAP&gt;_Despesas ADM e COML (3)_Crédito PisCofins_Query C.Custos SF 10-11_2-DRE_DFC Gerencial" xfId="28869"/>
    <cellStyle name="s_Valuation _BS Csan CPC 02 &lt;SAP&gt;_Despesas ADM e COML (3)_Crédito PisCofins_Query C.Custos SF 10-11_2-DRE_DMPL" xfId="28870"/>
    <cellStyle name="s_Valuation _BS Csan CPC 02 &lt;SAP&gt;_Despesas ADM e COML (3)_Crédito PisCofins_Query C.Custos SF 10-11_2-DRE_Mapa variáveis" xfId="28871"/>
    <cellStyle name="s_Valuation _BS Csan CPC 02 &lt;SAP&gt;_Despesas ADM e COML (3)_Crédito PisCofins_Query C.Custos SF 10-11_2-DRE_Variavel" xfId="28872"/>
    <cellStyle name="s_Valuation _BS Csan CPC 02 &lt;SAP&gt;_Despesas ADM e COML (3)_Crédito PisCofins_Query C.Custos SF 10-11_3-Balanço" xfId="28873"/>
    <cellStyle name="s_Valuation _BS Csan CPC 02 &lt;SAP&gt;_Despesas ADM e COML (3)_Crédito PisCofins_Query C.Custos SF 10-11_3-Balanço 2" xfId="28874"/>
    <cellStyle name="s_Valuation _BS Csan CPC 02 &lt;SAP&gt;_Despesas ADM e COML (3)_Crédito PisCofins_Query C.Custos SF 10-11_3-Balanço 2_15-FINANCEIRAS" xfId="28875"/>
    <cellStyle name="s_Valuation _BS Csan CPC 02 &lt;SAP&gt;_Despesas ADM e COML (3)_Crédito PisCofins_Query C.Custos SF 10-11_3-Balanço_1" xfId="28876"/>
    <cellStyle name="s_Valuation _BS Csan CPC 02 &lt;SAP&gt;_Despesas ADM e COML (3)_Crédito PisCofins_Query C.Custos SF 10-11_3-Balanço_1_Mapa variáveis" xfId="28877"/>
    <cellStyle name="s_Valuation _BS Csan CPC 02 &lt;SAP&gt;_Despesas ADM e COML (3)_Crédito PisCofins_Query C.Custos SF 10-11_3-Balanço_1_Variavel" xfId="28878"/>
    <cellStyle name="s_Valuation _BS Csan CPC 02 &lt;SAP&gt;_Despesas ADM e COML (3)_Crédito PisCofins_Query C.Custos SF 10-11_3-Balanço_15-FINANCEIRAS" xfId="28879"/>
    <cellStyle name="s_Valuation _BS Csan CPC 02 &lt;SAP&gt;_Despesas ADM e COML (3)_Crédito PisCofins_Query C.Custos SF 10-11_3-Balanço_15-FINANCEIRAS_1" xfId="28880"/>
    <cellStyle name="s_Valuation _BS Csan CPC 02 &lt;SAP&gt;_Despesas ADM e COML (3)_Crédito PisCofins_Query C.Custos SF 10-11_3-Balanço_2-DRE" xfId="28881"/>
    <cellStyle name="s_Valuation _BS Csan CPC 02 &lt;SAP&gt;_Despesas ADM e COML (3)_Crédito PisCofins_Query C.Custos SF 10-11_3-Balanço_2-DRE 2" xfId="28882"/>
    <cellStyle name="s_Valuation _BS Csan CPC 02 &lt;SAP&gt;_Despesas ADM e COML (3)_Crédito PisCofins_Query C.Custos SF 10-11_3-Balanço_2-DRE_3-Balanço" xfId="28883"/>
    <cellStyle name="s_Valuation _BS Csan CPC 02 &lt;SAP&gt;_Despesas ADM e COML (3)_Crédito PisCofins_Query C.Custos SF 10-11_3-Balanço_2-DRE_3-Balanço_Mapa variáveis" xfId="28884"/>
    <cellStyle name="s_Valuation _BS Csan CPC 02 &lt;SAP&gt;_Despesas ADM e COML (3)_Crédito PisCofins_Query C.Custos SF 10-11_3-Balanço_2-DRE_3-Balanço_Variavel" xfId="28885"/>
    <cellStyle name="s_Valuation _BS Csan CPC 02 &lt;SAP&gt;_Despesas ADM e COML (3)_Crédito PisCofins_Query C.Custos SF 10-11_3-Balanço_2-DRE_Dep_Judiciais-Contingências" xfId="28886"/>
    <cellStyle name="s_Valuation _BS Csan CPC 02 &lt;SAP&gt;_Despesas ADM e COML (3)_Crédito PisCofins_Query C.Custos SF 10-11_3-Balanço_2-DRE_DFC Gerencial" xfId="28887"/>
    <cellStyle name="s_Valuation _BS Csan CPC 02 &lt;SAP&gt;_Despesas ADM e COML (3)_Crédito PisCofins_Query C.Custos SF 10-11_3-Balanço_2-DRE_DMPL" xfId="28888"/>
    <cellStyle name="s_Valuation _BS Csan CPC 02 &lt;SAP&gt;_Despesas ADM e COML (3)_Crédito PisCofins_Query C.Custos SF 10-11_3-Balanço_2-DRE_Mapa variáveis" xfId="28889"/>
    <cellStyle name="s_Valuation _BS Csan CPC 02 &lt;SAP&gt;_Despesas ADM e COML (3)_Crédito PisCofins_Query C.Custos SF 10-11_3-Balanço_2-DRE_Variavel" xfId="28890"/>
    <cellStyle name="s_Valuation _BS Csan CPC 02 &lt;SAP&gt;_Despesas ADM e COML (3)_Crédito PisCofins_Query C.Custos SF 10-11_3-Balanço_3-Balanço" xfId="28891"/>
    <cellStyle name="s_Valuation _BS Csan CPC 02 &lt;SAP&gt;_Despesas ADM e COML (3)_Crédito PisCofins_Query C.Custos SF 10-11_3-Balanço_3-Balanço_Mapa variáveis" xfId="28892"/>
    <cellStyle name="s_Valuation _BS Csan CPC 02 &lt;SAP&gt;_Despesas ADM e COML (3)_Crédito PisCofins_Query C.Custos SF 10-11_3-Balanço_3-Balanço_Variavel" xfId="28893"/>
    <cellStyle name="s_Valuation _BS Csan CPC 02 &lt;SAP&gt;_Despesas ADM e COML (3)_Crédito PisCofins_Query C.Custos SF 10-11_3-Balanço_7-Estoque" xfId="28894"/>
    <cellStyle name="s_Valuation _BS Csan CPC 02 &lt;SAP&gt;_Despesas ADM e COML (3)_Crédito PisCofins_Query C.Custos SF 10-11_3-Balanço_Despesas operacionais " xfId="28895"/>
    <cellStyle name="s_Valuation _BS Csan CPC 02 &lt;SAP&gt;_Despesas ADM e COML (3)_Crédito PisCofins_Query C.Custos SF 10-11_3-Balanço_Mapa variáveis" xfId="28896"/>
    <cellStyle name="s_Valuation _BS Csan CPC 02 &lt;SAP&gt;_Despesas ADM e COML (3)_Crédito PisCofins_Query C.Custos SF 10-11_3-Balanço_P&amp;L Raízen Combs" xfId="28897"/>
    <cellStyle name="s_Valuation _BS Csan CPC 02 &lt;SAP&gt;_Despesas ADM e COML (3)_Crédito PisCofins_Query C.Custos SF 10-11_3-Balanço_P&amp;L RUMO" xfId="28898"/>
    <cellStyle name="s_Valuation _BS Csan CPC 02 &lt;SAP&gt;_Despesas ADM e COML (3)_Crédito PisCofins_Query C.Custos SF 10-11_3-Balanço_Variavel" xfId="28899"/>
    <cellStyle name="s_Valuation _BS Csan CPC 02 &lt;SAP&gt;_Despesas ADM e COML (3)_Crédito PisCofins_Query C.Custos SF 10-11_3-Balanço_Working Capital" xfId="28900"/>
    <cellStyle name="s_Valuation _BS Csan CPC 02 &lt;SAP&gt;_Despesas ADM e COML (3)_Crédito PisCofins_Query C.Custos SF 10-11_7-Estoque" xfId="28901"/>
    <cellStyle name="s_Valuation _BS Csan CPC 02 &lt;SAP&gt;_Despesas ADM e COML (3)_Crédito PisCofins_Query C.Custos SF 10-11_Balanço" xfId="28902"/>
    <cellStyle name="s_Valuation _BS Csan CPC 02 &lt;SAP&gt;_Despesas ADM e COML (3)_Crédito PisCofins_Query C.Custos SF 10-11_Balanço_Despesas operacionais " xfId="28903"/>
    <cellStyle name="s_Valuation _BS Csan CPC 02 &lt;SAP&gt;_Despesas ADM e COML (3)_Crédito PisCofins_Query C.Custos SF 10-11_Balanço_Working Capital" xfId="28904"/>
    <cellStyle name="s_Valuation _BS Csan CPC 02 &lt;SAP&gt;_Despesas ADM e COML (3)_Crédito PisCofins_Query C.Custos SF 10-11_Despesas operacionais " xfId="28905"/>
    <cellStyle name="s_Valuation _BS Csan CPC 02 &lt;SAP&gt;_Despesas ADM e COML (3)_Crédito PisCofins_Query C.Custos SF 10-11_IR Diferido" xfId="28906"/>
    <cellStyle name="s_Valuation _BS Csan CPC 02 &lt;SAP&gt;_Despesas ADM e COML (3)_Crédito PisCofins_Query C.Custos SF 10-11_Mapa variáveis" xfId="28907"/>
    <cellStyle name="s_Valuation _BS Csan CPC 02 &lt;SAP&gt;_Despesas ADM e COML (3)_Crédito PisCofins_Query C.Custos SF 10-11_P&amp;L Raízen Combs" xfId="28908"/>
    <cellStyle name="s_Valuation _BS Csan CPC 02 &lt;SAP&gt;_Despesas ADM e COML (3)_Crédito PisCofins_Query C.Custos SF 10-11_P&amp;L RUMO" xfId="28909"/>
    <cellStyle name="s_Valuation _BS Csan CPC 02 &lt;SAP&gt;_Despesas ADM e COML (3)_Crédito PisCofins_Query C.Custos SF 10-11_Variavel" xfId="28910"/>
    <cellStyle name="s_Valuation _BS Csan CPC 02 &lt;SAP&gt;_Despesas ADM e COML (3)_Crédito PisCofins_Query C.Custos SF 10-11_Working Capital" xfId="28911"/>
    <cellStyle name="s_Valuation _BS Csan CPC 02 &lt;SAP&gt;_Despesas ADM e COML (3)_Crédito PisCofins_Variavel" xfId="28912"/>
    <cellStyle name="s_Valuation _BS Csan CPC 02 &lt;SAP&gt;_Despesas ADM e COML (3)_Crédito PisCofins_Working Capital" xfId="28913"/>
    <cellStyle name="s_Valuation _BS Csan CPC 02 &lt;SAP&gt;_Despesas ADM e COML (3)_Despesas operacionais " xfId="28914"/>
    <cellStyle name="s_Valuation _BS Csan CPC 02 &lt;SAP&gt;_Despesas ADM e COML (3)_FS'11" xfId="28915"/>
    <cellStyle name="s_Valuation _BS Csan CPC 02 &lt;SAP&gt;_Despesas ADM e COML (3)_FS'11_Mapa variáveis" xfId="28916"/>
    <cellStyle name="s_Valuation _BS Csan CPC 02 &lt;SAP&gt;_Despesas ADM e COML (3)_FS'11_Variavel" xfId="28917"/>
    <cellStyle name="s_Valuation _BS Csan CPC 02 &lt;SAP&gt;_Despesas ADM e COML (3)_IR Diferido" xfId="28918"/>
    <cellStyle name="s_Valuation _BS Csan CPC 02 &lt;SAP&gt;_Despesas ADM e COML (3)_Mapa variáveis" xfId="28919"/>
    <cellStyle name="s_Valuation _BS Csan CPC 02 &lt;SAP&gt;_Despesas ADM e COML (3)_P&amp;L Raízen Combs" xfId="28920"/>
    <cellStyle name="s_Valuation _BS Csan CPC 02 &lt;SAP&gt;_Despesas ADM e COML (3)_P&amp;L RUMO" xfId="28921"/>
    <cellStyle name="s_Valuation _BS Csan CPC 02 &lt;SAP&gt;_Despesas ADM e COML (3)_Plan1" xfId="28922"/>
    <cellStyle name="s_Valuation _BS Csan CPC 02 &lt;SAP&gt;_Despesas ADM e COML (3)_Plan1 2" xfId="28923"/>
    <cellStyle name="s_Valuation _BS Csan CPC 02 &lt;SAP&gt;_Despesas ADM e COML (3)_Plan1 2_15-FINANCEIRAS" xfId="28924"/>
    <cellStyle name="s_Valuation _BS Csan CPC 02 &lt;SAP&gt;_Despesas ADM e COML (3)_Plan1 2_Mapa variáveis" xfId="28925"/>
    <cellStyle name="s_Valuation _BS Csan CPC 02 &lt;SAP&gt;_Despesas ADM e COML (3)_Plan1 2_Variavel" xfId="28926"/>
    <cellStyle name="s_Valuation _BS Csan CPC 02 &lt;SAP&gt;_Despesas ADM e COML (3)_Plan1 3" xfId="28927"/>
    <cellStyle name="s_Valuation _BS Csan CPC 02 &lt;SAP&gt;_Despesas ADM e COML (3)_Plan1_15-FINANCEIRAS" xfId="28928"/>
    <cellStyle name="s_Valuation _BS Csan CPC 02 &lt;SAP&gt;_Despesas ADM e COML (3)_Plan1_15-FINANCEIRAS_1" xfId="28929"/>
    <cellStyle name="s_Valuation _BS Csan CPC 02 &lt;SAP&gt;_Despesas ADM e COML (3)_Plan1_2-DRE" xfId="28930"/>
    <cellStyle name="s_Valuation _BS Csan CPC 02 &lt;SAP&gt;_Despesas ADM e COML (3)_Plan1_2-DRE 2" xfId="28931"/>
    <cellStyle name="s_Valuation _BS Csan CPC 02 &lt;SAP&gt;_Despesas ADM e COML (3)_Plan1_2-DRE_3-Balanço" xfId="28932"/>
    <cellStyle name="s_Valuation _BS Csan CPC 02 &lt;SAP&gt;_Despesas ADM e COML (3)_Plan1_2-DRE_3-Balanço_Mapa variáveis" xfId="28933"/>
    <cellStyle name="s_Valuation _BS Csan CPC 02 &lt;SAP&gt;_Despesas ADM e COML (3)_Plan1_2-DRE_3-Balanço_Variavel" xfId="28934"/>
    <cellStyle name="s_Valuation _BS Csan CPC 02 &lt;SAP&gt;_Despesas ADM e COML (3)_Plan1_2-DRE_Dep_Judiciais-Contingências" xfId="28935"/>
    <cellStyle name="s_Valuation _BS Csan CPC 02 &lt;SAP&gt;_Despesas ADM e COML (3)_Plan1_2-DRE_DFC Gerencial" xfId="28936"/>
    <cellStyle name="s_Valuation _BS Csan CPC 02 &lt;SAP&gt;_Despesas ADM e COML (3)_Plan1_2-DRE_DMPL" xfId="28937"/>
    <cellStyle name="s_Valuation _BS Csan CPC 02 &lt;SAP&gt;_Despesas ADM e COML (3)_Plan1_2-DRE_Mapa variáveis" xfId="28938"/>
    <cellStyle name="s_Valuation _BS Csan CPC 02 &lt;SAP&gt;_Despesas ADM e COML (3)_Plan1_2-DRE_Variavel" xfId="28939"/>
    <cellStyle name="s_Valuation _BS Csan CPC 02 &lt;SAP&gt;_Despesas ADM e COML (3)_Plan1_3-Balanço" xfId="28940"/>
    <cellStyle name="s_Valuation _BS Csan CPC 02 &lt;SAP&gt;_Despesas ADM e COML (3)_Plan1_3-Balanço 2" xfId="28941"/>
    <cellStyle name="s_Valuation _BS Csan CPC 02 &lt;SAP&gt;_Despesas ADM e COML (3)_Plan1_3-Balanço 2_15-FINANCEIRAS" xfId="28942"/>
    <cellStyle name="s_Valuation _BS Csan CPC 02 &lt;SAP&gt;_Despesas ADM e COML (3)_Plan1_3-Balanço_1" xfId="28943"/>
    <cellStyle name="s_Valuation _BS Csan CPC 02 &lt;SAP&gt;_Despesas ADM e COML (3)_Plan1_3-Balanço_1_Mapa variáveis" xfId="28944"/>
    <cellStyle name="s_Valuation _BS Csan CPC 02 &lt;SAP&gt;_Despesas ADM e COML (3)_Plan1_3-Balanço_1_Variavel" xfId="28945"/>
    <cellStyle name="s_Valuation _BS Csan CPC 02 &lt;SAP&gt;_Despesas ADM e COML (3)_Plan1_3-Balanço_15-FINANCEIRAS" xfId="28946"/>
    <cellStyle name="s_Valuation _BS Csan CPC 02 &lt;SAP&gt;_Despesas ADM e COML (3)_Plan1_3-Balanço_15-FINANCEIRAS_1" xfId="28947"/>
    <cellStyle name="s_Valuation _BS Csan CPC 02 &lt;SAP&gt;_Despesas ADM e COML (3)_Plan1_3-Balanço_2-DRE" xfId="28948"/>
    <cellStyle name="s_Valuation _BS Csan CPC 02 &lt;SAP&gt;_Despesas ADM e COML (3)_Plan1_3-Balanço_2-DRE 2" xfId="28949"/>
    <cellStyle name="s_Valuation _BS Csan CPC 02 &lt;SAP&gt;_Despesas ADM e COML (3)_Plan1_3-Balanço_2-DRE_3-Balanço" xfId="28950"/>
    <cellStyle name="s_Valuation _BS Csan CPC 02 &lt;SAP&gt;_Despesas ADM e COML (3)_Plan1_3-Balanço_2-DRE_3-Balanço_Mapa variáveis" xfId="28951"/>
    <cellStyle name="s_Valuation _BS Csan CPC 02 &lt;SAP&gt;_Despesas ADM e COML (3)_Plan1_3-Balanço_2-DRE_3-Balanço_Variavel" xfId="28952"/>
    <cellStyle name="s_Valuation _BS Csan CPC 02 &lt;SAP&gt;_Despesas ADM e COML (3)_Plan1_3-Balanço_2-DRE_Dep_Judiciais-Contingências" xfId="28953"/>
    <cellStyle name="s_Valuation _BS Csan CPC 02 &lt;SAP&gt;_Despesas ADM e COML (3)_Plan1_3-Balanço_2-DRE_DFC Gerencial" xfId="28954"/>
    <cellStyle name="s_Valuation _BS Csan CPC 02 &lt;SAP&gt;_Despesas ADM e COML (3)_Plan1_3-Balanço_2-DRE_DMPL" xfId="28955"/>
    <cellStyle name="s_Valuation _BS Csan CPC 02 &lt;SAP&gt;_Despesas ADM e COML (3)_Plan1_3-Balanço_2-DRE_Mapa variáveis" xfId="28956"/>
    <cellStyle name="s_Valuation _BS Csan CPC 02 &lt;SAP&gt;_Despesas ADM e COML (3)_Plan1_3-Balanço_2-DRE_Variavel" xfId="28957"/>
    <cellStyle name="s_Valuation _BS Csan CPC 02 &lt;SAP&gt;_Despesas ADM e COML (3)_Plan1_3-Balanço_3-Balanço" xfId="28958"/>
    <cellStyle name="s_Valuation _BS Csan CPC 02 &lt;SAP&gt;_Despesas ADM e COML (3)_Plan1_3-Balanço_3-Balanço_Mapa variáveis" xfId="28959"/>
    <cellStyle name="s_Valuation _BS Csan CPC 02 &lt;SAP&gt;_Despesas ADM e COML (3)_Plan1_3-Balanço_3-Balanço_Variavel" xfId="28960"/>
    <cellStyle name="s_Valuation _BS Csan CPC 02 &lt;SAP&gt;_Despesas ADM e COML (3)_Plan1_3-Balanço_7-Estoque" xfId="28961"/>
    <cellStyle name="s_Valuation _BS Csan CPC 02 &lt;SAP&gt;_Despesas ADM e COML (3)_Plan1_3-Balanço_Despesas operacionais " xfId="28962"/>
    <cellStyle name="s_Valuation _BS Csan CPC 02 &lt;SAP&gt;_Despesas ADM e COML (3)_Plan1_3-Balanço_Mapa variáveis" xfId="28963"/>
    <cellStyle name="s_Valuation _BS Csan CPC 02 &lt;SAP&gt;_Despesas ADM e COML (3)_Plan1_3-Balanço_P&amp;L Raízen Combs" xfId="28964"/>
    <cellStyle name="s_Valuation _BS Csan CPC 02 &lt;SAP&gt;_Despesas ADM e COML (3)_Plan1_3-Balanço_P&amp;L RUMO" xfId="28965"/>
    <cellStyle name="s_Valuation _BS Csan CPC 02 &lt;SAP&gt;_Despesas ADM e COML (3)_Plan1_3-Balanço_Variavel" xfId="28966"/>
    <cellStyle name="s_Valuation _BS Csan CPC 02 &lt;SAP&gt;_Despesas ADM e COML (3)_Plan1_3-Balanço_Working Capital" xfId="28967"/>
    <cellStyle name="s_Valuation _BS Csan CPC 02 &lt;SAP&gt;_Despesas ADM e COML (3)_Plan1_7-Estoque" xfId="28968"/>
    <cellStyle name="s_Valuation _BS Csan CPC 02 &lt;SAP&gt;_Despesas ADM e COML (3)_Plan1_Balanço" xfId="28969"/>
    <cellStyle name="s_Valuation _BS Csan CPC 02 &lt;SAP&gt;_Despesas ADM e COML (3)_Plan1_Balanço_Despesas operacionais " xfId="28970"/>
    <cellStyle name="s_Valuation _BS Csan CPC 02 &lt;SAP&gt;_Despesas ADM e COML (3)_Plan1_Balanço_Working Capital" xfId="28971"/>
    <cellStyle name="s_Valuation _BS Csan CPC 02 &lt;SAP&gt;_Despesas ADM e COML (3)_Plan1_CCL" xfId="28972"/>
    <cellStyle name="s_Valuation _BS Csan CPC 02 &lt;SAP&gt;_Despesas ADM e COML (3)_Plan1_CCL 2" xfId="28973"/>
    <cellStyle name="s_Valuation _BS Csan CPC 02 &lt;SAP&gt;_Despesas ADM e COML (3)_Plan1_CCL 2_15-FINANCEIRAS" xfId="28974"/>
    <cellStyle name="s_Valuation _BS Csan CPC 02 &lt;SAP&gt;_Despesas ADM e COML (3)_Plan1_CCL 2_Mapa variáveis" xfId="28975"/>
    <cellStyle name="s_Valuation _BS Csan CPC 02 &lt;SAP&gt;_Despesas ADM e COML (3)_Plan1_CCL 2_Variavel" xfId="28976"/>
    <cellStyle name="s_Valuation _BS Csan CPC 02 &lt;SAP&gt;_Despesas ADM e COML (3)_Plan1_CCL 3" xfId="28977"/>
    <cellStyle name="s_Valuation _BS Csan CPC 02 &lt;SAP&gt;_Despesas ADM e COML (3)_Plan1_CCL_15-FINANCEIRAS" xfId="28978"/>
    <cellStyle name="s_Valuation _BS Csan CPC 02 &lt;SAP&gt;_Despesas ADM e COML (3)_Plan1_CCL_15-FINANCEIRAS_1" xfId="28979"/>
    <cellStyle name="s_Valuation _BS Csan CPC 02 &lt;SAP&gt;_Despesas ADM e COML (3)_Plan1_CCL_2-DRE" xfId="28980"/>
    <cellStyle name="s_Valuation _BS Csan CPC 02 &lt;SAP&gt;_Despesas ADM e COML (3)_Plan1_CCL_2-DRE 2" xfId="28981"/>
    <cellStyle name="s_Valuation _BS Csan CPC 02 &lt;SAP&gt;_Despesas ADM e COML (3)_Plan1_CCL_2-DRE_3-Balanço" xfId="28982"/>
    <cellStyle name="s_Valuation _BS Csan CPC 02 &lt;SAP&gt;_Despesas ADM e COML (3)_Plan1_CCL_2-DRE_3-Balanço_Mapa variáveis" xfId="28983"/>
    <cellStyle name="s_Valuation _BS Csan CPC 02 &lt;SAP&gt;_Despesas ADM e COML (3)_Plan1_CCL_2-DRE_3-Balanço_Variavel" xfId="28984"/>
    <cellStyle name="s_Valuation _BS Csan CPC 02 &lt;SAP&gt;_Despesas ADM e COML (3)_Plan1_CCL_2-DRE_Dep_Judiciais-Contingências" xfId="28985"/>
    <cellStyle name="s_Valuation _BS Csan CPC 02 &lt;SAP&gt;_Despesas ADM e COML (3)_Plan1_CCL_2-DRE_DFC Gerencial" xfId="28986"/>
    <cellStyle name="s_Valuation _BS Csan CPC 02 &lt;SAP&gt;_Despesas ADM e COML (3)_Plan1_CCL_2-DRE_DMPL" xfId="28987"/>
    <cellStyle name="s_Valuation _BS Csan CPC 02 &lt;SAP&gt;_Despesas ADM e COML (3)_Plan1_CCL_2-DRE_Mapa variáveis" xfId="28988"/>
    <cellStyle name="s_Valuation _BS Csan CPC 02 &lt;SAP&gt;_Despesas ADM e COML (3)_Plan1_CCL_2-DRE_Variavel" xfId="28989"/>
    <cellStyle name="s_Valuation _BS Csan CPC 02 &lt;SAP&gt;_Despesas ADM e COML (3)_Plan1_CCL_3-Balanço" xfId="28990"/>
    <cellStyle name="s_Valuation _BS Csan CPC 02 &lt;SAP&gt;_Despesas ADM e COML (3)_Plan1_CCL_3-Balanço 2" xfId="28991"/>
    <cellStyle name="s_Valuation _BS Csan CPC 02 &lt;SAP&gt;_Despesas ADM e COML (3)_Plan1_CCL_3-Balanço 2_15-FINANCEIRAS" xfId="28992"/>
    <cellStyle name="s_Valuation _BS Csan CPC 02 &lt;SAP&gt;_Despesas ADM e COML (3)_Plan1_CCL_3-Balanço_1" xfId="28993"/>
    <cellStyle name="s_Valuation _BS Csan CPC 02 &lt;SAP&gt;_Despesas ADM e COML (3)_Plan1_CCL_3-Balanço_1_Mapa variáveis" xfId="28994"/>
    <cellStyle name="s_Valuation _BS Csan CPC 02 &lt;SAP&gt;_Despesas ADM e COML (3)_Plan1_CCL_3-Balanço_1_Variavel" xfId="28995"/>
    <cellStyle name="s_Valuation _BS Csan CPC 02 &lt;SAP&gt;_Despesas ADM e COML (3)_Plan1_CCL_3-Balanço_15-FINANCEIRAS" xfId="28996"/>
    <cellStyle name="s_Valuation _BS Csan CPC 02 &lt;SAP&gt;_Despesas ADM e COML (3)_Plan1_CCL_3-Balanço_15-FINANCEIRAS_1" xfId="28997"/>
    <cellStyle name="s_Valuation _BS Csan CPC 02 &lt;SAP&gt;_Despesas ADM e COML (3)_Plan1_CCL_3-Balanço_2-DRE" xfId="28998"/>
    <cellStyle name="s_Valuation _BS Csan CPC 02 &lt;SAP&gt;_Despesas ADM e COML (3)_Plan1_CCL_3-Balanço_2-DRE 2" xfId="28999"/>
    <cellStyle name="s_Valuation _BS Csan CPC 02 &lt;SAP&gt;_Despesas ADM e COML (3)_Plan1_CCL_3-Balanço_2-DRE_3-Balanço" xfId="29000"/>
    <cellStyle name="s_Valuation _BS Csan CPC 02 &lt;SAP&gt;_Despesas ADM e COML (3)_Plan1_CCL_3-Balanço_2-DRE_3-Balanço_Mapa variáveis" xfId="29001"/>
    <cellStyle name="s_Valuation _BS Csan CPC 02 &lt;SAP&gt;_Despesas ADM e COML (3)_Plan1_CCL_3-Balanço_2-DRE_3-Balanço_Variavel" xfId="29002"/>
    <cellStyle name="s_Valuation _BS Csan CPC 02 &lt;SAP&gt;_Despesas ADM e COML (3)_Plan1_CCL_3-Balanço_2-DRE_Dep_Judiciais-Contingências" xfId="29003"/>
    <cellStyle name="s_Valuation _BS Csan CPC 02 &lt;SAP&gt;_Despesas ADM e COML (3)_Plan1_CCL_3-Balanço_2-DRE_DFC Gerencial" xfId="29004"/>
    <cellStyle name="s_Valuation _BS Csan CPC 02 &lt;SAP&gt;_Despesas ADM e COML (3)_Plan1_CCL_3-Balanço_2-DRE_DMPL" xfId="29005"/>
    <cellStyle name="s_Valuation _BS Csan CPC 02 &lt;SAP&gt;_Despesas ADM e COML (3)_Plan1_CCL_3-Balanço_2-DRE_Mapa variáveis" xfId="29006"/>
    <cellStyle name="s_Valuation _BS Csan CPC 02 &lt;SAP&gt;_Despesas ADM e COML (3)_Plan1_CCL_3-Balanço_2-DRE_Variavel" xfId="29007"/>
    <cellStyle name="s_Valuation _BS Csan CPC 02 &lt;SAP&gt;_Despesas ADM e COML (3)_Plan1_CCL_3-Balanço_3-Balanço" xfId="29008"/>
    <cellStyle name="s_Valuation _BS Csan CPC 02 &lt;SAP&gt;_Despesas ADM e COML (3)_Plan1_CCL_3-Balanço_3-Balanço_Mapa variáveis" xfId="29009"/>
    <cellStyle name="s_Valuation _BS Csan CPC 02 &lt;SAP&gt;_Despesas ADM e COML (3)_Plan1_CCL_3-Balanço_3-Balanço_Variavel" xfId="29010"/>
    <cellStyle name="s_Valuation _BS Csan CPC 02 &lt;SAP&gt;_Despesas ADM e COML (3)_Plan1_CCL_3-Balanço_7-Estoque" xfId="29011"/>
    <cellStyle name="s_Valuation _BS Csan CPC 02 &lt;SAP&gt;_Despesas ADM e COML (3)_Plan1_CCL_3-Balanço_Despesas operacionais " xfId="29012"/>
    <cellStyle name="s_Valuation _BS Csan CPC 02 &lt;SAP&gt;_Despesas ADM e COML (3)_Plan1_CCL_3-Balanço_Mapa variáveis" xfId="29013"/>
    <cellStyle name="s_Valuation _BS Csan CPC 02 &lt;SAP&gt;_Despesas ADM e COML (3)_Plan1_CCL_3-Balanço_P&amp;L Raízen Combs" xfId="29014"/>
    <cellStyle name="s_Valuation _BS Csan CPC 02 &lt;SAP&gt;_Despesas ADM e COML (3)_Plan1_CCL_3-Balanço_P&amp;L RUMO" xfId="29015"/>
    <cellStyle name="s_Valuation _BS Csan CPC 02 &lt;SAP&gt;_Despesas ADM e COML (3)_Plan1_CCL_3-Balanço_Variavel" xfId="29016"/>
    <cellStyle name="s_Valuation _BS Csan CPC 02 &lt;SAP&gt;_Despesas ADM e COML (3)_Plan1_CCL_3-Balanço_Working Capital" xfId="29017"/>
    <cellStyle name="s_Valuation _BS Csan CPC 02 &lt;SAP&gt;_Despesas ADM e COML (3)_Plan1_CCL_7-Estoque" xfId="29018"/>
    <cellStyle name="s_Valuation _BS Csan CPC 02 &lt;SAP&gt;_Despesas ADM e COML (3)_Plan1_CCL_Balanço" xfId="29019"/>
    <cellStyle name="s_Valuation _BS Csan CPC 02 &lt;SAP&gt;_Despesas ADM e COML (3)_Plan1_CCL_Balanço_Despesas operacionais " xfId="29020"/>
    <cellStyle name="s_Valuation _BS Csan CPC 02 &lt;SAP&gt;_Despesas ADM e COML (3)_Plan1_CCL_Balanço_Working Capital" xfId="29021"/>
    <cellStyle name="s_Valuation _BS Csan CPC 02 &lt;SAP&gt;_Despesas ADM e COML (3)_Plan1_CCL_Despesas operacionais " xfId="29022"/>
    <cellStyle name="s_Valuation _BS Csan CPC 02 &lt;SAP&gt;_Despesas ADM e COML (3)_Plan1_CCL_IR Diferido" xfId="29023"/>
    <cellStyle name="s_Valuation _BS Csan CPC 02 &lt;SAP&gt;_Despesas ADM e COML (3)_Plan1_CCL_Mapa variáveis" xfId="29024"/>
    <cellStyle name="s_Valuation _BS Csan CPC 02 &lt;SAP&gt;_Despesas ADM e COML (3)_Plan1_CCL_P&amp;L Raízen Combs" xfId="29025"/>
    <cellStyle name="s_Valuation _BS Csan CPC 02 &lt;SAP&gt;_Despesas ADM e COML (3)_Plan1_CCL_P&amp;L RUMO" xfId="29026"/>
    <cellStyle name="s_Valuation _BS Csan CPC 02 &lt;SAP&gt;_Despesas ADM e COML (3)_Plan1_CCL_Variavel" xfId="29027"/>
    <cellStyle name="s_Valuation _BS Csan CPC 02 &lt;SAP&gt;_Despesas ADM e COML (3)_Plan1_CCL_Working Capital" xfId="29028"/>
    <cellStyle name="s_Valuation _BS Csan CPC 02 &lt;SAP&gt;_Despesas ADM e COML (3)_Plan1_Despesas operacionais " xfId="29029"/>
    <cellStyle name="s_Valuation _BS Csan CPC 02 &lt;SAP&gt;_Despesas ADM e COML (3)_Plan1_Diferenças outubro CAN- (2)" xfId="29030"/>
    <cellStyle name="s_Valuation _BS Csan CPC 02 &lt;SAP&gt;_Despesas ADM e COML (3)_Plan1_Diferenças outubro CAN- (2) 2" xfId="29031"/>
    <cellStyle name="s_Valuation _BS Csan CPC 02 &lt;SAP&gt;_Despesas ADM e COML (3)_Plan1_Diferenças outubro CAN- (2) 2_15-FINANCEIRAS" xfId="29032"/>
    <cellStyle name="s_Valuation _BS Csan CPC 02 &lt;SAP&gt;_Despesas ADM e COML (3)_Plan1_Diferenças outubro CAN- (2) 2_Mapa variáveis" xfId="29033"/>
    <cellStyle name="s_Valuation _BS Csan CPC 02 &lt;SAP&gt;_Despesas ADM e COML (3)_Plan1_Diferenças outubro CAN- (2) 2_Variavel" xfId="29034"/>
    <cellStyle name="s_Valuation _BS Csan CPC 02 &lt;SAP&gt;_Despesas ADM e COML (3)_Plan1_Diferenças outubro CAN- (2) 3" xfId="29035"/>
    <cellStyle name="s_Valuation _BS Csan CPC 02 &lt;SAP&gt;_Despesas ADM e COML (3)_Plan1_Diferenças outubro CAN- (2)_15-FINANCEIRAS" xfId="29036"/>
    <cellStyle name="s_Valuation _BS Csan CPC 02 &lt;SAP&gt;_Despesas ADM e COML (3)_Plan1_Diferenças outubro CAN- (2)_15-FINANCEIRAS_1" xfId="29037"/>
    <cellStyle name="s_Valuation _BS Csan CPC 02 &lt;SAP&gt;_Despesas ADM e COML (3)_Plan1_Diferenças outubro CAN- (2)_2-DRE" xfId="29038"/>
    <cellStyle name="s_Valuation _BS Csan CPC 02 &lt;SAP&gt;_Despesas ADM e COML (3)_Plan1_Diferenças outubro CAN- (2)_2-DRE 2" xfId="29039"/>
    <cellStyle name="s_Valuation _BS Csan CPC 02 &lt;SAP&gt;_Despesas ADM e COML (3)_Plan1_Diferenças outubro CAN- (2)_2-DRE_3-Balanço" xfId="29040"/>
    <cellStyle name="s_Valuation _BS Csan CPC 02 &lt;SAP&gt;_Despesas ADM e COML (3)_Plan1_Diferenças outubro CAN- (2)_2-DRE_3-Balanço_Mapa variáveis" xfId="29041"/>
    <cellStyle name="s_Valuation _BS Csan CPC 02 &lt;SAP&gt;_Despesas ADM e COML (3)_Plan1_Diferenças outubro CAN- (2)_2-DRE_3-Balanço_Variavel" xfId="29042"/>
    <cellStyle name="s_Valuation _BS Csan CPC 02 &lt;SAP&gt;_Despesas ADM e COML (3)_Plan1_Diferenças outubro CAN- (2)_2-DRE_Dep_Judiciais-Contingências" xfId="29043"/>
    <cellStyle name="s_Valuation _BS Csan CPC 02 &lt;SAP&gt;_Despesas ADM e COML (3)_Plan1_Diferenças outubro CAN- (2)_2-DRE_DFC Gerencial" xfId="29044"/>
    <cellStyle name="s_Valuation _BS Csan CPC 02 &lt;SAP&gt;_Despesas ADM e COML (3)_Plan1_Diferenças outubro CAN- (2)_2-DRE_DMPL" xfId="29045"/>
    <cellStyle name="s_Valuation _BS Csan CPC 02 &lt;SAP&gt;_Despesas ADM e COML (3)_Plan1_Diferenças outubro CAN- (2)_2-DRE_Mapa variáveis" xfId="29046"/>
    <cellStyle name="s_Valuation _BS Csan CPC 02 &lt;SAP&gt;_Despesas ADM e COML (3)_Plan1_Diferenças outubro CAN- (2)_2-DRE_Variavel" xfId="29047"/>
    <cellStyle name="s_Valuation _BS Csan CPC 02 &lt;SAP&gt;_Despesas ADM e COML (3)_Plan1_Diferenças outubro CAN- (2)_3-Balanço" xfId="29048"/>
    <cellStyle name="s_Valuation _BS Csan CPC 02 &lt;SAP&gt;_Despesas ADM e COML (3)_Plan1_Diferenças outubro CAN- (2)_3-Balanço 2" xfId="29049"/>
    <cellStyle name="s_Valuation _BS Csan CPC 02 &lt;SAP&gt;_Despesas ADM e COML (3)_Plan1_Diferenças outubro CAN- (2)_3-Balanço 2_15-FINANCEIRAS" xfId="29050"/>
    <cellStyle name="s_Valuation _BS Csan CPC 02 &lt;SAP&gt;_Despesas ADM e COML (3)_Plan1_Diferenças outubro CAN- (2)_3-Balanço_1" xfId="29051"/>
    <cellStyle name="s_Valuation _BS Csan CPC 02 &lt;SAP&gt;_Despesas ADM e COML (3)_Plan1_Diferenças outubro CAN- (2)_3-Balanço_1_Mapa variáveis" xfId="29052"/>
    <cellStyle name="s_Valuation _BS Csan CPC 02 &lt;SAP&gt;_Despesas ADM e COML (3)_Plan1_Diferenças outubro CAN- (2)_3-Balanço_1_Variavel" xfId="29053"/>
    <cellStyle name="s_Valuation _BS Csan CPC 02 &lt;SAP&gt;_Despesas ADM e COML (3)_Plan1_Diferenças outubro CAN- (2)_3-Balanço_15-FINANCEIRAS" xfId="29054"/>
    <cellStyle name="s_Valuation _BS Csan CPC 02 &lt;SAP&gt;_Despesas ADM e COML (3)_Plan1_Diferenças outubro CAN- (2)_3-Balanço_15-FINANCEIRAS_1" xfId="29055"/>
    <cellStyle name="s_Valuation _BS Csan CPC 02 &lt;SAP&gt;_Despesas ADM e COML (3)_Plan1_Diferenças outubro CAN- (2)_3-Balanço_2-DRE" xfId="29056"/>
    <cellStyle name="s_Valuation _BS Csan CPC 02 &lt;SAP&gt;_Despesas ADM e COML (3)_Plan1_Diferenças outubro CAN- (2)_3-Balanço_2-DRE 2" xfId="29057"/>
    <cellStyle name="s_Valuation _BS Csan CPC 02 &lt;SAP&gt;_Despesas ADM e COML (3)_Plan1_Diferenças outubro CAN- (2)_3-Balanço_2-DRE_3-Balanço" xfId="29058"/>
    <cellStyle name="s_Valuation _BS Csan CPC 02 &lt;SAP&gt;_Despesas ADM e COML (3)_Plan1_Diferenças outubro CAN- (2)_3-Balanço_2-DRE_3-Balanço_Mapa variáveis" xfId="29059"/>
    <cellStyle name="s_Valuation _BS Csan CPC 02 &lt;SAP&gt;_Despesas ADM e COML (3)_Plan1_Diferenças outubro CAN- (2)_3-Balanço_2-DRE_3-Balanço_Variavel" xfId="29060"/>
    <cellStyle name="s_Valuation _BS Csan CPC 02 &lt;SAP&gt;_Despesas ADM e COML (3)_Plan1_Diferenças outubro CAN- (2)_3-Balanço_2-DRE_Dep_Judiciais-Contingências" xfId="29061"/>
    <cellStyle name="s_Valuation _BS Csan CPC 02 &lt;SAP&gt;_Despesas ADM e COML (3)_Plan1_Diferenças outubro CAN- (2)_3-Balanço_2-DRE_DFC Gerencial" xfId="29062"/>
    <cellStyle name="s_Valuation _BS Csan CPC 02 &lt;SAP&gt;_Despesas ADM e COML (3)_Plan1_Diferenças outubro CAN- (2)_3-Balanço_2-DRE_DMPL" xfId="29063"/>
    <cellStyle name="s_Valuation _BS Csan CPC 02 &lt;SAP&gt;_Despesas ADM e COML (3)_Plan1_Diferenças outubro CAN- (2)_3-Balanço_2-DRE_Mapa variáveis" xfId="29064"/>
    <cellStyle name="s_Valuation _BS Csan CPC 02 &lt;SAP&gt;_Despesas ADM e COML (3)_Plan1_Diferenças outubro CAN- (2)_3-Balanço_2-DRE_Variavel" xfId="29065"/>
    <cellStyle name="s_Valuation _BS Csan CPC 02 &lt;SAP&gt;_Despesas ADM e COML (3)_Plan1_Diferenças outubro CAN- (2)_3-Balanço_3-Balanço" xfId="29066"/>
    <cellStyle name="s_Valuation _BS Csan CPC 02 &lt;SAP&gt;_Despesas ADM e COML (3)_Plan1_Diferenças outubro CAN- (2)_3-Balanço_3-Balanço_Mapa variáveis" xfId="29067"/>
    <cellStyle name="s_Valuation _BS Csan CPC 02 &lt;SAP&gt;_Despesas ADM e COML (3)_Plan1_Diferenças outubro CAN- (2)_3-Balanço_3-Balanço_Variavel" xfId="29068"/>
    <cellStyle name="s_Valuation _BS Csan CPC 02 &lt;SAP&gt;_Despesas ADM e COML (3)_Plan1_Diferenças outubro CAN- (2)_3-Balanço_7-Estoque" xfId="29069"/>
    <cellStyle name="s_Valuation _BS Csan CPC 02 &lt;SAP&gt;_Despesas ADM e COML (3)_Plan1_Diferenças outubro CAN- (2)_3-Balanço_Despesas operacionais " xfId="29070"/>
    <cellStyle name="s_Valuation _BS Csan CPC 02 &lt;SAP&gt;_Despesas ADM e COML (3)_Plan1_Diferenças outubro CAN- (2)_3-Balanço_Mapa variáveis" xfId="29071"/>
    <cellStyle name="s_Valuation _BS Csan CPC 02 &lt;SAP&gt;_Despesas ADM e COML (3)_Plan1_Diferenças outubro CAN- (2)_3-Balanço_P&amp;L Raízen Combs" xfId="29072"/>
    <cellStyle name="s_Valuation _BS Csan CPC 02 &lt;SAP&gt;_Despesas ADM e COML (3)_Plan1_Diferenças outubro CAN- (2)_3-Balanço_P&amp;L RUMO" xfId="29073"/>
    <cellStyle name="s_Valuation _BS Csan CPC 02 &lt;SAP&gt;_Despesas ADM e COML (3)_Plan1_Diferenças outubro CAN- (2)_3-Balanço_Variavel" xfId="29074"/>
    <cellStyle name="s_Valuation _BS Csan CPC 02 &lt;SAP&gt;_Despesas ADM e COML (3)_Plan1_Diferenças outubro CAN- (2)_3-Balanço_Working Capital" xfId="29075"/>
    <cellStyle name="s_Valuation _BS Csan CPC 02 &lt;SAP&gt;_Despesas ADM e COML (3)_Plan1_Diferenças outubro CAN- (2)_7-Estoque" xfId="29076"/>
    <cellStyle name="s_Valuation _BS Csan CPC 02 &lt;SAP&gt;_Despesas ADM e COML (3)_Plan1_Diferenças outubro CAN- (2)_Balanço" xfId="29077"/>
    <cellStyle name="s_Valuation _BS Csan CPC 02 &lt;SAP&gt;_Despesas ADM e COML (3)_Plan1_Diferenças outubro CAN- (2)_Balanço_Despesas operacionais " xfId="29078"/>
    <cellStyle name="s_Valuation _BS Csan CPC 02 &lt;SAP&gt;_Despesas ADM e COML (3)_Plan1_Diferenças outubro CAN- (2)_Balanço_Working Capital" xfId="29079"/>
    <cellStyle name="s_Valuation _BS Csan CPC 02 &lt;SAP&gt;_Despesas ADM e COML (3)_Plan1_Diferenças outubro CAN- (2)_Despesas operacionais " xfId="29080"/>
    <cellStyle name="s_Valuation _BS Csan CPC 02 &lt;SAP&gt;_Despesas ADM e COML (3)_Plan1_Diferenças outubro CAN- (2)_IR Diferido" xfId="29081"/>
    <cellStyle name="s_Valuation _BS Csan CPC 02 &lt;SAP&gt;_Despesas ADM e COML (3)_Plan1_Diferenças outubro CAN- (2)_Mapa variáveis" xfId="29082"/>
    <cellStyle name="s_Valuation _BS Csan CPC 02 &lt;SAP&gt;_Despesas ADM e COML (3)_Plan1_Diferenças outubro CAN- (2)_P&amp;L Raízen Combs" xfId="29083"/>
    <cellStyle name="s_Valuation _BS Csan CPC 02 &lt;SAP&gt;_Despesas ADM e COML (3)_Plan1_Diferenças outubro CAN- (2)_P&amp;L RUMO" xfId="29084"/>
    <cellStyle name="s_Valuation _BS Csan CPC 02 &lt;SAP&gt;_Despesas ADM e COML (3)_Plan1_Diferenças outubro CAN- (2)_Variavel" xfId="29085"/>
    <cellStyle name="s_Valuation _BS Csan CPC 02 &lt;SAP&gt;_Despesas ADM e COML (3)_Plan1_Diferenças outubro CAN- (2)_Working Capital" xfId="29086"/>
    <cellStyle name="s_Valuation _BS Csan CPC 02 &lt;SAP&gt;_Despesas ADM e COML (3)_Plan1_IR Diferido" xfId="29087"/>
    <cellStyle name="s_Valuation _BS Csan CPC 02 &lt;SAP&gt;_Despesas ADM e COML (3)_Plan1_Mapa variáveis" xfId="29088"/>
    <cellStyle name="s_Valuation _BS Csan CPC 02 &lt;SAP&gt;_Despesas ADM e COML (3)_Plan1_P&amp;L Raízen Combs" xfId="29089"/>
    <cellStyle name="s_Valuation _BS Csan CPC 02 &lt;SAP&gt;_Despesas ADM e COML (3)_Plan1_P&amp;L RUMO" xfId="29090"/>
    <cellStyle name="s_Valuation _BS Csan CPC 02 &lt;SAP&gt;_Despesas ADM e COML (3)_Plan1_Query C.Custos SF 10-11" xfId="29091"/>
    <cellStyle name="s_Valuation _BS Csan CPC 02 &lt;SAP&gt;_Despesas ADM e COML (3)_Plan1_Query C.Custos SF 10-11 2" xfId="29092"/>
    <cellStyle name="s_Valuation _BS Csan CPC 02 &lt;SAP&gt;_Despesas ADM e COML (3)_Plan1_Query C.Custos SF 10-11 2_15-FINANCEIRAS" xfId="29093"/>
    <cellStyle name="s_Valuation _BS Csan CPC 02 &lt;SAP&gt;_Despesas ADM e COML (3)_Plan1_Query C.Custos SF 10-11 2_Mapa variáveis" xfId="29094"/>
    <cellStyle name="s_Valuation _BS Csan CPC 02 &lt;SAP&gt;_Despesas ADM e COML (3)_Plan1_Query C.Custos SF 10-11 2_Variavel" xfId="29095"/>
    <cellStyle name="s_Valuation _BS Csan CPC 02 &lt;SAP&gt;_Despesas ADM e COML (3)_Plan1_Query C.Custos SF 10-11 3" xfId="29096"/>
    <cellStyle name="s_Valuation _BS Csan CPC 02 &lt;SAP&gt;_Despesas ADM e COML (3)_Plan1_Query C.Custos SF 10-11_15-FINANCEIRAS" xfId="29097"/>
    <cellStyle name="s_Valuation _BS Csan CPC 02 &lt;SAP&gt;_Despesas ADM e COML (3)_Plan1_Query C.Custos SF 10-11_15-FINANCEIRAS_1" xfId="29098"/>
    <cellStyle name="s_Valuation _BS Csan CPC 02 &lt;SAP&gt;_Despesas ADM e COML (3)_Plan1_Query C.Custos SF 10-11_2-DRE" xfId="29099"/>
    <cellStyle name="s_Valuation _BS Csan CPC 02 &lt;SAP&gt;_Despesas ADM e COML (3)_Plan1_Query C.Custos SF 10-11_2-DRE 2" xfId="29100"/>
    <cellStyle name="s_Valuation _BS Csan CPC 02 &lt;SAP&gt;_Despesas ADM e COML (3)_Plan1_Query C.Custos SF 10-11_2-DRE_3-Balanço" xfId="29101"/>
    <cellStyle name="s_Valuation _BS Csan CPC 02 &lt;SAP&gt;_Despesas ADM e COML (3)_Plan1_Query C.Custos SF 10-11_2-DRE_3-Balanço_Mapa variáveis" xfId="29102"/>
    <cellStyle name="s_Valuation _BS Csan CPC 02 &lt;SAP&gt;_Despesas ADM e COML (3)_Plan1_Query C.Custos SF 10-11_2-DRE_3-Balanço_Variavel" xfId="29103"/>
    <cellStyle name="s_Valuation _BS Csan CPC 02 &lt;SAP&gt;_Despesas ADM e COML (3)_Plan1_Query C.Custos SF 10-11_2-DRE_Dep_Judiciais-Contingências" xfId="29104"/>
    <cellStyle name="s_Valuation _BS Csan CPC 02 &lt;SAP&gt;_Despesas ADM e COML (3)_Plan1_Query C.Custos SF 10-11_2-DRE_DFC Gerencial" xfId="29105"/>
    <cellStyle name="s_Valuation _BS Csan CPC 02 &lt;SAP&gt;_Despesas ADM e COML (3)_Plan1_Query C.Custos SF 10-11_2-DRE_DMPL" xfId="29106"/>
    <cellStyle name="s_Valuation _BS Csan CPC 02 &lt;SAP&gt;_Despesas ADM e COML (3)_Plan1_Query C.Custos SF 10-11_2-DRE_Mapa variáveis" xfId="29107"/>
    <cellStyle name="s_Valuation _BS Csan CPC 02 &lt;SAP&gt;_Despesas ADM e COML (3)_Plan1_Query C.Custos SF 10-11_2-DRE_Variavel" xfId="29108"/>
    <cellStyle name="s_Valuation _BS Csan CPC 02 &lt;SAP&gt;_Despesas ADM e COML (3)_Plan1_Query C.Custos SF 10-11_3-Balanço" xfId="29109"/>
    <cellStyle name="s_Valuation _BS Csan CPC 02 &lt;SAP&gt;_Despesas ADM e COML (3)_Plan1_Query C.Custos SF 10-11_3-Balanço 2" xfId="29110"/>
    <cellStyle name="s_Valuation _BS Csan CPC 02 &lt;SAP&gt;_Despesas ADM e COML (3)_Plan1_Query C.Custos SF 10-11_3-Balanço 2_15-FINANCEIRAS" xfId="29111"/>
    <cellStyle name="s_Valuation _BS Csan CPC 02 &lt;SAP&gt;_Despesas ADM e COML (3)_Plan1_Query C.Custos SF 10-11_3-Balanço_1" xfId="29112"/>
    <cellStyle name="s_Valuation _BS Csan CPC 02 &lt;SAP&gt;_Despesas ADM e COML (3)_Plan1_Query C.Custos SF 10-11_3-Balanço_1_Mapa variáveis" xfId="29113"/>
    <cellStyle name="s_Valuation _BS Csan CPC 02 &lt;SAP&gt;_Despesas ADM e COML (3)_Plan1_Query C.Custos SF 10-11_3-Balanço_1_Variavel" xfId="29114"/>
    <cellStyle name="s_Valuation _BS Csan CPC 02 &lt;SAP&gt;_Despesas ADM e COML (3)_Plan1_Query C.Custos SF 10-11_3-Balanço_15-FINANCEIRAS" xfId="29115"/>
    <cellStyle name="s_Valuation _BS Csan CPC 02 &lt;SAP&gt;_Despesas ADM e COML (3)_Plan1_Query C.Custos SF 10-11_3-Balanço_15-FINANCEIRAS_1" xfId="29116"/>
    <cellStyle name="s_Valuation _BS Csan CPC 02 &lt;SAP&gt;_Despesas ADM e COML (3)_Plan1_Query C.Custos SF 10-11_3-Balanço_2-DRE" xfId="29117"/>
    <cellStyle name="s_Valuation _BS Csan CPC 02 &lt;SAP&gt;_Despesas ADM e COML (3)_Plan1_Query C.Custos SF 10-11_3-Balanço_2-DRE 2" xfId="29118"/>
    <cellStyle name="s_Valuation _BS Csan CPC 02 &lt;SAP&gt;_Despesas ADM e COML (3)_Plan1_Query C.Custos SF 10-11_3-Balanço_2-DRE_3-Balanço" xfId="29119"/>
    <cellStyle name="s_Valuation _BS Csan CPC 02 &lt;SAP&gt;_Despesas ADM e COML (3)_Plan1_Query C.Custos SF 10-11_3-Balanço_2-DRE_3-Balanço_Mapa variáveis" xfId="29120"/>
    <cellStyle name="s_Valuation _BS Csan CPC 02 &lt;SAP&gt;_Despesas ADM e COML (3)_Plan1_Query C.Custos SF 10-11_3-Balanço_2-DRE_3-Balanço_Variavel" xfId="29121"/>
    <cellStyle name="s_Valuation _BS Csan CPC 02 &lt;SAP&gt;_Despesas ADM e COML (3)_Plan1_Query C.Custos SF 10-11_3-Balanço_2-DRE_Dep_Judiciais-Contingências" xfId="29122"/>
    <cellStyle name="s_Valuation _BS Csan CPC 02 &lt;SAP&gt;_Despesas ADM e COML (3)_Plan1_Query C.Custos SF 10-11_3-Balanço_2-DRE_DFC Gerencial" xfId="29123"/>
    <cellStyle name="s_Valuation _BS Csan CPC 02 &lt;SAP&gt;_Despesas ADM e COML (3)_Plan1_Query C.Custos SF 10-11_3-Balanço_2-DRE_DMPL" xfId="29124"/>
    <cellStyle name="s_Valuation _BS Csan CPC 02 &lt;SAP&gt;_Despesas ADM e COML (3)_Plan1_Query C.Custos SF 10-11_3-Balanço_2-DRE_Mapa variáveis" xfId="29125"/>
    <cellStyle name="s_Valuation _BS Csan CPC 02 &lt;SAP&gt;_Despesas ADM e COML (3)_Plan1_Query C.Custos SF 10-11_3-Balanço_2-DRE_Variavel" xfId="29126"/>
    <cellStyle name="s_Valuation _BS Csan CPC 02 &lt;SAP&gt;_Despesas ADM e COML (3)_Plan1_Query C.Custos SF 10-11_3-Balanço_3-Balanço" xfId="29127"/>
    <cellStyle name="s_Valuation _BS Csan CPC 02 &lt;SAP&gt;_Despesas ADM e COML (3)_Plan1_Query C.Custos SF 10-11_3-Balanço_3-Balanço_Mapa variáveis" xfId="29128"/>
    <cellStyle name="s_Valuation _BS Csan CPC 02 &lt;SAP&gt;_Despesas ADM e COML (3)_Plan1_Query C.Custos SF 10-11_3-Balanço_3-Balanço_Variavel" xfId="29129"/>
    <cellStyle name="s_Valuation _BS Csan CPC 02 &lt;SAP&gt;_Despesas ADM e COML (3)_Plan1_Query C.Custos SF 10-11_3-Balanço_7-Estoque" xfId="29130"/>
    <cellStyle name="s_Valuation _BS Csan CPC 02 &lt;SAP&gt;_Despesas ADM e COML (3)_Plan1_Query C.Custos SF 10-11_3-Balanço_Despesas operacionais " xfId="29131"/>
    <cellStyle name="s_Valuation _BS Csan CPC 02 &lt;SAP&gt;_Despesas ADM e COML (3)_Plan1_Query C.Custos SF 10-11_3-Balanço_Mapa variáveis" xfId="29132"/>
    <cellStyle name="s_Valuation _BS Csan CPC 02 &lt;SAP&gt;_Despesas ADM e COML (3)_Plan1_Query C.Custos SF 10-11_3-Balanço_P&amp;L Raízen Combs" xfId="29133"/>
    <cellStyle name="s_Valuation _BS Csan CPC 02 &lt;SAP&gt;_Despesas ADM e COML (3)_Plan1_Query C.Custos SF 10-11_3-Balanço_P&amp;L RUMO" xfId="29134"/>
    <cellStyle name="s_Valuation _BS Csan CPC 02 &lt;SAP&gt;_Despesas ADM e COML (3)_Plan1_Query C.Custos SF 10-11_3-Balanço_Variavel" xfId="29135"/>
    <cellStyle name="s_Valuation _BS Csan CPC 02 &lt;SAP&gt;_Despesas ADM e COML (3)_Plan1_Query C.Custos SF 10-11_3-Balanço_Working Capital" xfId="29136"/>
    <cellStyle name="s_Valuation _BS Csan CPC 02 &lt;SAP&gt;_Despesas ADM e COML (3)_Plan1_Query C.Custos SF 10-11_7-Estoque" xfId="29137"/>
    <cellStyle name="s_Valuation _BS Csan CPC 02 &lt;SAP&gt;_Despesas ADM e COML (3)_Plan1_Query C.Custos SF 10-11_Balanço" xfId="29138"/>
    <cellStyle name="s_Valuation _BS Csan CPC 02 &lt;SAP&gt;_Despesas ADM e COML (3)_Plan1_Query C.Custos SF 10-11_Balanço_Despesas operacionais " xfId="29139"/>
    <cellStyle name="s_Valuation _BS Csan CPC 02 &lt;SAP&gt;_Despesas ADM e COML (3)_Plan1_Query C.Custos SF 10-11_Balanço_Working Capital" xfId="29140"/>
    <cellStyle name="s_Valuation _BS Csan CPC 02 &lt;SAP&gt;_Despesas ADM e COML (3)_Plan1_Query C.Custos SF 10-11_Despesas operacionais " xfId="29141"/>
    <cellStyle name="s_Valuation _BS Csan CPC 02 &lt;SAP&gt;_Despesas ADM e COML (3)_Plan1_Query C.Custos SF 10-11_IR Diferido" xfId="29142"/>
    <cellStyle name="s_Valuation _BS Csan CPC 02 &lt;SAP&gt;_Despesas ADM e COML (3)_Plan1_Query C.Custos SF 10-11_Mapa variáveis" xfId="29143"/>
    <cellStyle name="s_Valuation _BS Csan CPC 02 &lt;SAP&gt;_Despesas ADM e COML (3)_Plan1_Query C.Custos SF 10-11_P&amp;L Raízen Combs" xfId="29144"/>
    <cellStyle name="s_Valuation _BS Csan CPC 02 &lt;SAP&gt;_Despesas ADM e COML (3)_Plan1_Query C.Custos SF 10-11_P&amp;L RUMO" xfId="29145"/>
    <cellStyle name="s_Valuation _BS Csan CPC 02 &lt;SAP&gt;_Despesas ADM e COML (3)_Plan1_Query C.Custos SF 10-11_Variavel" xfId="29146"/>
    <cellStyle name="s_Valuation _BS Csan CPC 02 &lt;SAP&gt;_Despesas ADM e COML (3)_Plan1_Query C.Custos SF 10-11_Working Capital" xfId="29147"/>
    <cellStyle name="s_Valuation _BS Csan CPC 02 &lt;SAP&gt;_Despesas ADM e COML (3)_Plan1_Variavel" xfId="29148"/>
    <cellStyle name="s_Valuation _BS Csan CPC 02 &lt;SAP&gt;_Despesas ADM e COML (3)_Plan1_Working Capital" xfId="29149"/>
    <cellStyle name="s_Valuation _BS Csan CPC 02 &lt;SAP&gt;_Despesas ADM e COML (3)_Query C.Custos SF 10-11" xfId="29150"/>
    <cellStyle name="s_Valuation _BS Csan CPC 02 &lt;SAP&gt;_Despesas ADM e COML (3)_Query C.Custos SF 10-11 2" xfId="29151"/>
    <cellStyle name="s_Valuation _BS Csan CPC 02 &lt;SAP&gt;_Despesas ADM e COML (3)_Query C.Custos SF 10-11 2_15-FINANCEIRAS" xfId="29152"/>
    <cellStyle name="s_Valuation _BS Csan CPC 02 &lt;SAP&gt;_Despesas ADM e COML (3)_Query C.Custos SF 10-11 2_Mapa variáveis" xfId="29153"/>
    <cellStyle name="s_Valuation _BS Csan CPC 02 &lt;SAP&gt;_Despesas ADM e COML (3)_Query C.Custos SF 10-11 2_Variavel" xfId="29154"/>
    <cellStyle name="s_Valuation _BS Csan CPC 02 &lt;SAP&gt;_Despesas ADM e COML (3)_Query C.Custos SF 10-11 3" xfId="29155"/>
    <cellStyle name="s_Valuation _BS Csan CPC 02 &lt;SAP&gt;_Despesas ADM e COML (3)_Query C.Custos SF 10-11_15-FINANCEIRAS" xfId="29156"/>
    <cellStyle name="s_Valuation _BS Csan CPC 02 &lt;SAP&gt;_Despesas ADM e COML (3)_Query C.Custos SF 10-11_15-FINANCEIRAS_1" xfId="29157"/>
    <cellStyle name="s_Valuation _BS Csan CPC 02 &lt;SAP&gt;_Despesas ADM e COML (3)_Query C.Custos SF 10-11_2-DRE" xfId="29158"/>
    <cellStyle name="s_Valuation _BS Csan CPC 02 &lt;SAP&gt;_Despesas ADM e COML (3)_Query C.Custos SF 10-11_2-DRE 2" xfId="29159"/>
    <cellStyle name="s_Valuation _BS Csan CPC 02 &lt;SAP&gt;_Despesas ADM e COML (3)_Query C.Custos SF 10-11_2-DRE_3-Balanço" xfId="29160"/>
    <cellStyle name="s_Valuation _BS Csan CPC 02 &lt;SAP&gt;_Despesas ADM e COML (3)_Query C.Custos SF 10-11_2-DRE_3-Balanço_Mapa variáveis" xfId="29161"/>
    <cellStyle name="s_Valuation _BS Csan CPC 02 &lt;SAP&gt;_Despesas ADM e COML (3)_Query C.Custos SF 10-11_2-DRE_3-Balanço_Variavel" xfId="29162"/>
    <cellStyle name="s_Valuation _BS Csan CPC 02 &lt;SAP&gt;_Despesas ADM e COML (3)_Query C.Custos SF 10-11_2-DRE_Dep_Judiciais-Contingências" xfId="29163"/>
    <cellStyle name="s_Valuation _BS Csan CPC 02 &lt;SAP&gt;_Despesas ADM e COML (3)_Query C.Custos SF 10-11_2-DRE_DFC Gerencial" xfId="29164"/>
    <cellStyle name="s_Valuation _BS Csan CPC 02 &lt;SAP&gt;_Despesas ADM e COML (3)_Query C.Custos SF 10-11_2-DRE_DMPL" xfId="29165"/>
    <cellStyle name="s_Valuation _BS Csan CPC 02 &lt;SAP&gt;_Despesas ADM e COML (3)_Query C.Custos SF 10-11_2-DRE_Mapa variáveis" xfId="29166"/>
    <cellStyle name="s_Valuation _BS Csan CPC 02 &lt;SAP&gt;_Despesas ADM e COML (3)_Query C.Custos SF 10-11_2-DRE_Variavel" xfId="29167"/>
    <cellStyle name="s_Valuation _BS Csan CPC 02 &lt;SAP&gt;_Despesas ADM e COML (3)_Query C.Custos SF 10-11_3-Balanço" xfId="29168"/>
    <cellStyle name="s_Valuation _BS Csan CPC 02 &lt;SAP&gt;_Despesas ADM e COML (3)_Query C.Custos SF 10-11_3-Balanço 2" xfId="29169"/>
    <cellStyle name="s_Valuation _BS Csan CPC 02 &lt;SAP&gt;_Despesas ADM e COML (3)_Query C.Custos SF 10-11_3-Balanço 2_15-FINANCEIRAS" xfId="29170"/>
    <cellStyle name="s_Valuation _BS Csan CPC 02 &lt;SAP&gt;_Despesas ADM e COML (3)_Query C.Custos SF 10-11_3-Balanço_1" xfId="29171"/>
    <cellStyle name="s_Valuation _BS Csan CPC 02 &lt;SAP&gt;_Despesas ADM e COML (3)_Query C.Custos SF 10-11_3-Balanço_1_Mapa variáveis" xfId="29172"/>
    <cellStyle name="s_Valuation _BS Csan CPC 02 &lt;SAP&gt;_Despesas ADM e COML (3)_Query C.Custos SF 10-11_3-Balanço_1_Variavel" xfId="29173"/>
    <cellStyle name="s_Valuation _BS Csan CPC 02 &lt;SAP&gt;_Despesas ADM e COML (3)_Query C.Custos SF 10-11_3-Balanço_15-FINANCEIRAS" xfId="29174"/>
    <cellStyle name="s_Valuation _BS Csan CPC 02 &lt;SAP&gt;_Despesas ADM e COML (3)_Query C.Custos SF 10-11_3-Balanço_15-FINANCEIRAS_1" xfId="29175"/>
    <cellStyle name="s_Valuation _BS Csan CPC 02 &lt;SAP&gt;_Despesas ADM e COML (3)_Query C.Custos SF 10-11_3-Balanço_2-DRE" xfId="29176"/>
    <cellStyle name="s_Valuation _BS Csan CPC 02 &lt;SAP&gt;_Despesas ADM e COML (3)_Query C.Custos SF 10-11_3-Balanço_2-DRE 2" xfId="29177"/>
    <cellStyle name="s_Valuation _BS Csan CPC 02 &lt;SAP&gt;_Despesas ADM e COML (3)_Query C.Custos SF 10-11_3-Balanço_2-DRE_3-Balanço" xfId="29178"/>
    <cellStyle name="s_Valuation _BS Csan CPC 02 &lt;SAP&gt;_Despesas ADM e COML (3)_Query C.Custos SF 10-11_3-Balanço_2-DRE_3-Balanço_Mapa variáveis" xfId="29179"/>
    <cellStyle name="s_Valuation _BS Csan CPC 02 &lt;SAP&gt;_Despesas ADM e COML (3)_Query C.Custos SF 10-11_3-Balanço_2-DRE_3-Balanço_Variavel" xfId="29180"/>
    <cellStyle name="s_Valuation _BS Csan CPC 02 &lt;SAP&gt;_Despesas ADM e COML (3)_Query C.Custos SF 10-11_3-Balanço_2-DRE_Dep_Judiciais-Contingências" xfId="29181"/>
    <cellStyle name="s_Valuation _BS Csan CPC 02 &lt;SAP&gt;_Despesas ADM e COML (3)_Query C.Custos SF 10-11_3-Balanço_2-DRE_DFC Gerencial" xfId="29182"/>
    <cellStyle name="s_Valuation _BS Csan CPC 02 &lt;SAP&gt;_Despesas ADM e COML (3)_Query C.Custos SF 10-11_3-Balanço_2-DRE_DMPL" xfId="29183"/>
    <cellStyle name="s_Valuation _BS Csan CPC 02 &lt;SAP&gt;_Despesas ADM e COML (3)_Query C.Custos SF 10-11_3-Balanço_2-DRE_Mapa variáveis" xfId="29184"/>
    <cellStyle name="s_Valuation _BS Csan CPC 02 &lt;SAP&gt;_Despesas ADM e COML (3)_Query C.Custos SF 10-11_3-Balanço_2-DRE_Variavel" xfId="29185"/>
    <cellStyle name="s_Valuation _BS Csan CPC 02 &lt;SAP&gt;_Despesas ADM e COML (3)_Query C.Custos SF 10-11_3-Balanço_3-Balanço" xfId="29186"/>
    <cellStyle name="s_Valuation _BS Csan CPC 02 &lt;SAP&gt;_Despesas ADM e COML (3)_Query C.Custos SF 10-11_3-Balanço_3-Balanço_Mapa variáveis" xfId="29187"/>
    <cellStyle name="s_Valuation _BS Csan CPC 02 &lt;SAP&gt;_Despesas ADM e COML (3)_Query C.Custos SF 10-11_3-Balanço_3-Balanço_Variavel" xfId="29188"/>
    <cellStyle name="s_Valuation _BS Csan CPC 02 &lt;SAP&gt;_Despesas ADM e COML (3)_Query C.Custos SF 10-11_3-Balanço_7-Estoque" xfId="29189"/>
    <cellStyle name="s_Valuation _BS Csan CPC 02 &lt;SAP&gt;_Despesas ADM e COML (3)_Query C.Custos SF 10-11_3-Balanço_Despesas operacionais " xfId="29190"/>
    <cellStyle name="s_Valuation _BS Csan CPC 02 &lt;SAP&gt;_Despesas ADM e COML (3)_Query C.Custos SF 10-11_3-Balanço_Mapa variáveis" xfId="29191"/>
    <cellStyle name="s_Valuation _BS Csan CPC 02 &lt;SAP&gt;_Despesas ADM e COML (3)_Query C.Custos SF 10-11_3-Balanço_P&amp;L Raízen Combs" xfId="29192"/>
    <cellStyle name="s_Valuation _BS Csan CPC 02 &lt;SAP&gt;_Despesas ADM e COML (3)_Query C.Custos SF 10-11_3-Balanço_P&amp;L RUMO" xfId="29193"/>
    <cellStyle name="s_Valuation _BS Csan CPC 02 &lt;SAP&gt;_Despesas ADM e COML (3)_Query C.Custos SF 10-11_3-Balanço_Variavel" xfId="29194"/>
    <cellStyle name="s_Valuation _BS Csan CPC 02 &lt;SAP&gt;_Despesas ADM e COML (3)_Query C.Custos SF 10-11_3-Balanço_Working Capital" xfId="29195"/>
    <cellStyle name="s_Valuation _BS Csan CPC 02 &lt;SAP&gt;_Despesas ADM e COML (3)_Query C.Custos SF 10-11_7-Estoque" xfId="29196"/>
    <cellStyle name="s_Valuation _BS Csan CPC 02 &lt;SAP&gt;_Despesas ADM e COML (3)_Query C.Custos SF 10-11_Balanço" xfId="29197"/>
    <cellStyle name="s_Valuation _BS Csan CPC 02 &lt;SAP&gt;_Despesas ADM e COML (3)_Query C.Custos SF 10-11_Balanço_Despesas operacionais " xfId="29198"/>
    <cellStyle name="s_Valuation _BS Csan CPC 02 &lt;SAP&gt;_Despesas ADM e COML (3)_Query C.Custos SF 10-11_Balanço_Working Capital" xfId="29199"/>
    <cellStyle name="s_Valuation _BS Csan CPC 02 &lt;SAP&gt;_Despesas ADM e COML (3)_Query C.Custos SF 10-11_CCL" xfId="29200"/>
    <cellStyle name="s_Valuation _BS Csan CPC 02 &lt;SAP&gt;_Despesas ADM e COML (3)_Query C.Custos SF 10-11_CCL 2" xfId="29201"/>
    <cellStyle name="s_Valuation _BS Csan CPC 02 &lt;SAP&gt;_Despesas ADM e COML (3)_Query C.Custos SF 10-11_CCL 2_15-FINANCEIRAS" xfId="29202"/>
    <cellStyle name="s_Valuation _BS Csan CPC 02 &lt;SAP&gt;_Despesas ADM e COML (3)_Query C.Custos SF 10-11_CCL 2_Mapa variáveis" xfId="29203"/>
    <cellStyle name="s_Valuation _BS Csan CPC 02 &lt;SAP&gt;_Despesas ADM e COML (3)_Query C.Custos SF 10-11_CCL 2_Variavel" xfId="29204"/>
    <cellStyle name="s_Valuation _BS Csan CPC 02 &lt;SAP&gt;_Despesas ADM e COML (3)_Query C.Custos SF 10-11_CCL 3" xfId="29205"/>
    <cellStyle name="s_Valuation _BS Csan CPC 02 &lt;SAP&gt;_Despesas ADM e COML (3)_Query C.Custos SF 10-11_CCL_15-FINANCEIRAS" xfId="29206"/>
    <cellStyle name="s_Valuation _BS Csan CPC 02 &lt;SAP&gt;_Despesas ADM e COML (3)_Query C.Custos SF 10-11_CCL_15-FINANCEIRAS_1" xfId="29207"/>
    <cellStyle name="s_Valuation _BS Csan CPC 02 &lt;SAP&gt;_Despesas ADM e COML (3)_Query C.Custos SF 10-11_CCL_2-DRE" xfId="29208"/>
    <cellStyle name="s_Valuation _BS Csan CPC 02 &lt;SAP&gt;_Despesas ADM e COML (3)_Query C.Custos SF 10-11_CCL_2-DRE 2" xfId="29209"/>
    <cellStyle name="s_Valuation _BS Csan CPC 02 &lt;SAP&gt;_Despesas ADM e COML (3)_Query C.Custos SF 10-11_CCL_2-DRE_3-Balanço" xfId="29210"/>
    <cellStyle name="s_Valuation _BS Csan CPC 02 &lt;SAP&gt;_Despesas ADM e COML (3)_Query C.Custos SF 10-11_CCL_2-DRE_3-Balanço_Mapa variáveis" xfId="29211"/>
    <cellStyle name="s_Valuation _BS Csan CPC 02 &lt;SAP&gt;_Despesas ADM e COML (3)_Query C.Custos SF 10-11_CCL_2-DRE_3-Balanço_Variavel" xfId="29212"/>
    <cellStyle name="s_Valuation _BS Csan CPC 02 &lt;SAP&gt;_Despesas ADM e COML (3)_Query C.Custos SF 10-11_CCL_2-DRE_Dep_Judiciais-Contingências" xfId="29213"/>
    <cellStyle name="s_Valuation _BS Csan CPC 02 &lt;SAP&gt;_Despesas ADM e COML (3)_Query C.Custos SF 10-11_CCL_2-DRE_DFC Gerencial" xfId="29214"/>
    <cellStyle name="s_Valuation _BS Csan CPC 02 &lt;SAP&gt;_Despesas ADM e COML (3)_Query C.Custos SF 10-11_CCL_2-DRE_DMPL" xfId="29215"/>
    <cellStyle name="s_Valuation _BS Csan CPC 02 &lt;SAP&gt;_Despesas ADM e COML (3)_Query C.Custos SF 10-11_CCL_2-DRE_Mapa variáveis" xfId="29216"/>
    <cellStyle name="s_Valuation _BS Csan CPC 02 &lt;SAP&gt;_Despesas ADM e COML (3)_Query C.Custos SF 10-11_CCL_2-DRE_Variavel" xfId="29217"/>
    <cellStyle name="s_Valuation _BS Csan CPC 02 &lt;SAP&gt;_Despesas ADM e COML (3)_Query C.Custos SF 10-11_CCL_3-Balanço" xfId="29218"/>
    <cellStyle name="s_Valuation _BS Csan CPC 02 &lt;SAP&gt;_Despesas ADM e COML (3)_Query C.Custos SF 10-11_CCL_3-Balanço 2" xfId="29219"/>
    <cellStyle name="s_Valuation _BS Csan CPC 02 &lt;SAP&gt;_Despesas ADM e COML (3)_Query C.Custos SF 10-11_CCL_3-Balanço 2_15-FINANCEIRAS" xfId="29220"/>
    <cellStyle name="s_Valuation _BS Csan CPC 02 &lt;SAP&gt;_Despesas ADM e COML (3)_Query C.Custos SF 10-11_CCL_3-Balanço_1" xfId="29221"/>
    <cellStyle name="s_Valuation _BS Csan CPC 02 &lt;SAP&gt;_Despesas ADM e COML (3)_Query C.Custos SF 10-11_CCL_3-Balanço_1_Mapa variáveis" xfId="29222"/>
    <cellStyle name="s_Valuation _BS Csan CPC 02 &lt;SAP&gt;_Despesas ADM e COML (3)_Query C.Custos SF 10-11_CCL_3-Balanço_1_Variavel" xfId="29223"/>
    <cellStyle name="s_Valuation _BS Csan CPC 02 &lt;SAP&gt;_Despesas ADM e COML (3)_Query C.Custos SF 10-11_CCL_3-Balanço_15-FINANCEIRAS" xfId="29224"/>
    <cellStyle name="s_Valuation _BS Csan CPC 02 &lt;SAP&gt;_Despesas ADM e COML (3)_Query C.Custos SF 10-11_CCL_3-Balanço_15-FINANCEIRAS_1" xfId="29225"/>
    <cellStyle name="s_Valuation _BS Csan CPC 02 &lt;SAP&gt;_Despesas ADM e COML (3)_Query C.Custos SF 10-11_CCL_3-Balanço_2-DRE" xfId="29226"/>
    <cellStyle name="s_Valuation _BS Csan CPC 02 &lt;SAP&gt;_Despesas ADM e COML (3)_Query C.Custos SF 10-11_CCL_3-Balanço_2-DRE 2" xfId="29227"/>
    <cellStyle name="s_Valuation _BS Csan CPC 02 &lt;SAP&gt;_Despesas ADM e COML (3)_Query C.Custos SF 10-11_CCL_3-Balanço_2-DRE_3-Balanço" xfId="29228"/>
    <cellStyle name="s_Valuation _BS Csan CPC 02 &lt;SAP&gt;_Despesas ADM e COML (3)_Query C.Custos SF 10-11_CCL_3-Balanço_2-DRE_3-Balanço_Mapa variáveis" xfId="29229"/>
    <cellStyle name="s_Valuation _BS Csan CPC 02 &lt;SAP&gt;_Despesas ADM e COML (3)_Query C.Custos SF 10-11_CCL_3-Balanço_2-DRE_3-Balanço_Variavel" xfId="29230"/>
    <cellStyle name="s_Valuation _BS Csan CPC 02 &lt;SAP&gt;_Despesas ADM e COML (3)_Query C.Custos SF 10-11_CCL_3-Balanço_2-DRE_Dep_Judiciais-Contingências" xfId="29231"/>
    <cellStyle name="s_Valuation _BS Csan CPC 02 &lt;SAP&gt;_Despesas ADM e COML (3)_Query C.Custos SF 10-11_CCL_3-Balanço_2-DRE_DFC Gerencial" xfId="29232"/>
    <cellStyle name="s_Valuation _BS Csan CPC 02 &lt;SAP&gt;_Despesas ADM e COML (3)_Query C.Custos SF 10-11_CCL_3-Balanço_2-DRE_DMPL" xfId="29233"/>
    <cellStyle name="s_Valuation _BS Csan CPC 02 &lt;SAP&gt;_Despesas ADM e COML (3)_Query C.Custos SF 10-11_CCL_3-Balanço_2-DRE_Mapa variáveis" xfId="29234"/>
    <cellStyle name="s_Valuation _BS Csan CPC 02 &lt;SAP&gt;_Despesas ADM e COML (3)_Query C.Custos SF 10-11_CCL_3-Balanço_2-DRE_Variavel" xfId="29235"/>
    <cellStyle name="s_Valuation _BS Csan CPC 02 &lt;SAP&gt;_Despesas ADM e COML (3)_Query C.Custos SF 10-11_CCL_3-Balanço_3-Balanço" xfId="29236"/>
    <cellStyle name="s_Valuation _BS Csan CPC 02 &lt;SAP&gt;_Despesas ADM e COML (3)_Query C.Custos SF 10-11_CCL_3-Balanço_3-Balanço_Mapa variáveis" xfId="29237"/>
    <cellStyle name="s_Valuation _BS Csan CPC 02 &lt;SAP&gt;_Despesas ADM e COML (3)_Query C.Custos SF 10-11_CCL_3-Balanço_3-Balanço_Variavel" xfId="29238"/>
    <cellStyle name="s_Valuation _BS Csan CPC 02 &lt;SAP&gt;_Despesas ADM e COML (3)_Query C.Custos SF 10-11_CCL_3-Balanço_7-Estoque" xfId="29239"/>
    <cellStyle name="s_Valuation _BS Csan CPC 02 &lt;SAP&gt;_Despesas ADM e COML (3)_Query C.Custos SF 10-11_CCL_3-Balanço_Despesas operacionais " xfId="29240"/>
    <cellStyle name="s_Valuation _BS Csan CPC 02 &lt;SAP&gt;_Despesas ADM e COML (3)_Query C.Custos SF 10-11_CCL_3-Balanço_Mapa variáveis" xfId="29241"/>
    <cellStyle name="s_Valuation _BS Csan CPC 02 &lt;SAP&gt;_Despesas ADM e COML (3)_Query C.Custos SF 10-11_CCL_3-Balanço_P&amp;L Raízen Combs" xfId="29242"/>
    <cellStyle name="s_Valuation _BS Csan CPC 02 &lt;SAP&gt;_Despesas ADM e COML (3)_Query C.Custos SF 10-11_CCL_3-Balanço_P&amp;L RUMO" xfId="29243"/>
    <cellStyle name="s_Valuation _BS Csan CPC 02 &lt;SAP&gt;_Despesas ADM e COML (3)_Query C.Custos SF 10-11_CCL_3-Balanço_Variavel" xfId="29244"/>
    <cellStyle name="s_Valuation _BS Csan CPC 02 &lt;SAP&gt;_Despesas ADM e COML (3)_Query C.Custos SF 10-11_CCL_3-Balanço_Working Capital" xfId="29245"/>
    <cellStyle name="s_Valuation _BS Csan CPC 02 &lt;SAP&gt;_Despesas ADM e COML (3)_Query C.Custos SF 10-11_CCL_7-Estoque" xfId="29246"/>
    <cellStyle name="s_Valuation _BS Csan CPC 02 &lt;SAP&gt;_Despesas ADM e COML (3)_Query C.Custos SF 10-11_CCL_Balanço" xfId="29247"/>
    <cellStyle name="s_Valuation _BS Csan CPC 02 &lt;SAP&gt;_Despesas ADM e COML (3)_Query C.Custos SF 10-11_CCL_Balanço_Despesas operacionais " xfId="29248"/>
    <cellStyle name="s_Valuation _BS Csan CPC 02 &lt;SAP&gt;_Despesas ADM e COML (3)_Query C.Custos SF 10-11_CCL_Balanço_Working Capital" xfId="29249"/>
    <cellStyle name="s_Valuation _BS Csan CPC 02 &lt;SAP&gt;_Despesas ADM e COML (3)_Query C.Custos SF 10-11_CCL_Despesas operacionais " xfId="29250"/>
    <cellStyle name="s_Valuation _BS Csan CPC 02 &lt;SAP&gt;_Despesas ADM e COML (3)_Query C.Custos SF 10-11_CCL_IR Diferido" xfId="29251"/>
    <cellStyle name="s_Valuation _BS Csan CPC 02 &lt;SAP&gt;_Despesas ADM e COML (3)_Query C.Custos SF 10-11_CCL_Mapa variáveis" xfId="29252"/>
    <cellStyle name="s_Valuation _BS Csan CPC 02 &lt;SAP&gt;_Despesas ADM e COML (3)_Query C.Custos SF 10-11_CCL_P&amp;L Raízen Combs" xfId="29253"/>
    <cellStyle name="s_Valuation _BS Csan CPC 02 &lt;SAP&gt;_Despesas ADM e COML (3)_Query C.Custos SF 10-11_CCL_P&amp;L RUMO" xfId="29254"/>
    <cellStyle name="s_Valuation _BS Csan CPC 02 &lt;SAP&gt;_Despesas ADM e COML (3)_Query C.Custos SF 10-11_CCL_Variavel" xfId="29255"/>
    <cellStyle name="s_Valuation _BS Csan CPC 02 &lt;SAP&gt;_Despesas ADM e COML (3)_Query C.Custos SF 10-11_CCL_Working Capital" xfId="29256"/>
    <cellStyle name="s_Valuation _BS Csan CPC 02 &lt;SAP&gt;_Despesas ADM e COML (3)_Query C.Custos SF 10-11_Despesas operacionais " xfId="29257"/>
    <cellStyle name="s_Valuation _BS Csan CPC 02 &lt;SAP&gt;_Despesas ADM e COML (3)_Query C.Custos SF 10-11_Diferenças outubro CAN- (2)" xfId="29258"/>
    <cellStyle name="s_Valuation _BS Csan CPC 02 &lt;SAP&gt;_Despesas ADM e COML (3)_Query C.Custos SF 10-11_Diferenças outubro CAN- (2) 2" xfId="29259"/>
    <cellStyle name="s_Valuation _BS Csan CPC 02 &lt;SAP&gt;_Despesas ADM e COML (3)_Query C.Custos SF 10-11_Diferenças outubro CAN- (2) 2_15-FINANCEIRAS" xfId="29260"/>
    <cellStyle name="s_Valuation _BS Csan CPC 02 &lt;SAP&gt;_Despesas ADM e COML (3)_Query C.Custos SF 10-11_Diferenças outubro CAN- (2) 2_Mapa variáveis" xfId="29261"/>
    <cellStyle name="s_Valuation _BS Csan CPC 02 &lt;SAP&gt;_Despesas ADM e COML (3)_Query C.Custos SF 10-11_Diferenças outubro CAN- (2) 2_Variavel" xfId="29262"/>
    <cellStyle name="s_Valuation _BS Csan CPC 02 &lt;SAP&gt;_Despesas ADM e COML (3)_Query C.Custos SF 10-11_Diferenças outubro CAN- (2) 3" xfId="29263"/>
    <cellStyle name="s_Valuation _BS Csan CPC 02 &lt;SAP&gt;_Despesas ADM e COML (3)_Query C.Custos SF 10-11_Diferenças outubro CAN- (2)_15-FINANCEIRAS" xfId="29264"/>
    <cellStyle name="s_Valuation _BS Csan CPC 02 &lt;SAP&gt;_Despesas ADM e COML (3)_Query C.Custos SF 10-11_Diferenças outubro CAN- (2)_15-FINANCEIRAS_1" xfId="29265"/>
    <cellStyle name="s_Valuation _BS Csan CPC 02 &lt;SAP&gt;_Despesas ADM e COML (3)_Query C.Custos SF 10-11_Diferenças outubro CAN- (2)_2-DRE" xfId="29266"/>
    <cellStyle name="s_Valuation _BS Csan CPC 02 &lt;SAP&gt;_Despesas ADM e COML (3)_Query C.Custos SF 10-11_Diferenças outubro CAN- (2)_2-DRE 2" xfId="29267"/>
    <cellStyle name="s_Valuation _BS Csan CPC 02 &lt;SAP&gt;_Despesas ADM e COML (3)_Query C.Custos SF 10-11_Diferenças outubro CAN- (2)_2-DRE_3-Balanço" xfId="29268"/>
    <cellStyle name="s_Valuation _BS Csan CPC 02 &lt;SAP&gt;_Despesas ADM e COML (3)_Query C.Custos SF 10-11_Diferenças outubro CAN- (2)_2-DRE_3-Balanço_Mapa variáveis" xfId="29269"/>
    <cellStyle name="s_Valuation _BS Csan CPC 02 &lt;SAP&gt;_Despesas ADM e COML (3)_Query C.Custos SF 10-11_Diferenças outubro CAN- (2)_2-DRE_3-Balanço_Variavel" xfId="29270"/>
    <cellStyle name="s_Valuation _BS Csan CPC 02 &lt;SAP&gt;_Despesas ADM e COML (3)_Query C.Custos SF 10-11_Diferenças outubro CAN- (2)_2-DRE_Dep_Judiciais-Contingências" xfId="29271"/>
    <cellStyle name="s_Valuation _BS Csan CPC 02 &lt;SAP&gt;_Despesas ADM e COML (3)_Query C.Custos SF 10-11_Diferenças outubro CAN- (2)_2-DRE_DFC Gerencial" xfId="29272"/>
    <cellStyle name="s_Valuation _BS Csan CPC 02 &lt;SAP&gt;_Despesas ADM e COML (3)_Query C.Custos SF 10-11_Diferenças outubro CAN- (2)_2-DRE_DMPL" xfId="29273"/>
    <cellStyle name="s_Valuation _BS Csan CPC 02 &lt;SAP&gt;_Despesas ADM e COML (3)_Query C.Custos SF 10-11_Diferenças outubro CAN- (2)_2-DRE_Mapa variáveis" xfId="29274"/>
    <cellStyle name="s_Valuation _BS Csan CPC 02 &lt;SAP&gt;_Despesas ADM e COML (3)_Query C.Custos SF 10-11_Diferenças outubro CAN- (2)_2-DRE_Variavel" xfId="29275"/>
    <cellStyle name="s_Valuation _BS Csan CPC 02 &lt;SAP&gt;_Despesas ADM e COML (3)_Query C.Custos SF 10-11_Diferenças outubro CAN- (2)_3-Balanço" xfId="29276"/>
    <cellStyle name="s_Valuation _BS Csan CPC 02 &lt;SAP&gt;_Despesas ADM e COML (3)_Query C.Custos SF 10-11_Diferenças outubro CAN- (2)_3-Balanço 2" xfId="29277"/>
    <cellStyle name="s_Valuation _BS Csan CPC 02 &lt;SAP&gt;_Despesas ADM e COML (3)_Query C.Custos SF 10-11_Diferenças outubro CAN- (2)_3-Balanço 2_15-FINANCEIRAS" xfId="29278"/>
    <cellStyle name="s_Valuation _BS Csan CPC 02 &lt;SAP&gt;_Despesas ADM e COML (3)_Query C.Custos SF 10-11_Diferenças outubro CAN- (2)_3-Balanço_1" xfId="29279"/>
    <cellStyle name="s_Valuation _BS Csan CPC 02 &lt;SAP&gt;_Despesas ADM e COML (3)_Query C.Custos SF 10-11_Diferenças outubro CAN- (2)_3-Balanço_1_Mapa variáveis" xfId="29280"/>
    <cellStyle name="s_Valuation _BS Csan CPC 02 &lt;SAP&gt;_Despesas ADM e COML (3)_Query C.Custos SF 10-11_Diferenças outubro CAN- (2)_3-Balanço_1_Variavel" xfId="29281"/>
    <cellStyle name="s_Valuation _BS Csan CPC 02 &lt;SAP&gt;_Despesas ADM e COML (3)_Query C.Custos SF 10-11_Diferenças outubro CAN- (2)_3-Balanço_15-FINANCEIRAS" xfId="29282"/>
    <cellStyle name="s_Valuation _BS Csan CPC 02 &lt;SAP&gt;_Despesas ADM e COML (3)_Query C.Custos SF 10-11_Diferenças outubro CAN- (2)_3-Balanço_15-FINANCEIRAS_1" xfId="29283"/>
    <cellStyle name="s_Valuation _BS Csan CPC 02 &lt;SAP&gt;_Despesas ADM e COML (3)_Query C.Custos SF 10-11_Diferenças outubro CAN- (2)_3-Balanço_2-DRE" xfId="29284"/>
    <cellStyle name="s_Valuation _BS Csan CPC 02 &lt;SAP&gt;_Despesas ADM e COML (3)_Query C.Custos SF 10-11_Diferenças outubro CAN- (2)_3-Balanço_2-DRE 2" xfId="29285"/>
    <cellStyle name="s_Valuation _BS Csan CPC 02 &lt;SAP&gt;_Despesas ADM e COML (3)_Query C.Custos SF 10-11_Diferenças outubro CAN- (2)_3-Balanço_2-DRE_3-Balanço" xfId="29286"/>
    <cellStyle name="s_Valuation _BS Csan CPC 02 &lt;SAP&gt;_Despesas ADM e COML (3)_Query C.Custos SF 10-11_Diferenças outubro CAN- (2)_3-Balanço_2-DRE_3-Balanço_Mapa variáveis" xfId="29287"/>
    <cellStyle name="s_Valuation _BS Csan CPC 02 &lt;SAP&gt;_Despesas ADM e COML (3)_Query C.Custos SF 10-11_Diferenças outubro CAN- (2)_3-Balanço_2-DRE_3-Balanço_Variavel" xfId="29288"/>
    <cellStyle name="s_Valuation _BS Csan CPC 02 &lt;SAP&gt;_Despesas ADM e COML (3)_Query C.Custos SF 10-11_Diferenças outubro CAN- (2)_3-Balanço_2-DRE_Dep_Judiciais-Contingências" xfId="29289"/>
    <cellStyle name="s_Valuation _BS Csan CPC 02 &lt;SAP&gt;_Despesas ADM e COML (3)_Query C.Custos SF 10-11_Diferenças outubro CAN- (2)_3-Balanço_2-DRE_DFC Gerencial" xfId="29290"/>
    <cellStyle name="s_Valuation _BS Csan CPC 02 &lt;SAP&gt;_Despesas ADM e COML (3)_Query C.Custos SF 10-11_Diferenças outubro CAN- (2)_3-Balanço_2-DRE_DMPL" xfId="29291"/>
    <cellStyle name="s_Valuation _BS Csan CPC 02 &lt;SAP&gt;_Despesas ADM e COML (3)_Query C.Custos SF 10-11_Diferenças outubro CAN- (2)_3-Balanço_2-DRE_Mapa variáveis" xfId="29292"/>
    <cellStyle name="s_Valuation _BS Csan CPC 02 &lt;SAP&gt;_Despesas ADM e COML (3)_Query C.Custos SF 10-11_Diferenças outubro CAN- (2)_3-Balanço_2-DRE_Variavel" xfId="29293"/>
    <cellStyle name="s_Valuation _BS Csan CPC 02 &lt;SAP&gt;_Despesas ADM e COML (3)_Query C.Custos SF 10-11_Diferenças outubro CAN- (2)_3-Balanço_3-Balanço" xfId="29294"/>
    <cellStyle name="s_Valuation _BS Csan CPC 02 &lt;SAP&gt;_Despesas ADM e COML (3)_Query C.Custos SF 10-11_Diferenças outubro CAN- (2)_3-Balanço_3-Balanço_Mapa variáveis" xfId="29295"/>
    <cellStyle name="s_Valuation _BS Csan CPC 02 &lt;SAP&gt;_Despesas ADM e COML (3)_Query C.Custos SF 10-11_Diferenças outubro CAN- (2)_3-Balanço_3-Balanço_Variavel" xfId="29296"/>
    <cellStyle name="s_Valuation _BS Csan CPC 02 &lt;SAP&gt;_Despesas ADM e COML (3)_Query C.Custos SF 10-11_Diferenças outubro CAN- (2)_3-Balanço_7-Estoque" xfId="29297"/>
    <cellStyle name="s_Valuation _BS Csan CPC 02 &lt;SAP&gt;_Despesas ADM e COML (3)_Query C.Custos SF 10-11_Diferenças outubro CAN- (2)_3-Balanço_Despesas operacionais " xfId="29298"/>
    <cellStyle name="s_Valuation _BS Csan CPC 02 &lt;SAP&gt;_Despesas ADM e COML (3)_Query C.Custos SF 10-11_Diferenças outubro CAN- (2)_3-Balanço_Mapa variáveis" xfId="29299"/>
    <cellStyle name="s_Valuation _BS Csan CPC 02 &lt;SAP&gt;_Despesas ADM e COML (3)_Query C.Custos SF 10-11_Diferenças outubro CAN- (2)_3-Balanço_P&amp;L Raízen Combs" xfId="29300"/>
    <cellStyle name="s_Valuation _BS Csan CPC 02 &lt;SAP&gt;_Despesas ADM e COML (3)_Query C.Custos SF 10-11_Diferenças outubro CAN- (2)_3-Balanço_P&amp;L RUMO" xfId="29301"/>
    <cellStyle name="s_Valuation _BS Csan CPC 02 &lt;SAP&gt;_Despesas ADM e COML (3)_Query C.Custos SF 10-11_Diferenças outubro CAN- (2)_3-Balanço_Variavel" xfId="29302"/>
    <cellStyle name="s_Valuation _BS Csan CPC 02 &lt;SAP&gt;_Despesas ADM e COML (3)_Query C.Custos SF 10-11_Diferenças outubro CAN- (2)_3-Balanço_Working Capital" xfId="29303"/>
    <cellStyle name="s_Valuation _BS Csan CPC 02 &lt;SAP&gt;_Despesas ADM e COML (3)_Query C.Custos SF 10-11_Diferenças outubro CAN- (2)_7-Estoque" xfId="29304"/>
    <cellStyle name="s_Valuation _BS Csan CPC 02 &lt;SAP&gt;_Despesas ADM e COML (3)_Query C.Custos SF 10-11_Diferenças outubro CAN- (2)_Balanço" xfId="29305"/>
    <cellStyle name="s_Valuation _BS Csan CPC 02 &lt;SAP&gt;_Despesas ADM e COML (3)_Query C.Custos SF 10-11_Diferenças outubro CAN- (2)_Balanço_Despesas operacionais " xfId="29306"/>
    <cellStyle name="s_Valuation _BS Csan CPC 02 &lt;SAP&gt;_Despesas ADM e COML (3)_Query C.Custos SF 10-11_Diferenças outubro CAN- (2)_Balanço_Working Capital" xfId="29307"/>
    <cellStyle name="s_Valuation _BS Csan CPC 02 &lt;SAP&gt;_Despesas ADM e COML (3)_Query C.Custos SF 10-11_Diferenças outubro CAN- (2)_Despesas operacionais " xfId="29308"/>
    <cellStyle name="s_Valuation _BS Csan CPC 02 &lt;SAP&gt;_Despesas ADM e COML (3)_Query C.Custos SF 10-11_Diferenças outubro CAN- (2)_IR Diferido" xfId="29309"/>
    <cellStyle name="s_Valuation _BS Csan CPC 02 &lt;SAP&gt;_Despesas ADM e COML (3)_Query C.Custos SF 10-11_Diferenças outubro CAN- (2)_Mapa variáveis" xfId="29310"/>
    <cellStyle name="s_Valuation _BS Csan CPC 02 &lt;SAP&gt;_Despesas ADM e COML (3)_Query C.Custos SF 10-11_Diferenças outubro CAN- (2)_P&amp;L Raízen Combs" xfId="29311"/>
    <cellStyle name="s_Valuation _BS Csan CPC 02 &lt;SAP&gt;_Despesas ADM e COML (3)_Query C.Custos SF 10-11_Diferenças outubro CAN- (2)_P&amp;L RUMO" xfId="29312"/>
    <cellStyle name="s_Valuation _BS Csan CPC 02 &lt;SAP&gt;_Despesas ADM e COML (3)_Query C.Custos SF 10-11_Diferenças outubro CAN- (2)_Variavel" xfId="29313"/>
    <cellStyle name="s_Valuation _BS Csan CPC 02 &lt;SAP&gt;_Despesas ADM e COML (3)_Query C.Custos SF 10-11_Diferenças outubro CAN- (2)_Working Capital" xfId="29314"/>
    <cellStyle name="s_Valuation _BS Csan CPC 02 &lt;SAP&gt;_Despesas ADM e COML (3)_Query C.Custos SF 10-11_IR Diferido" xfId="29315"/>
    <cellStyle name="s_Valuation _BS Csan CPC 02 &lt;SAP&gt;_Despesas ADM e COML (3)_Query C.Custos SF 10-11_Mapa variáveis" xfId="29316"/>
    <cellStyle name="s_Valuation _BS Csan CPC 02 &lt;SAP&gt;_Despesas ADM e COML (3)_Query C.Custos SF 10-11_P&amp;L Raízen Combs" xfId="29317"/>
    <cellStyle name="s_Valuation _BS Csan CPC 02 &lt;SAP&gt;_Despesas ADM e COML (3)_Query C.Custos SF 10-11_P&amp;L RUMO" xfId="29318"/>
    <cellStyle name="s_Valuation _BS Csan CPC 02 &lt;SAP&gt;_Despesas ADM e COML (3)_Query C.Custos SF 10-11_Query C.Custos SF 10-11" xfId="29319"/>
    <cellStyle name="s_Valuation _BS Csan CPC 02 &lt;SAP&gt;_Despesas ADM e COML (3)_Query C.Custos SF 10-11_Query C.Custos SF 10-11 2" xfId="29320"/>
    <cellStyle name="s_Valuation _BS Csan CPC 02 &lt;SAP&gt;_Despesas ADM e COML (3)_Query C.Custos SF 10-11_Query C.Custos SF 10-11 2_15-FINANCEIRAS" xfId="29321"/>
    <cellStyle name="s_Valuation _BS Csan CPC 02 &lt;SAP&gt;_Despesas ADM e COML (3)_Query C.Custos SF 10-11_Query C.Custos SF 10-11 2_Mapa variáveis" xfId="29322"/>
    <cellStyle name="s_Valuation _BS Csan CPC 02 &lt;SAP&gt;_Despesas ADM e COML (3)_Query C.Custos SF 10-11_Query C.Custos SF 10-11 2_Variavel" xfId="29323"/>
    <cellStyle name="s_Valuation _BS Csan CPC 02 &lt;SAP&gt;_Despesas ADM e COML (3)_Query C.Custos SF 10-11_Query C.Custos SF 10-11 3" xfId="29324"/>
    <cellStyle name="s_Valuation _BS Csan CPC 02 &lt;SAP&gt;_Despesas ADM e COML (3)_Query C.Custos SF 10-11_Query C.Custos SF 10-11_15-FINANCEIRAS" xfId="29325"/>
    <cellStyle name="s_Valuation _BS Csan CPC 02 &lt;SAP&gt;_Despesas ADM e COML (3)_Query C.Custos SF 10-11_Query C.Custos SF 10-11_15-FINANCEIRAS_1" xfId="29326"/>
    <cellStyle name="s_Valuation _BS Csan CPC 02 &lt;SAP&gt;_Despesas ADM e COML (3)_Query C.Custos SF 10-11_Query C.Custos SF 10-11_2-DRE" xfId="29327"/>
    <cellStyle name="s_Valuation _BS Csan CPC 02 &lt;SAP&gt;_Despesas ADM e COML (3)_Query C.Custos SF 10-11_Query C.Custos SF 10-11_2-DRE 2" xfId="29328"/>
    <cellStyle name="s_Valuation _BS Csan CPC 02 &lt;SAP&gt;_Despesas ADM e COML (3)_Query C.Custos SF 10-11_Query C.Custos SF 10-11_2-DRE_3-Balanço" xfId="29329"/>
    <cellStyle name="s_Valuation _BS Csan CPC 02 &lt;SAP&gt;_Despesas ADM e COML (3)_Query C.Custos SF 10-11_Query C.Custos SF 10-11_2-DRE_3-Balanço_Mapa variáveis" xfId="29330"/>
    <cellStyle name="s_Valuation _BS Csan CPC 02 &lt;SAP&gt;_Despesas ADM e COML (3)_Query C.Custos SF 10-11_Query C.Custos SF 10-11_2-DRE_3-Balanço_Variavel" xfId="29331"/>
    <cellStyle name="s_Valuation _BS Csan CPC 02 &lt;SAP&gt;_Despesas ADM e COML (3)_Query C.Custos SF 10-11_Query C.Custos SF 10-11_2-DRE_Dep_Judiciais-Contingências" xfId="29332"/>
    <cellStyle name="s_Valuation _BS Csan CPC 02 &lt;SAP&gt;_Despesas ADM e COML (3)_Query C.Custos SF 10-11_Query C.Custos SF 10-11_2-DRE_DFC Gerencial" xfId="29333"/>
    <cellStyle name="s_Valuation _BS Csan CPC 02 &lt;SAP&gt;_Despesas ADM e COML (3)_Query C.Custos SF 10-11_Query C.Custos SF 10-11_2-DRE_DMPL" xfId="29334"/>
    <cellStyle name="s_Valuation _BS Csan CPC 02 &lt;SAP&gt;_Despesas ADM e COML (3)_Query C.Custos SF 10-11_Query C.Custos SF 10-11_2-DRE_Mapa variáveis" xfId="29335"/>
    <cellStyle name="s_Valuation _BS Csan CPC 02 &lt;SAP&gt;_Despesas ADM e COML (3)_Query C.Custos SF 10-11_Query C.Custos SF 10-11_2-DRE_Variavel" xfId="29336"/>
    <cellStyle name="s_Valuation _BS Csan CPC 02 &lt;SAP&gt;_Despesas ADM e COML (3)_Query C.Custos SF 10-11_Query C.Custos SF 10-11_3-Balanço" xfId="29337"/>
    <cellStyle name="s_Valuation _BS Csan CPC 02 &lt;SAP&gt;_Despesas ADM e COML (3)_Query C.Custos SF 10-11_Query C.Custos SF 10-11_3-Balanço 2" xfId="29338"/>
    <cellStyle name="s_Valuation _BS Csan CPC 02 &lt;SAP&gt;_Despesas ADM e COML (3)_Query C.Custos SF 10-11_Query C.Custos SF 10-11_3-Balanço 2_15-FINANCEIRAS" xfId="29339"/>
    <cellStyle name="s_Valuation _BS Csan CPC 02 &lt;SAP&gt;_Despesas ADM e COML (3)_Query C.Custos SF 10-11_Query C.Custos SF 10-11_3-Balanço_1" xfId="29340"/>
    <cellStyle name="s_Valuation _BS Csan CPC 02 &lt;SAP&gt;_Despesas ADM e COML (3)_Query C.Custos SF 10-11_Query C.Custos SF 10-11_3-Balanço_1_Mapa variáveis" xfId="29341"/>
    <cellStyle name="s_Valuation _BS Csan CPC 02 &lt;SAP&gt;_Despesas ADM e COML (3)_Query C.Custos SF 10-11_Query C.Custos SF 10-11_3-Balanço_1_Variavel" xfId="29342"/>
    <cellStyle name="s_Valuation _BS Csan CPC 02 &lt;SAP&gt;_Despesas ADM e COML (3)_Query C.Custos SF 10-11_Query C.Custos SF 10-11_3-Balanço_15-FINANCEIRAS" xfId="29343"/>
    <cellStyle name="s_Valuation _BS Csan CPC 02 &lt;SAP&gt;_Despesas ADM e COML (3)_Query C.Custos SF 10-11_Query C.Custos SF 10-11_3-Balanço_15-FINANCEIRAS_1" xfId="29344"/>
    <cellStyle name="s_Valuation _BS Csan CPC 02 &lt;SAP&gt;_Despesas ADM e COML (3)_Query C.Custos SF 10-11_Query C.Custos SF 10-11_3-Balanço_2-DRE" xfId="29345"/>
    <cellStyle name="s_Valuation _BS Csan CPC 02 &lt;SAP&gt;_Despesas ADM e COML (3)_Query C.Custos SF 10-11_Query C.Custos SF 10-11_3-Balanço_2-DRE 2" xfId="29346"/>
    <cellStyle name="s_Valuation _BS Csan CPC 02 &lt;SAP&gt;_Despesas ADM e COML (3)_Query C.Custos SF 10-11_Query C.Custos SF 10-11_3-Balanço_2-DRE_3-Balanço" xfId="29347"/>
    <cellStyle name="s_Valuation _BS Csan CPC 02 &lt;SAP&gt;_Despesas ADM e COML (3)_Query C.Custos SF 10-11_Query C.Custos SF 10-11_3-Balanço_2-DRE_3-Balanço_Mapa variáveis" xfId="29348"/>
    <cellStyle name="s_Valuation _BS Csan CPC 02 &lt;SAP&gt;_Despesas ADM e COML (3)_Query C.Custos SF 10-11_Query C.Custos SF 10-11_3-Balanço_2-DRE_3-Balanço_Variavel" xfId="29349"/>
    <cellStyle name="s_Valuation _BS Csan CPC 02 &lt;SAP&gt;_Despesas ADM e COML (3)_Query C.Custos SF 10-11_Query C.Custos SF 10-11_3-Balanço_2-DRE_Dep_Judiciais-Contingências" xfId="29350"/>
    <cellStyle name="s_Valuation _BS Csan CPC 02 &lt;SAP&gt;_Despesas ADM e COML (3)_Query C.Custos SF 10-11_Query C.Custos SF 10-11_3-Balanço_2-DRE_DFC Gerencial" xfId="29351"/>
    <cellStyle name="s_Valuation _BS Csan CPC 02 &lt;SAP&gt;_Despesas ADM e COML (3)_Query C.Custos SF 10-11_Query C.Custos SF 10-11_3-Balanço_2-DRE_DMPL" xfId="29352"/>
    <cellStyle name="s_Valuation _BS Csan CPC 02 &lt;SAP&gt;_Despesas ADM e COML (3)_Query C.Custos SF 10-11_Query C.Custos SF 10-11_3-Balanço_2-DRE_Mapa variáveis" xfId="29353"/>
    <cellStyle name="s_Valuation _BS Csan CPC 02 &lt;SAP&gt;_Despesas ADM e COML (3)_Query C.Custos SF 10-11_Query C.Custos SF 10-11_3-Balanço_2-DRE_Variavel" xfId="29354"/>
    <cellStyle name="s_Valuation _BS Csan CPC 02 &lt;SAP&gt;_Despesas ADM e COML (3)_Query C.Custos SF 10-11_Query C.Custos SF 10-11_3-Balanço_3-Balanço" xfId="29355"/>
    <cellStyle name="s_Valuation _BS Csan CPC 02 &lt;SAP&gt;_Despesas ADM e COML (3)_Query C.Custos SF 10-11_Query C.Custos SF 10-11_3-Balanço_3-Balanço_Mapa variáveis" xfId="29356"/>
    <cellStyle name="s_Valuation _BS Csan CPC 02 &lt;SAP&gt;_Despesas ADM e COML (3)_Query C.Custos SF 10-11_Query C.Custos SF 10-11_3-Balanço_3-Balanço_Variavel" xfId="29357"/>
    <cellStyle name="s_Valuation _BS Csan CPC 02 &lt;SAP&gt;_Despesas ADM e COML (3)_Query C.Custos SF 10-11_Query C.Custos SF 10-11_3-Balanço_7-Estoque" xfId="29358"/>
    <cellStyle name="s_Valuation _BS Csan CPC 02 &lt;SAP&gt;_Despesas ADM e COML (3)_Query C.Custos SF 10-11_Query C.Custos SF 10-11_3-Balanço_Despesas operacionais " xfId="29359"/>
    <cellStyle name="s_Valuation _BS Csan CPC 02 &lt;SAP&gt;_Despesas ADM e COML (3)_Query C.Custos SF 10-11_Query C.Custos SF 10-11_3-Balanço_Mapa variáveis" xfId="29360"/>
    <cellStyle name="s_Valuation _BS Csan CPC 02 &lt;SAP&gt;_Despesas ADM e COML (3)_Query C.Custos SF 10-11_Query C.Custos SF 10-11_3-Balanço_P&amp;L Raízen Combs" xfId="29361"/>
    <cellStyle name="s_Valuation _BS Csan CPC 02 &lt;SAP&gt;_Despesas ADM e COML (3)_Query C.Custos SF 10-11_Query C.Custos SF 10-11_3-Balanço_P&amp;L RUMO" xfId="29362"/>
    <cellStyle name="s_Valuation _BS Csan CPC 02 &lt;SAP&gt;_Despesas ADM e COML (3)_Query C.Custos SF 10-11_Query C.Custos SF 10-11_3-Balanço_Variavel" xfId="29363"/>
    <cellStyle name="s_Valuation _BS Csan CPC 02 &lt;SAP&gt;_Despesas ADM e COML (3)_Query C.Custos SF 10-11_Query C.Custos SF 10-11_3-Balanço_Working Capital" xfId="29364"/>
    <cellStyle name="s_Valuation _BS Csan CPC 02 &lt;SAP&gt;_Despesas ADM e COML (3)_Query C.Custos SF 10-11_Query C.Custos SF 10-11_7-Estoque" xfId="29365"/>
    <cellStyle name="s_Valuation _BS Csan CPC 02 &lt;SAP&gt;_Despesas ADM e COML (3)_Query C.Custos SF 10-11_Query C.Custos SF 10-11_Balanço" xfId="29366"/>
    <cellStyle name="s_Valuation _BS Csan CPC 02 &lt;SAP&gt;_Despesas ADM e COML (3)_Query C.Custos SF 10-11_Query C.Custos SF 10-11_Balanço_Despesas operacionais " xfId="29367"/>
    <cellStyle name="s_Valuation _BS Csan CPC 02 &lt;SAP&gt;_Despesas ADM e COML (3)_Query C.Custos SF 10-11_Query C.Custos SF 10-11_Balanço_Working Capital" xfId="29368"/>
    <cellStyle name="s_Valuation _BS Csan CPC 02 &lt;SAP&gt;_Despesas ADM e COML (3)_Query C.Custos SF 10-11_Query C.Custos SF 10-11_Despesas operacionais " xfId="29369"/>
    <cellStyle name="s_Valuation _BS Csan CPC 02 &lt;SAP&gt;_Despesas ADM e COML (3)_Query C.Custos SF 10-11_Query C.Custos SF 10-11_IR Diferido" xfId="29370"/>
    <cellStyle name="s_Valuation _BS Csan CPC 02 &lt;SAP&gt;_Despesas ADM e COML (3)_Query C.Custos SF 10-11_Query C.Custos SF 10-11_Mapa variáveis" xfId="29371"/>
    <cellStyle name="s_Valuation _BS Csan CPC 02 &lt;SAP&gt;_Despesas ADM e COML (3)_Query C.Custos SF 10-11_Query C.Custos SF 10-11_P&amp;L Raízen Combs" xfId="29372"/>
    <cellStyle name="s_Valuation _BS Csan CPC 02 &lt;SAP&gt;_Despesas ADM e COML (3)_Query C.Custos SF 10-11_Query C.Custos SF 10-11_P&amp;L RUMO" xfId="29373"/>
    <cellStyle name="s_Valuation _BS Csan CPC 02 &lt;SAP&gt;_Despesas ADM e COML (3)_Query C.Custos SF 10-11_Query C.Custos SF 10-11_Variavel" xfId="29374"/>
    <cellStyle name="s_Valuation _BS Csan CPC 02 &lt;SAP&gt;_Despesas ADM e COML (3)_Query C.Custos SF 10-11_Query C.Custos SF 10-11_Working Capital" xfId="29375"/>
    <cellStyle name="s_Valuation _BS Csan CPC 02 &lt;SAP&gt;_Despesas ADM e COML (3)_Query C.Custos SF 10-11_Variavel" xfId="29376"/>
    <cellStyle name="s_Valuation _BS Csan CPC 02 &lt;SAP&gt;_Despesas ADM e COML (3)_Query C.Custos SF 10-11_Working Capital" xfId="29377"/>
    <cellStyle name="s_Valuation _BS Csan CPC 02 &lt;SAP&gt;_Despesas ADM e COML (3)_Resumo" xfId="29378"/>
    <cellStyle name="s_Valuation _BS Csan CPC 02 &lt;SAP&gt;_Despesas ADM e COML (3)_Resumo_Mapa variáveis" xfId="29379"/>
    <cellStyle name="s_Valuation _BS Csan CPC 02 &lt;SAP&gt;_Despesas ADM e COML (3)_Resumo_Variavel" xfId="29380"/>
    <cellStyle name="s_Valuation _BS Csan CPC 02 &lt;SAP&gt;_Despesas ADM e COML (3)_Variavel" xfId="29381"/>
    <cellStyle name="s_Valuation _BS Csan CPC 02 &lt;SAP&gt;_Despesas ADM e COML (3)_Working Capital" xfId="29382"/>
    <cellStyle name="s_Valuation _BS Csan CPC 02 &lt;SAP&gt;_Despesas operacionais " xfId="29383"/>
    <cellStyle name="s_Valuation _BS Csan CPC 02 &lt;SAP&gt;_Diferido" xfId="29384"/>
    <cellStyle name="s_Valuation _BS Csan CPC 02 &lt;SAP&gt;_Diferido_Mapa variáveis" xfId="29385"/>
    <cellStyle name="s_Valuation _BS Csan CPC 02 &lt;SAP&gt;_Diferido_Variavel" xfId="29386"/>
    <cellStyle name="s_Valuation _BS Csan CPC 02 &lt;SAP&gt;_Display" xfId="29387"/>
    <cellStyle name="s_Valuation _BS Csan CPC 02 &lt;SAP&gt;_Display 2" xfId="29388"/>
    <cellStyle name="s_Valuation _BS Csan CPC 02 &lt;SAP&gt;_Display 2_15-FINANCEIRAS" xfId="29389"/>
    <cellStyle name="s_Valuation _BS Csan CPC 02 &lt;SAP&gt;_Display 3" xfId="29390"/>
    <cellStyle name="s_Valuation _BS Csan CPC 02 &lt;SAP&gt;_Display 4" xfId="29391"/>
    <cellStyle name="s_Valuation _BS Csan CPC 02 &lt;SAP&gt;_Display_15-FINANCEIRAS" xfId="29392"/>
    <cellStyle name="s_Valuation _BS Csan CPC 02 &lt;SAP&gt;_Display_15-FINANCEIRAS_1" xfId="29393"/>
    <cellStyle name="s_Valuation _BS Csan CPC 02 &lt;SAP&gt;_Display_2-DRE" xfId="29394"/>
    <cellStyle name="s_Valuation _BS Csan CPC 02 &lt;SAP&gt;_Display_2-DRE 2" xfId="29395"/>
    <cellStyle name="s_Valuation _BS Csan CPC 02 &lt;SAP&gt;_Display_2-DRE_3-Balanço" xfId="29396"/>
    <cellStyle name="s_Valuation _BS Csan CPC 02 &lt;SAP&gt;_Display_2-DRE_3-Balanço_Mapa variáveis" xfId="29397"/>
    <cellStyle name="s_Valuation _BS Csan CPC 02 &lt;SAP&gt;_Display_2-DRE_3-Balanço_Variavel" xfId="29398"/>
    <cellStyle name="s_Valuation _BS Csan CPC 02 &lt;SAP&gt;_Display_2-DRE_Dep_Judiciais-Contingências" xfId="29399"/>
    <cellStyle name="s_Valuation _BS Csan CPC 02 &lt;SAP&gt;_Display_2-DRE_DFC Gerencial" xfId="29400"/>
    <cellStyle name="s_Valuation _BS Csan CPC 02 &lt;SAP&gt;_Display_2-DRE_DMPL" xfId="29401"/>
    <cellStyle name="s_Valuation _BS Csan CPC 02 &lt;SAP&gt;_Display_2-DRE_Mapa variáveis" xfId="29402"/>
    <cellStyle name="s_Valuation _BS Csan CPC 02 &lt;SAP&gt;_Display_2-DRE_Variavel" xfId="29403"/>
    <cellStyle name="s_Valuation _BS Csan CPC 02 &lt;SAP&gt;_Display_3-Balanço" xfId="29404"/>
    <cellStyle name="s_Valuation _BS Csan CPC 02 &lt;SAP&gt;_Display_3-Balanço_Mapa variáveis" xfId="29405"/>
    <cellStyle name="s_Valuation _BS Csan CPC 02 &lt;SAP&gt;_Display_3-Balanço_Variavel" xfId="29406"/>
    <cellStyle name="s_Valuation _BS Csan CPC 02 &lt;SAP&gt;_Display_7-Estoque" xfId="29407"/>
    <cellStyle name="s_Valuation _BS Csan CPC 02 &lt;SAP&gt;_Display_Despesas operacionais " xfId="29408"/>
    <cellStyle name="s_Valuation _BS Csan CPC 02 &lt;SAP&gt;_Display_Mapa variáveis" xfId="29409"/>
    <cellStyle name="s_Valuation _BS Csan CPC 02 &lt;SAP&gt;_Display_P&amp;L Raízen Combs" xfId="29410"/>
    <cellStyle name="s_Valuation _BS Csan CPC 02 &lt;SAP&gt;_Display_P&amp;L RUMO" xfId="29411"/>
    <cellStyle name="s_Valuation _BS Csan CPC 02 &lt;SAP&gt;_Display_Variavel" xfId="29412"/>
    <cellStyle name="s_Valuation _BS Csan CPC 02 &lt;SAP&gt;_Display_Working Capital" xfId="29413"/>
    <cellStyle name="s_Valuation _BS Csan CPC 02 &lt;SAP&gt;_DRE" xfId="29414"/>
    <cellStyle name="s_Valuation _BS Csan CPC 02 &lt;SAP&gt;_DRE_30-6" xfId="29415"/>
    <cellStyle name="s_Valuation _BS Csan CPC 02 &lt;SAP&gt;_DRE_30-6_Base Junho" xfId="29416"/>
    <cellStyle name="s_Valuation _BS Csan CPC 02 &lt;SAP&gt;_DRE_30-6_Base Junho_Base Julho" xfId="29417"/>
    <cellStyle name="s_Valuation _BS Csan CPC 02 &lt;SAP&gt;_DRE_30-6_Base Junho_Base Julho_Mapa variáveis" xfId="29418"/>
    <cellStyle name="s_Valuation _BS Csan CPC 02 &lt;SAP&gt;_DRE_30-6_Base Junho_Base Julho_Taxa Efetiva Cosan - Acumulado até Setembro 2011" xfId="29419"/>
    <cellStyle name="s_Valuation _BS Csan CPC 02 &lt;SAP&gt;_DRE_30-6_Base Junho_Base Julho_Taxa Efetiva Cosan - Acumulado até Setembro 2011_Mapa variáveis" xfId="29420"/>
    <cellStyle name="s_Valuation _BS Csan CPC 02 &lt;SAP&gt;_DRE_30-6_Base Junho_Base Julho_Taxa Efetiva Cosan - Acumulado até Setembro 2011_Variavel" xfId="29421"/>
    <cellStyle name="s_Valuation _BS Csan CPC 02 &lt;SAP&gt;_DRE_30-6_Base Junho_Base Julho_Variavel" xfId="29422"/>
    <cellStyle name="s_Valuation _BS Csan CPC 02 &lt;SAP&gt;_DRE_30-6_Base Junho_Mapa variáveis" xfId="29423"/>
    <cellStyle name="s_Valuation _BS Csan CPC 02 &lt;SAP&gt;_DRE_30-6_Base Junho_Variavel" xfId="29424"/>
    <cellStyle name="s_Valuation _BS Csan CPC 02 &lt;SAP&gt;_DRE_30-6_Mapa variáveis" xfId="29425"/>
    <cellStyle name="s_Valuation _BS Csan CPC 02 &lt;SAP&gt;_DRE_30-6_Taxa Efetiva Cosan - Acumulado até Setembro 2011" xfId="29426"/>
    <cellStyle name="s_Valuation _BS Csan CPC 02 &lt;SAP&gt;_DRE_30-6_Taxa Efetiva Cosan - Acumulado até Setembro 2011_Mapa variáveis" xfId="29427"/>
    <cellStyle name="s_Valuation _BS Csan CPC 02 &lt;SAP&gt;_DRE_30-6_Taxa Efetiva Cosan - Acumulado até Setembro 2011_Variavel" xfId="29428"/>
    <cellStyle name="s_Valuation _BS Csan CPC 02 &lt;SAP&gt;_DRE_30-6_Variavel" xfId="29429"/>
    <cellStyle name="s_Valuation _BS Csan CPC 02 &lt;SAP&gt;_DRE_Mapa variáveis" xfId="29430"/>
    <cellStyle name="s_Valuation _BS Csan CPC 02 &lt;SAP&gt;_DRE_Taxa Efetiva Cosan - Acumulado até Setembro 2011" xfId="29431"/>
    <cellStyle name="s_Valuation _BS Csan CPC 02 &lt;SAP&gt;_DRE_Taxa Efetiva Cosan - Acumulado até Setembro 2011_Mapa variáveis" xfId="29432"/>
    <cellStyle name="s_Valuation _BS Csan CPC 02 &lt;SAP&gt;_DRE_Taxa Efetiva Cosan - Acumulado até Setembro 2011_Variavel" xfId="29433"/>
    <cellStyle name="s_Valuation _BS Csan CPC 02 &lt;SAP&gt;_DRE_Variavel" xfId="29434"/>
    <cellStyle name="s_Valuation _BS Csan CPC 02 &lt;SAP&gt;_Faturamento_-_Receita_LÃ­quida_com_vendas_para_CCL_10-11.vsetembro(1)" xfId="29435"/>
    <cellStyle name="s_Valuation _BS Csan CPC 02 &lt;SAP&gt;_Faturamento_-_Receita_LÃ­quida_com_vendas_para_CCL_10-11.vsetembro(1) 2" xfId="29436"/>
    <cellStyle name="s_Valuation _BS Csan CPC 02 &lt;SAP&gt;_Faturamento_-_Receita_LÃ­quida_com_vendas_para_CCL_10-11.vsetembro(1) 2_15-FINANCEIRAS" xfId="29437"/>
    <cellStyle name="s_Valuation _BS Csan CPC 02 &lt;SAP&gt;_Faturamento_-_Receita_LÃ­quida_com_vendas_para_CCL_10-11.vsetembro(1) 2_Mapa variáveis" xfId="29438"/>
    <cellStyle name="s_Valuation _BS Csan CPC 02 &lt;SAP&gt;_Faturamento_-_Receita_LÃ­quida_com_vendas_para_CCL_10-11.vsetembro(1) 2_Variavel" xfId="29439"/>
    <cellStyle name="s_Valuation _BS Csan CPC 02 &lt;SAP&gt;_Faturamento_-_Receita_LÃ­quida_com_vendas_para_CCL_10-11.vsetembro(1) 3" xfId="29440"/>
    <cellStyle name="s_Valuation _BS Csan CPC 02 &lt;SAP&gt;_Faturamento_-_Receita_LÃ­quida_com_vendas_para_CCL_10-11.vsetembro(1)_15-FINANCEIRAS" xfId="29441"/>
    <cellStyle name="s_Valuation _BS Csan CPC 02 &lt;SAP&gt;_Faturamento_-_Receita_LÃ­quida_com_vendas_para_CCL_10-11.vsetembro(1)_15-FINANCEIRAS_1" xfId="29442"/>
    <cellStyle name="s_Valuation _BS Csan CPC 02 &lt;SAP&gt;_Faturamento_-_Receita_LÃ­quida_com_vendas_para_CCL_10-11.vsetembro(1)_2-DRE" xfId="29443"/>
    <cellStyle name="s_Valuation _BS Csan CPC 02 &lt;SAP&gt;_Faturamento_-_Receita_LÃ­quida_com_vendas_para_CCL_10-11.vsetembro(1)_2-DRE 2" xfId="29444"/>
    <cellStyle name="s_Valuation _BS Csan CPC 02 &lt;SAP&gt;_Faturamento_-_Receita_LÃ­quida_com_vendas_para_CCL_10-11.vsetembro(1)_2-DRE_3-Balanço" xfId="29445"/>
    <cellStyle name="s_Valuation _BS Csan CPC 02 &lt;SAP&gt;_Faturamento_-_Receita_LÃ­quida_com_vendas_para_CCL_10-11.vsetembro(1)_2-DRE_3-Balanço_Mapa variáveis" xfId="29446"/>
    <cellStyle name="s_Valuation _BS Csan CPC 02 &lt;SAP&gt;_Faturamento_-_Receita_LÃ­quida_com_vendas_para_CCL_10-11.vsetembro(1)_2-DRE_3-Balanço_Variavel" xfId="29447"/>
    <cellStyle name="s_Valuation _BS Csan CPC 02 &lt;SAP&gt;_Faturamento_-_Receita_LÃ­quida_com_vendas_para_CCL_10-11.vsetembro(1)_2-DRE_Dep_Judiciais-Contingências" xfId="29448"/>
    <cellStyle name="s_Valuation _BS Csan CPC 02 &lt;SAP&gt;_Faturamento_-_Receita_LÃ­quida_com_vendas_para_CCL_10-11.vsetembro(1)_2-DRE_DFC Gerencial" xfId="29449"/>
    <cellStyle name="s_Valuation _BS Csan CPC 02 &lt;SAP&gt;_Faturamento_-_Receita_LÃ­quida_com_vendas_para_CCL_10-11.vsetembro(1)_2-DRE_DMPL" xfId="29450"/>
    <cellStyle name="s_Valuation _BS Csan CPC 02 &lt;SAP&gt;_Faturamento_-_Receita_LÃ­quida_com_vendas_para_CCL_10-11.vsetembro(1)_2-DRE_Mapa variáveis" xfId="29451"/>
    <cellStyle name="s_Valuation _BS Csan CPC 02 &lt;SAP&gt;_Faturamento_-_Receita_LÃ­quida_com_vendas_para_CCL_10-11.vsetembro(1)_2-DRE_Variavel" xfId="29452"/>
    <cellStyle name="s_Valuation _BS Csan CPC 02 &lt;SAP&gt;_Faturamento_-_Receita_LÃ­quida_com_vendas_para_CCL_10-11.vsetembro(1)_3-Balanço" xfId="29453"/>
    <cellStyle name="s_Valuation _BS Csan CPC 02 &lt;SAP&gt;_Faturamento_-_Receita_LÃ­quida_com_vendas_para_CCL_10-11.vsetembro(1)_3-Balanço 2" xfId="29454"/>
    <cellStyle name="s_Valuation _BS Csan CPC 02 &lt;SAP&gt;_Faturamento_-_Receita_LÃ­quida_com_vendas_para_CCL_10-11.vsetembro(1)_3-Balanço 2_15-FINANCEIRAS" xfId="29455"/>
    <cellStyle name="s_Valuation _BS Csan CPC 02 &lt;SAP&gt;_Faturamento_-_Receita_LÃ­quida_com_vendas_para_CCL_10-11.vsetembro(1)_3-Balanço_1" xfId="29456"/>
    <cellStyle name="s_Valuation _BS Csan CPC 02 &lt;SAP&gt;_Faturamento_-_Receita_LÃ­quida_com_vendas_para_CCL_10-11.vsetembro(1)_3-Balanço_1_Mapa variáveis" xfId="29457"/>
    <cellStyle name="s_Valuation _BS Csan CPC 02 &lt;SAP&gt;_Faturamento_-_Receita_LÃ­quida_com_vendas_para_CCL_10-11.vsetembro(1)_3-Balanço_1_Variavel" xfId="29458"/>
    <cellStyle name="s_Valuation _BS Csan CPC 02 &lt;SAP&gt;_Faturamento_-_Receita_LÃ­quida_com_vendas_para_CCL_10-11.vsetembro(1)_3-Balanço_15-FINANCEIRAS" xfId="29459"/>
    <cellStyle name="s_Valuation _BS Csan CPC 02 &lt;SAP&gt;_Faturamento_-_Receita_LÃ­quida_com_vendas_para_CCL_10-11.vsetembro(1)_3-Balanço_15-FINANCEIRAS_1" xfId="29460"/>
    <cellStyle name="s_Valuation _BS Csan CPC 02 &lt;SAP&gt;_Faturamento_-_Receita_LÃ­quida_com_vendas_para_CCL_10-11.vsetembro(1)_3-Balanço_2-DRE" xfId="29461"/>
    <cellStyle name="s_Valuation _BS Csan CPC 02 &lt;SAP&gt;_Faturamento_-_Receita_LÃ­quida_com_vendas_para_CCL_10-11.vsetembro(1)_3-Balanço_2-DRE 2" xfId="29462"/>
    <cellStyle name="s_Valuation _BS Csan CPC 02 &lt;SAP&gt;_Faturamento_-_Receita_LÃ­quida_com_vendas_para_CCL_10-11.vsetembro(1)_3-Balanço_2-DRE_3-Balanço" xfId="29463"/>
    <cellStyle name="s_Valuation _BS Csan CPC 02 &lt;SAP&gt;_Faturamento_-_Receita_LÃ­quida_com_vendas_para_CCL_10-11.vsetembro(1)_3-Balanço_2-DRE_3-Balanço_Mapa variáveis" xfId="29464"/>
    <cellStyle name="s_Valuation _BS Csan CPC 02 &lt;SAP&gt;_Faturamento_-_Receita_LÃ­quida_com_vendas_para_CCL_10-11.vsetembro(1)_3-Balanço_2-DRE_3-Balanço_Variavel" xfId="29465"/>
    <cellStyle name="s_Valuation _BS Csan CPC 02 &lt;SAP&gt;_Faturamento_-_Receita_LÃ­quida_com_vendas_para_CCL_10-11.vsetembro(1)_3-Balanço_2-DRE_Dep_Judiciais-Contingências" xfId="29466"/>
    <cellStyle name="s_Valuation _BS Csan CPC 02 &lt;SAP&gt;_Faturamento_-_Receita_LÃ­quida_com_vendas_para_CCL_10-11.vsetembro(1)_3-Balanço_2-DRE_DFC Gerencial" xfId="29467"/>
    <cellStyle name="s_Valuation _BS Csan CPC 02 &lt;SAP&gt;_Faturamento_-_Receita_LÃ­quida_com_vendas_para_CCL_10-11.vsetembro(1)_3-Balanço_2-DRE_DMPL" xfId="29468"/>
    <cellStyle name="s_Valuation _BS Csan CPC 02 &lt;SAP&gt;_Faturamento_-_Receita_LÃ­quida_com_vendas_para_CCL_10-11.vsetembro(1)_3-Balanço_2-DRE_Mapa variáveis" xfId="29469"/>
    <cellStyle name="s_Valuation _BS Csan CPC 02 &lt;SAP&gt;_Faturamento_-_Receita_LÃ­quida_com_vendas_para_CCL_10-11.vsetembro(1)_3-Balanço_2-DRE_Variavel" xfId="29470"/>
    <cellStyle name="s_Valuation _BS Csan CPC 02 &lt;SAP&gt;_Faturamento_-_Receita_LÃ­quida_com_vendas_para_CCL_10-11.vsetembro(1)_3-Balanço_3-Balanço" xfId="29471"/>
    <cellStyle name="s_Valuation _BS Csan CPC 02 &lt;SAP&gt;_Faturamento_-_Receita_LÃ­quida_com_vendas_para_CCL_10-11.vsetembro(1)_3-Balanço_3-Balanço_Mapa variáveis" xfId="29472"/>
    <cellStyle name="s_Valuation _BS Csan CPC 02 &lt;SAP&gt;_Faturamento_-_Receita_LÃ­quida_com_vendas_para_CCL_10-11.vsetembro(1)_3-Balanço_3-Balanço_Variavel" xfId="29473"/>
    <cellStyle name="s_Valuation _BS Csan CPC 02 &lt;SAP&gt;_Faturamento_-_Receita_LÃ­quida_com_vendas_para_CCL_10-11.vsetembro(1)_3-Balanço_7-Estoque" xfId="29474"/>
    <cellStyle name="s_Valuation _BS Csan CPC 02 &lt;SAP&gt;_Faturamento_-_Receita_LÃ­quida_com_vendas_para_CCL_10-11.vsetembro(1)_3-Balanço_Despesas operacionais " xfId="29475"/>
    <cellStyle name="s_Valuation _BS Csan CPC 02 &lt;SAP&gt;_Faturamento_-_Receita_LÃ­quida_com_vendas_para_CCL_10-11.vsetembro(1)_3-Balanço_Mapa variáveis" xfId="29476"/>
    <cellStyle name="s_Valuation _BS Csan CPC 02 &lt;SAP&gt;_Faturamento_-_Receita_LÃ­quida_com_vendas_para_CCL_10-11.vsetembro(1)_3-Balanço_P&amp;L Raízen Combs" xfId="29477"/>
    <cellStyle name="s_Valuation _BS Csan CPC 02 &lt;SAP&gt;_Faturamento_-_Receita_LÃ­quida_com_vendas_para_CCL_10-11.vsetembro(1)_3-Balanço_P&amp;L RUMO" xfId="29478"/>
    <cellStyle name="s_Valuation _BS Csan CPC 02 &lt;SAP&gt;_Faturamento_-_Receita_LÃ­quida_com_vendas_para_CCL_10-11.vsetembro(1)_3-Balanço_Variavel" xfId="29479"/>
    <cellStyle name="s_Valuation _BS Csan CPC 02 &lt;SAP&gt;_Faturamento_-_Receita_LÃ­quida_com_vendas_para_CCL_10-11.vsetembro(1)_3-Balanço_Working Capital" xfId="29480"/>
    <cellStyle name="s_Valuation _BS Csan CPC 02 &lt;SAP&gt;_Faturamento_-_Receita_LÃ­quida_com_vendas_para_CCL_10-11.vsetembro(1)_7-Estoque" xfId="29481"/>
    <cellStyle name="s_Valuation _BS Csan CPC 02 &lt;SAP&gt;_Faturamento_-_Receita_LÃ­quida_com_vendas_para_CCL_10-11.vsetembro(1)_Balanço" xfId="29482"/>
    <cellStyle name="s_Valuation _BS Csan CPC 02 &lt;SAP&gt;_Faturamento_-_Receita_LÃ­quida_com_vendas_para_CCL_10-11.vsetembro(1)_Balanço_Despesas operacionais " xfId="29483"/>
    <cellStyle name="s_Valuation _BS Csan CPC 02 &lt;SAP&gt;_Faturamento_-_Receita_LÃ­quida_com_vendas_para_CCL_10-11.vsetembro(1)_Balanço_Working Capital" xfId="29484"/>
    <cellStyle name="s_Valuation _BS Csan CPC 02 &lt;SAP&gt;_Faturamento_-_Receita_LÃ­quida_com_vendas_para_CCL_10-11.vsetembro(1)_Despesas operacionais " xfId="29485"/>
    <cellStyle name="s_Valuation _BS Csan CPC 02 &lt;SAP&gt;_Faturamento_-_Receita_LÃ­quida_com_vendas_para_CCL_10-11.vsetembro(1)_IR Diferido" xfId="29486"/>
    <cellStyle name="s_Valuation _BS Csan CPC 02 &lt;SAP&gt;_Faturamento_-_Receita_LÃ­quida_com_vendas_para_CCL_10-11.vsetembro(1)_Mapa variáveis" xfId="29487"/>
    <cellStyle name="s_Valuation _BS Csan CPC 02 &lt;SAP&gt;_Faturamento_-_Receita_LÃ­quida_com_vendas_para_CCL_10-11.vsetembro(1)_P&amp;L Raízen Combs" xfId="29488"/>
    <cellStyle name="s_Valuation _BS Csan CPC 02 &lt;SAP&gt;_Faturamento_-_Receita_LÃ­quida_com_vendas_para_CCL_10-11.vsetembro(1)_P&amp;L RUMO" xfId="29489"/>
    <cellStyle name="s_Valuation _BS Csan CPC 02 &lt;SAP&gt;_Faturamento_-_Receita_LÃ­quida_com_vendas_para_CCL_10-11.vsetembro(1)_Variavel" xfId="29490"/>
    <cellStyle name="s_Valuation _BS Csan CPC 02 &lt;SAP&gt;_Faturamento_-_Receita_LÃ­quida_com_vendas_para_CCL_10-11.vsetembro(1)_Working Capital" xfId="29491"/>
    <cellStyle name="s_Valuation _BS Csan CPC 02 &lt;SAP&gt;_Faturamento_-_Receita_LÃ­quida_com_vendas_para_CCL_10-11_validaÃ§Ã£o" xfId="29492"/>
    <cellStyle name="s_Valuation _BS Csan CPC 02 &lt;SAP&gt;_Faturamento_-_Receita_LÃ­quida_com_vendas_para_CCL_10-11_validaÃ§Ã£o 2" xfId="29493"/>
    <cellStyle name="s_Valuation _BS Csan CPC 02 &lt;SAP&gt;_Faturamento_-_Receita_LÃ­quida_com_vendas_para_CCL_10-11_validaÃ§Ã£o 2_15-FINANCEIRAS" xfId="29494"/>
    <cellStyle name="s_Valuation _BS Csan CPC 02 &lt;SAP&gt;_Faturamento_-_Receita_LÃ­quida_com_vendas_para_CCL_10-11_validaÃ§Ã£o 2_Mapa variáveis" xfId="29495"/>
    <cellStyle name="s_Valuation _BS Csan CPC 02 &lt;SAP&gt;_Faturamento_-_Receita_LÃ­quida_com_vendas_para_CCL_10-11_validaÃ§Ã£o 2_Variavel" xfId="29496"/>
    <cellStyle name="s_Valuation _BS Csan CPC 02 &lt;SAP&gt;_Faturamento_-_Receita_LÃ­quida_com_vendas_para_CCL_10-11_validaÃ§Ã£o 3" xfId="29497"/>
    <cellStyle name="s_Valuation _BS Csan CPC 02 &lt;SAP&gt;_Faturamento_-_Receita_LÃ­quida_com_vendas_para_CCL_10-11_validaÃ§Ã£o_15-FINANCEIRAS" xfId="29498"/>
    <cellStyle name="s_Valuation _BS Csan CPC 02 &lt;SAP&gt;_Faturamento_-_Receita_LÃ­quida_com_vendas_para_CCL_10-11_validaÃ§Ã£o_15-FINANCEIRAS_1" xfId="29499"/>
    <cellStyle name="s_Valuation _BS Csan CPC 02 &lt;SAP&gt;_Faturamento_-_Receita_LÃ­quida_com_vendas_para_CCL_10-11_validaÃ§Ã£o_2-DRE" xfId="29500"/>
    <cellStyle name="s_Valuation _BS Csan CPC 02 &lt;SAP&gt;_Faturamento_-_Receita_LÃ­quida_com_vendas_para_CCL_10-11_validaÃ§Ã£o_2-DRE 2" xfId="29501"/>
    <cellStyle name="s_Valuation _BS Csan CPC 02 &lt;SAP&gt;_Faturamento_-_Receita_LÃ­quida_com_vendas_para_CCL_10-11_validaÃ§Ã£o_2-DRE_3-Balanço" xfId="29502"/>
    <cellStyle name="s_Valuation _BS Csan CPC 02 &lt;SAP&gt;_Faturamento_-_Receita_LÃ­quida_com_vendas_para_CCL_10-11_validaÃ§Ã£o_2-DRE_3-Balanço_Mapa variáveis" xfId="29503"/>
    <cellStyle name="s_Valuation _BS Csan CPC 02 &lt;SAP&gt;_Faturamento_-_Receita_LÃ­quida_com_vendas_para_CCL_10-11_validaÃ§Ã£o_2-DRE_3-Balanço_Variavel" xfId="29504"/>
    <cellStyle name="s_Valuation _BS Csan CPC 02 &lt;SAP&gt;_Faturamento_-_Receita_LÃ­quida_com_vendas_para_CCL_10-11_validaÃ§Ã£o_2-DRE_Dep_Judiciais-Contingências" xfId="29505"/>
    <cellStyle name="s_Valuation _BS Csan CPC 02 &lt;SAP&gt;_Faturamento_-_Receita_LÃ­quida_com_vendas_para_CCL_10-11_validaÃ§Ã£o_2-DRE_DFC Gerencial" xfId="29506"/>
    <cellStyle name="s_Valuation _BS Csan CPC 02 &lt;SAP&gt;_Faturamento_-_Receita_LÃ­quida_com_vendas_para_CCL_10-11_validaÃ§Ã£o_2-DRE_DMPL" xfId="29507"/>
    <cellStyle name="s_Valuation _BS Csan CPC 02 &lt;SAP&gt;_Faturamento_-_Receita_LÃ­quida_com_vendas_para_CCL_10-11_validaÃ§Ã£o_2-DRE_Mapa variáveis" xfId="29508"/>
    <cellStyle name="s_Valuation _BS Csan CPC 02 &lt;SAP&gt;_Faturamento_-_Receita_LÃ­quida_com_vendas_para_CCL_10-11_validaÃ§Ã£o_2-DRE_Variavel" xfId="29509"/>
    <cellStyle name="s_Valuation _BS Csan CPC 02 &lt;SAP&gt;_Faturamento_-_Receita_LÃ­quida_com_vendas_para_CCL_10-11_validaÃ§Ã£o_3-Balanço" xfId="29510"/>
    <cellStyle name="s_Valuation _BS Csan CPC 02 &lt;SAP&gt;_Faturamento_-_Receita_LÃ­quida_com_vendas_para_CCL_10-11_validaÃ§Ã£o_3-Balanço 2" xfId="29511"/>
    <cellStyle name="s_Valuation _BS Csan CPC 02 &lt;SAP&gt;_Faturamento_-_Receita_LÃ­quida_com_vendas_para_CCL_10-11_validaÃ§Ã£o_3-Balanço 2_15-FINANCEIRAS" xfId="29512"/>
    <cellStyle name="s_Valuation _BS Csan CPC 02 &lt;SAP&gt;_Faturamento_-_Receita_LÃ­quida_com_vendas_para_CCL_10-11_validaÃ§Ã£o_3-Balanço_1" xfId="29513"/>
    <cellStyle name="s_Valuation _BS Csan CPC 02 &lt;SAP&gt;_Faturamento_-_Receita_LÃ­quida_com_vendas_para_CCL_10-11_validaÃ§Ã£o_3-Balanço_1_Mapa variáveis" xfId="29514"/>
    <cellStyle name="s_Valuation _BS Csan CPC 02 &lt;SAP&gt;_Faturamento_-_Receita_LÃ­quida_com_vendas_para_CCL_10-11_validaÃ§Ã£o_3-Balanço_1_Variavel" xfId="29515"/>
    <cellStyle name="s_Valuation _BS Csan CPC 02 &lt;SAP&gt;_Faturamento_-_Receita_LÃ­quida_com_vendas_para_CCL_10-11_validaÃ§Ã£o_3-Balanço_15-FINANCEIRAS" xfId="29516"/>
    <cellStyle name="s_Valuation _BS Csan CPC 02 &lt;SAP&gt;_Faturamento_-_Receita_LÃ­quida_com_vendas_para_CCL_10-11_validaÃ§Ã£o_3-Balanço_15-FINANCEIRAS_1" xfId="29517"/>
    <cellStyle name="s_Valuation _BS Csan CPC 02 &lt;SAP&gt;_Faturamento_-_Receita_LÃ­quida_com_vendas_para_CCL_10-11_validaÃ§Ã£o_3-Balanço_2-DRE" xfId="29518"/>
    <cellStyle name="s_Valuation _BS Csan CPC 02 &lt;SAP&gt;_Faturamento_-_Receita_LÃ­quida_com_vendas_para_CCL_10-11_validaÃ§Ã£o_3-Balanço_2-DRE 2" xfId="29519"/>
    <cellStyle name="s_Valuation _BS Csan CPC 02 &lt;SAP&gt;_Faturamento_-_Receita_LÃ­quida_com_vendas_para_CCL_10-11_validaÃ§Ã£o_3-Balanço_2-DRE_3-Balanço" xfId="29520"/>
    <cellStyle name="s_Valuation _BS Csan CPC 02 &lt;SAP&gt;_Faturamento_-_Receita_LÃ­quida_com_vendas_para_CCL_10-11_validaÃ§Ã£o_3-Balanço_2-DRE_3-Balanço_Mapa variáveis" xfId="29521"/>
    <cellStyle name="s_Valuation _BS Csan CPC 02 &lt;SAP&gt;_Faturamento_-_Receita_LÃ­quida_com_vendas_para_CCL_10-11_validaÃ§Ã£o_3-Balanço_2-DRE_3-Balanço_Variavel" xfId="29522"/>
    <cellStyle name="s_Valuation _BS Csan CPC 02 &lt;SAP&gt;_Faturamento_-_Receita_LÃ­quida_com_vendas_para_CCL_10-11_validaÃ§Ã£o_3-Balanço_2-DRE_Dep_Judiciais-Contingências" xfId="29523"/>
    <cellStyle name="s_Valuation _BS Csan CPC 02 &lt;SAP&gt;_Faturamento_-_Receita_LÃ­quida_com_vendas_para_CCL_10-11_validaÃ§Ã£o_3-Balanço_2-DRE_DFC Gerencial" xfId="29524"/>
    <cellStyle name="s_Valuation _BS Csan CPC 02 &lt;SAP&gt;_Faturamento_-_Receita_LÃ­quida_com_vendas_para_CCL_10-11_validaÃ§Ã£o_3-Balanço_2-DRE_DMPL" xfId="29525"/>
    <cellStyle name="s_Valuation _BS Csan CPC 02 &lt;SAP&gt;_Faturamento_-_Receita_LÃ­quida_com_vendas_para_CCL_10-11_validaÃ§Ã£o_3-Balanço_2-DRE_Mapa variáveis" xfId="29526"/>
    <cellStyle name="s_Valuation _BS Csan CPC 02 &lt;SAP&gt;_Faturamento_-_Receita_LÃ­quida_com_vendas_para_CCL_10-11_validaÃ§Ã£o_3-Balanço_2-DRE_Variavel" xfId="29527"/>
    <cellStyle name="s_Valuation _BS Csan CPC 02 &lt;SAP&gt;_Faturamento_-_Receita_LÃ­quida_com_vendas_para_CCL_10-11_validaÃ§Ã£o_3-Balanço_3-Balanço" xfId="29528"/>
    <cellStyle name="s_Valuation _BS Csan CPC 02 &lt;SAP&gt;_Faturamento_-_Receita_LÃ­quida_com_vendas_para_CCL_10-11_validaÃ§Ã£o_3-Balanço_3-Balanço_Mapa variáveis" xfId="29529"/>
    <cellStyle name="s_Valuation _BS Csan CPC 02 &lt;SAP&gt;_Faturamento_-_Receita_LÃ­quida_com_vendas_para_CCL_10-11_validaÃ§Ã£o_3-Balanço_3-Balanço_Variavel" xfId="29530"/>
    <cellStyle name="s_Valuation _BS Csan CPC 02 &lt;SAP&gt;_Faturamento_-_Receita_LÃ­quida_com_vendas_para_CCL_10-11_validaÃ§Ã£o_3-Balanço_7-Estoque" xfId="29531"/>
    <cellStyle name="s_Valuation _BS Csan CPC 02 &lt;SAP&gt;_Faturamento_-_Receita_LÃ­quida_com_vendas_para_CCL_10-11_validaÃ§Ã£o_3-Balanço_Despesas operacionais " xfId="29532"/>
    <cellStyle name="s_Valuation _BS Csan CPC 02 &lt;SAP&gt;_Faturamento_-_Receita_LÃ­quida_com_vendas_para_CCL_10-11_validaÃ§Ã£o_3-Balanço_Mapa variáveis" xfId="29533"/>
    <cellStyle name="s_Valuation _BS Csan CPC 02 &lt;SAP&gt;_Faturamento_-_Receita_LÃ­quida_com_vendas_para_CCL_10-11_validaÃ§Ã£o_3-Balanço_P&amp;L Raízen Combs" xfId="29534"/>
    <cellStyle name="s_Valuation _BS Csan CPC 02 &lt;SAP&gt;_Faturamento_-_Receita_LÃ­quida_com_vendas_para_CCL_10-11_validaÃ§Ã£o_3-Balanço_P&amp;L RUMO" xfId="29535"/>
    <cellStyle name="s_Valuation _BS Csan CPC 02 &lt;SAP&gt;_Faturamento_-_Receita_LÃ­quida_com_vendas_para_CCL_10-11_validaÃ§Ã£o_3-Balanço_Variavel" xfId="29536"/>
    <cellStyle name="s_Valuation _BS Csan CPC 02 &lt;SAP&gt;_Faturamento_-_Receita_LÃ­quida_com_vendas_para_CCL_10-11_validaÃ§Ã£o_3-Balanço_Working Capital" xfId="29537"/>
    <cellStyle name="s_Valuation _BS Csan CPC 02 &lt;SAP&gt;_Faturamento_-_Receita_LÃ­quida_com_vendas_para_CCL_10-11_validaÃ§Ã£o_7-Estoque" xfId="29538"/>
    <cellStyle name="s_Valuation _BS Csan CPC 02 &lt;SAP&gt;_Faturamento_-_Receita_LÃ­quida_com_vendas_para_CCL_10-11_validaÃ§Ã£o_Balanço" xfId="29539"/>
    <cellStyle name="s_Valuation _BS Csan CPC 02 &lt;SAP&gt;_Faturamento_-_Receita_LÃ­quida_com_vendas_para_CCL_10-11_validaÃ§Ã£o_Balanço_Despesas operacionais " xfId="29540"/>
    <cellStyle name="s_Valuation _BS Csan CPC 02 &lt;SAP&gt;_Faturamento_-_Receita_LÃ­quida_com_vendas_para_CCL_10-11_validaÃ§Ã£o_Balanço_Working Capital" xfId="29541"/>
    <cellStyle name="s_Valuation _BS Csan CPC 02 &lt;SAP&gt;_Faturamento_-_Receita_LÃ­quida_com_vendas_para_CCL_10-11_validaÃ§Ã£o_Despesas operacionais " xfId="29542"/>
    <cellStyle name="s_Valuation _BS Csan CPC 02 &lt;SAP&gt;_Faturamento_-_Receita_LÃ­quida_com_vendas_para_CCL_10-11_validaÃ§Ã£o_IR Diferido" xfId="29543"/>
    <cellStyle name="s_Valuation _BS Csan CPC 02 &lt;SAP&gt;_Faturamento_-_Receita_LÃ­quida_com_vendas_para_CCL_10-11_validaÃ§Ã£o_Mapa variáveis" xfId="29544"/>
    <cellStyle name="s_Valuation _BS Csan CPC 02 &lt;SAP&gt;_Faturamento_-_Receita_LÃ­quida_com_vendas_para_CCL_10-11_validaÃ§Ã£o_P&amp;L Raízen Combs" xfId="29545"/>
    <cellStyle name="s_Valuation _BS Csan CPC 02 &lt;SAP&gt;_Faturamento_-_Receita_LÃ­quida_com_vendas_para_CCL_10-11_validaÃ§Ã£o_P&amp;L RUMO" xfId="29546"/>
    <cellStyle name="s_Valuation _BS Csan CPC 02 &lt;SAP&gt;_Faturamento_-_Receita_LÃ­quida_com_vendas_para_CCL_10-11_validaÃ§Ã£o_Variavel" xfId="29547"/>
    <cellStyle name="s_Valuation _BS Csan CPC 02 &lt;SAP&gt;_Faturamento_-_Receita_LÃ­quida_com_vendas_para_CCL_10-11_validaÃ§Ã£o_Working Capital" xfId="29548"/>
    <cellStyle name="s_Valuation _BS Csan CPC 02 &lt;SAP&gt;_FINANCEIRAS" xfId="29549"/>
    <cellStyle name="s_Valuation _BS Csan CPC 02 &lt;SAP&gt;_FINANCEIRAS_Dep_Judiciais-Contingências" xfId="29550"/>
    <cellStyle name="s_Valuation _BS Csan CPC 02 &lt;SAP&gt;_FINANCEIRAS_DFC Gerencial" xfId="29551"/>
    <cellStyle name="s_Valuation _BS Csan CPC 02 &lt;SAP&gt;_FINANCEIRAS_DMPL" xfId="29552"/>
    <cellStyle name="s_Valuation _BS Csan CPC 02 &lt;SAP&gt;_FINANCEIRAS_Mapa variáveis" xfId="29553"/>
    <cellStyle name="s_Valuation _BS Csan CPC 02 &lt;SAP&gt;_FINANCEIRAS_Variavel" xfId="29554"/>
    <cellStyle name="s_Valuation _BS Csan CPC 02 &lt;SAP&gt;_Instrumentos Financeiros" xfId="29555"/>
    <cellStyle name="s_Valuation _BS Csan CPC 02 &lt;SAP&gt;_Instrumentos Financeiros 2" xfId="29556"/>
    <cellStyle name="s_Valuation _BS Csan CPC 02 &lt;SAP&gt;_Instrumentos Financeiros 2_15-FINANCEIRAS" xfId="29557"/>
    <cellStyle name="s_Valuation _BS Csan CPC 02 &lt;SAP&gt;_Instrumentos Financeiros_15-FINANCEIRAS" xfId="29558"/>
    <cellStyle name="s_Valuation _BS Csan CPC 02 &lt;SAP&gt;_Instrumentos Financeiros_15-FINANCEIRAS_1" xfId="29559"/>
    <cellStyle name="s_Valuation _BS Csan CPC 02 &lt;SAP&gt;_Instrumentos Financeiros_2-DRE" xfId="29560"/>
    <cellStyle name="s_Valuation _BS Csan CPC 02 &lt;SAP&gt;_Instrumentos Financeiros_2-DRE 2" xfId="29561"/>
    <cellStyle name="s_Valuation _BS Csan CPC 02 &lt;SAP&gt;_Instrumentos Financeiros_2-DRE_3-Balanço" xfId="29562"/>
    <cellStyle name="s_Valuation _BS Csan CPC 02 &lt;SAP&gt;_Instrumentos Financeiros_2-DRE_3-Balanço_Mapa variáveis" xfId="29563"/>
    <cellStyle name="s_Valuation _BS Csan CPC 02 &lt;SAP&gt;_Instrumentos Financeiros_2-DRE_3-Balanço_Variavel" xfId="29564"/>
    <cellStyle name="s_Valuation _BS Csan CPC 02 &lt;SAP&gt;_Instrumentos Financeiros_2-DRE_Dep_Judiciais-Contingências" xfId="29565"/>
    <cellStyle name="s_Valuation _BS Csan CPC 02 &lt;SAP&gt;_Instrumentos Financeiros_2-DRE_DFC Gerencial" xfId="29566"/>
    <cellStyle name="s_Valuation _BS Csan CPC 02 &lt;SAP&gt;_Instrumentos Financeiros_2-DRE_DMPL" xfId="29567"/>
    <cellStyle name="s_Valuation _BS Csan CPC 02 &lt;SAP&gt;_Instrumentos Financeiros_2-DRE_Mapa variáveis" xfId="29568"/>
    <cellStyle name="s_Valuation _BS Csan CPC 02 &lt;SAP&gt;_Instrumentos Financeiros_2-DRE_Variavel" xfId="29569"/>
    <cellStyle name="s_Valuation _BS Csan CPC 02 &lt;SAP&gt;_Instrumentos Financeiros_3-Balanço" xfId="29570"/>
    <cellStyle name="s_Valuation _BS Csan CPC 02 &lt;SAP&gt;_Instrumentos Financeiros_3-Balanço_Mapa variáveis" xfId="29571"/>
    <cellStyle name="s_Valuation _BS Csan CPC 02 &lt;SAP&gt;_Instrumentos Financeiros_3-Balanço_Variavel" xfId="29572"/>
    <cellStyle name="s_Valuation _BS Csan CPC 02 &lt;SAP&gt;_Instrumentos Financeiros_7-Estoque" xfId="29573"/>
    <cellStyle name="s_Valuation _BS Csan CPC 02 &lt;SAP&gt;_Instrumentos Financeiros_Despesas operacionais " xfId="29574"/>
    <cellStyle name="s_Valuation _BS Csan CPC 02 &lt;SAP&gt;_Instrumentos Financeiros_Mapa variáveis" xfId="29575"/>
    <cellStyle name="s_Valuation _BS Csan CPC 02 &lt;SAP&gt;_Instrumentos Financeiros_P&amp;L Raízen Combs" xfId="29576"/>
    <cellStyle name="s_Valuation _BS Csan CPC 02 &lt;SAP&gt;_Instrumentos Financeiros_P&amp;L RUMO" xfId="29577"/>
    <cellStyle name="s_Valuation _BS Csan CPC 02 &lt;SAP&gt;_Instrumentos Financeiros_Variavel" xfId="29578"/>
    <cellStyle name="s_Valuation _BS Csan CPC 02 &lt;SAP&gt;_Instrumentos Financeiros_Working Capital" xfId="29579"/>
    <cellStyle name="s_Valuation _BS Csan CPC 02 &lt;SAP&gt;_IR Diferido" xfId="29580"/>
    <cellStyle name="s_Valuation _BS Csan CPC 02 &lt;SAP&gt;_Ir e CS Ativo Jun 2011 (2)" xfId="29581"/>
    <cellStyle name="s_Valuation _BS Csan CPC 02 &lt;SAP&gt;_Ir e CS Ativo Jun 2011 (2)_Mapa variáveis" xfId="29582"/>
    <cellStyle name="s_Valuation _BS Csan CPC 02 &lt;SAP&gt;_Ir e CS Ativo Jun 2011 (2)_Plan1" xfId="29583"/>
    <cellStyle name="s_Valuation _BS Csan CPC 02 &lt;SAP&gt;_Ir e CS Ativo Jun 2011 (2)_Plan1_Mapa variáveis" xfId="29584"/>
    <cellStyle name="s_Valuation _BS Csan CPC 02 &lt;SAP&gt;_Ir e CS Ativo Jun 2011 (2)_Plan1_Variavel" xfId="29585"/>
    <cellStyle name="s_Valuation _BS Csan CPC 02 &lt;SAP&gt;_Ir e CS Ativo Jun 2011 (2)_Variavel" xfId="29586"/>
    <cellStyle name="s_Valuation _BS Csan CPC 02 &lt;SAP&gt;_Ir e CS Ativo Mar 2010 (Ifrs)" xfId="29587"/>
    <cellStyle name="s_Valuation _BS Csan CPC 02 &lt;SAP&gt;_Ir e CS Ativo Mar 2010 (Ifrs)_Mapa variáveis" xfId="29588"/>
    <cellStyle name="s_Valuation _BS Csan CPC 02 &lt;SAP&gt;_Ir e CS Ativo Mar 2010 (Ifrs)_Variavel" xfId="29589"/>
    <cellStyle name="s_Valuation _BS Csan CPC 02 &lt;SAP&gt;_Ir e CS Dez 2011 Cosan Novo" xfId="29590"/>
    <cellStyle name="s_Valuation _BS Csan CPC 02 &lt;SAP&gt;_Ir e CS Dez 2011 Cosan Novo_Mapa variáveis" xfId="29591"/>
    <cellStyle name="s_Valuation _BS Csan CPC 02 &lt;SAP&gt;_Ir e CS Dez 2011 Cosan Novo_Plan1" xfId="29592"/>
    <cellStyle name="s_Valuation _BS Csan CPC 02 &lt;SAP&gt;_Ir e CS Dez 2011 Cosan Novo_Plan1_Mapa variáveis" xfId="29593"/>
    <cellStyle name="s_Valuation _BS Csan CPC 02 &lt;SAP&gt;_Ir e CS Dez 2011 Cosan Novo_Plan1_Variavel" xfId="29594"/>
    <cellStyle name="s_Valuation _BS Csan CPC 02 &lt;SAP&gt;_Ir e CS Dez 2011 Cosan Novo_Variavel" xfId="29595"/>
    <cellStyle name="s_Valuation _BS Csan CPC 02 &lt;SAP&gt;_Ir e CS EAB Set 2011" xfId="29596"/>
    <cellStyle name="s_Valuation _BS Csan CPC 02 &lt;SAP&gt;_Ir e CS EAB Set 2011_Mapa variáveis" xfId="29597"/>
    <cellStyle name="s_Valuation _BS Csan CPC 02 &lt;SAP&gt;_Ir e CS EAB Set 2011_Variavel" xfId="29598"/>
    <cellStyle name="s_Valuation _BS Csan CPC 02 &lt;SAP&gt;_Ir e CS Jun 2011 Cosan" xfId="29599"/>
    <cellStyle name="s_Valuation _BS Csan CPC 02 &lt;SAP&gt;_Ir e CS Jun 2011 Cosan_Mapa variáveis" xfId="29600"/>
    <cellStyle name="s_Valuation _BS Csan CPC 02 &lt;SAP&gt;_Ir e CS Jun 2011 Cosan_Plan1" xfId="29601"/>
    <cellStyle name="s_Valuation _BS Csan CPC 02 &lt;SAP&gt;_Ir e CS Jun 2011 Cosan_Plan1_Mapa variáveis" xfId="29602"/>
    <cellStyle name="s_Valuation _BS Csan CPC 02 &lt;SAP&gt;_Ir e CS Jun 2011 Cosan_Plan1_Variavel" xfId="29603"/>
    <cellStyle name="s_Valuation _BS Csan CPC 02 &lt;SAP&gt;_Ir e CS Jun 2011 Cosan_Variavel" xfId="29604"/>
    <cellStyle name="s_Valuation _BS Csan CPC 02 &lt;SAP&gt;_Ir e CS Mai 2011 Cosan" xfId="29605"/>
    <cellStyle name="s_Valuation _BS Csan CPC 02 &lt;SAP&gt;_Ir e CS Mai 2011 Cosan_Mapa variáveis" xfId="29606"/>
    <cellStyle name="s_Valuation _BS Csan CPC 02 &lt;SAP&gt;_Ir e CS Mai 2011 Cosan_Plan1" xfId="29607"/>
    <cellStyle name="s_Valuation _BS Csan CPC 02 &lt;SAP&gt;_Ir e CS Mai 2011 Cosan_Plan1_Mapa variáveis" xfId="29608"/>
    <cellStyle name="s_Valuation _BS Csan CPC 02 &lt;SAP&gt;_Ir e CS Mai 2011 Cosan_Plan1_Variavel" xfId="29609"/>
    <cellStyle name="s_Valuation _BS Csan CPC 02 &lt;SAP&gt;_Ir e CS Mai 2011 Cosan_Variavel" xfId="29610"/>
    <cellStyle name="s_Valuation _BS Csan CPC 02 &lt;SAP&gt;_Ir e CS Rumo Set 2011" xfId="29611"/>
    <cellStyle name="s_Valuation _BS Csan CPC 02 &lt;SAP&gt;_Ir e CS Rumo Set 2011_Mapa variáveis" xfId="29612"/>
    <cellStyle name="s_Valuation _BS Csan CPC 02 &lt;SAP&gt;_Ir e CS Rumo Set 2011_Variavel" xfId="29613"/>
    <cellStyle name="s_Valuation _BS Csan CPC 02 &lt;SAP&gt;_Ir e CS Set 2011 Cosan Novo" xfId="29614"/>
    <cellStyle name="s_Valuation _BS Csan CPC 02 &lt;SAP&gt;_Ir e CS Set 2011 Cosan Novo_Mapa variáveis" xfId="29615"/>
    <cellStyle name="s_Valuation _BS Csan CPC 02 &lt;SAP&gt;_Ir e CS Set 2011 Cosan Novo_Plan1" xfId="29616"/>
    <cellStyle name="s_Valuation _BS Csan CPC 02 &lt;SAP&gt;_Ir e CS Set 2011 Cosan Novo_Plan1_Mapa variáveis" xfId="29617"/>
    <cellStyle name="s_Valuation _BS Csan CPC 02 &lt;SAP&gt;_Ir e CS Set 2011 Cosan Novo_Plan1_Variavel" xfId="29618"/>
    <cellStyle name="s_Valuation _BS Csan CPC 02 &lt;SAP&gt;_Ir e CS Set 2011 Cosan Novo_Variavel" xfId="29619"/>
    <cellStyle name="s_Valuation _BS Csan CPC 02 &lt;SAP&gt;_Ligadas" xfId="29620"/>
    <cellStyle name="s_Valuation _BS Csan CPC 02 &lt;SAP&gt;_Ligadas 10" xfId="29621"/>
    <cellStyle name="s_Valuation _BS Csan CPC 02 &lt;SAP&gt;_Ligadas 2" xfId="29622"/>
    <cellStyle name="s_Valuation _BS Csan CPC 02 &lt;SAP&gt;_Ligadas 2 2" xfId="29623"/>
    <cellStyle name="s_Valuation _BS Csan CPC 02 &lt;SAP&gt;_Ligadas 2 2_15-FINANCEIRAS" xfId="29624"/>
    <cellStyle name="s_Valuation _BS Csan CPC 02 &lt;SAP&gt;_Ligadas 2 3" xfId="29625"/>
    <cellStyle name="s_Valuation _BS Csan CPC 02 &lt;SAP&gt;_Ligadas 2 3_COMGAS" xfId="29626"/>
    <cellStyle name="s_Valuation _BS Csan CPC 02 &lt;SAP&gt;_Ligadas 2 3_OUTROS NEGÓCIOS" xfId="29627"/>
    <cellStyle name="s_Valuation _BS Csan CPC 02 &lt;SAP&gt;_Ligadas 2 3_RUMO" xfId="29628"/>
    <cellStyle name="s_Valuation _BS Csan CPC 02 &lt;SAP&gt;_Ligadas 2 4" xfId="29629"/>
    <cellStyle name="s_Valuation _BS Csan CPC 02 &lt;SAP&gt;_Ligadas 2 5" xfId="29630"/>
    <cellStyle name="s_Valuation _BS Csan CPC 02 &lt;SAP&gt;_Ligadas 2_15-FINANCEIRAS" xfId="29631"/>
    <cellStyle name="s_Valuation _BS Csan CPC 02 &lt;SAP&gt;_Ligadas 2_15-FINANCEIRAS_1" xfId="29632"/>
    <cellStyle name="s_Valuation _BS Csan CPC 02 &lt;SAP&gt;_Ligadas 2_2-DRE" xfId="29633"/>
    <cellStyle name="s_Valuation _BS Csan CPC 02 &lt;SAP&gt;_Ligadas 2_2-DRE 2" xfId="29634"/>
    <cellStyle name="s_Valuation _BS Csan CPC 02 &lt;SAP&gt;_Ligadas 2_2-DRE_3-Balanço" xfId="29635"/>
    <cellStyle name="s_Valuation _BS Csan CPC 02 &lt;SAP&gt;_Ligadas 2_2-DRE_3-Balanço_Mapa variáveis" xfId="29636"/>
    <cellStyle name="s_Valuation _BS Csan CPC 02 &lt;SAP&gt;_Ligadas 2_2-DRE_3-Balanço_Variavel" xfId="29637"/>
    <cellStyle name="s_Valuation _BS Csan CPC 02 &lt;SAP&gt;_Ligadas 2_2-DRE_Dep_Judiciais-Contingências" xfId="29638"/>
    <cellStyle name="s_Valuation _BS Csan CPC 02 &lt;SAP&gt;_Ligadas 2_2-DRE_DFC Gerencial" xfId="29639"/>
    <cellStyle name="s_Valuation _BS Csan CPC 02 &lt;SAP&gt;_Ligadas 2_2-DRE_DMPL" xfId="29640"/>
    <cellStyle name="s_Valuation _BS Csan CPC 02 &lt;SAP&gt;_Ligadas 2_2-DRE_Mapa variáveis" xfId="29641"/>
    <cellStyle name="s_Valuation _BS Csan CPC 02 &lt;SAP&gt;_Ligadas 2_2-DRE_Variavel" xfId="29642"/>
    <cellStyle name="s_Valuation _BS Csan CPC 02 &lt;SAP&gt;_Ligadas 2_3-Balanço" xfId="29643"/>
    <cellStyle name="s_Valuation _BS Csan CPC 02 &lt;SAP&gt;_Ligadas 2_3-Balanço_Mapa variáveis" xfId="29644"/>
    <cellStyle name="s_Valuation _BS Csan CPC 02 &lt;SAP&gt;_Ligadas 2_3-Balanço_Variavel" xfId="29645"/>
    <cellStyle name="s_Valuation _BS Csan CPC 02 &lt;SAP&gt;_Ligadas 2_7-Estoque" xfId="29646"/>
    <cellStyle name="s_Valuation _BS Csan CPC 02 &lt;SAP&gt;_Ligadas 2_Despesas operacionais " xfId="29647"/>
    <cellStyle name="s_Valuation _BS Csan CPC 02 &lt;SAP&gt;_Ligadas 2_Mapa variáveis" xfId="29648"/>
    <cellStyle name="s_Valuation _BS Csan CPC 02 &lt;SAP&gt;_Ligadas 2_P&amp;L Raízen Combs" xfId="29649"/>
    <cellStyle name="s_Valuation _BS Csan CPC 02 &lt;SAP&gt;_Ligadas 2_P&amp;L RUMO" xfId="29650"/>
    <cellStyle name="s_Valuation _BS Csan CPC 02 &lt;SAP&gt;_Ligadas 2_Variavel" xfId="29651"/>
    <cellStyle name="s_Valuation _BS Csan CPC 02 &lt;SAP&gt;_Ligadas 2_Working Capital" xfId="29652"/>
    <cellStyle name="s_Valuation _BS Csan CPC 02 &lt;SAP&gt;_Ligadas 3" xfId="29653"/>
    <cellStyle name="s_Valuation _BS Csan CPC 02 &lt;SAP&gt;_Ligadas 3 2" xfId="29654"/>
    <cellStyle name="s_Valuation _BS Csan CPC 02 &lt;SAP&gt;_Ligadas 3 2_15-FINANCEIRAS" xfId="29655"/>
    <cellStyle name="s_Valuation _BS Csan CPC 02 &lt;SAP&gt;_Ligadas 3 3" xfId="29656"/>
    <cellStyle name="s_Valuation _BS Csan CPC 02 &lt;SAP&gt;_Ligadas 3 3_COMGAS" xfId="29657"/>
    <cellStyle name="s_Valuation _BS Csan CPC 02 &lt;SAP&gt;_Ligadas 3 3_OUTROS NEGÓCIOS" xfId="29658"/>
    <cellStyle name="s_Valuation _BS Csan CPC 02 &lt;SAP&gt;_Ligadas 3 3_RUMO" xfId="29659"/>
    <cellStyle name="s_Valuation _BS Csan CPC 02 &lt;SAP&gt;_Ligadas 3_15-FINANCEIRAS" xfId="29660"/>
    <cellStyle name="s_Valuation _BS Csan CPC 02 &lt;SAP&gt;_Ligadas 3_15-FINANCEIRAS_1" xfId="29661"/>
    <cellStyle name="s_Valuation _BS Csan CPC 02 &lt;SAP&gt;_Ligadas 3_2-DRE" xfId="29662"/>
    <cellStyle name="s_Valuation _BS Csan CPC 02 &lt;SAP&gt;_Ligadas 3_2-DRE 2" xfId="29663"/>
    <cellStyle name="s_Valuation _BS Csan CPC 02 &lt;SAP&gt;_Ligadas 3_2-DRE_3-Balanço" xfId="29664"/>
    <cellStyle name="s_Valuation _BS Csan CPC 02 &lt;SAP&gt;_Ligadas 3_2-DRE_3-Balanço_Mapa variáveis" xfId="29665"/>
    <cellStyle name="s_Valuation _BS Csan CPC 02 &lt;SAP&gt;_Ligadas 3_2-DRE_3-Balanço_Variavel" xfId="29666"/>
    <cellStyle name="s_Valuation _BS Csan CPC 02 &lt;SAP&gt;_Ligadas 3_2-DRE_Dep_Judiciais-Contingências" xfId="29667"/>
    <cellStyle name="s_Valuation _BS Csan CPC 02 &lt;SAP&gt;_Ligadas 3_2-DRE_DFC Gerencial" xfId="29668"/>
    <cellStyle name="s_Valuation _BS Csan CPC 02 &lt;SAP&gt;_Ligadas 3_2-DRE_DMPL" xfId="29669"/>
    <cellStyle name="s_Valuation _BS Csan CPC 02 &lt;SAP&gt;_Ligadas 3_2-DRE_Mapa variáveis" xfId="29670"/>
    <cellStyle name="s_Valuation _BS Csan CPC 02 &lt;SAP&gt;_Ligadas 3_2-DRE_Variavel" xfId="29671"/>
    <cellStyle name="s_Valuation _BS Csan CPC 02 &lt;SAP&gt;_Ligadas 3_3-Balanço" xfId="29672"/>
    <cellStyle name="s_Valuation _BS Csan CPC 02 &lt;SAP&gt;_Ligadas 3_3-Balanço_Mapa variáveis" xfId="29673"/>
    <cellStyle name="s_Valuation _BS Csan CPC 02 &lt;SAP&gt;_Ligadas 3_3-Balanço_Variavel" xfId="29674"/>
    <cellStyle name="s_Valuation _BS Csan CPC 02 &lt;SAP&gt;_Ligadas 3_7-Estoque" xfId="29675"/>
    <cellStyle name="s_Valuation _BS Csan CPC 02 &lt;SAP&gt;_Ligadas 3_Despesas operacionais " xfId="29676"/>
    <cellStyle name="s_Valuation _BS Csan CPC 02 &lt;SAP&gt;_Ligadas 3_Mapa variáveis" xfId="29677"/>
    <cellStyle name="s_Valuation _BS Csan CPC 02 &lt;SAP&gt;_Ligadas 3_P&amp;L Raízen Combs" xfId="29678"/>
    <cellStyle name="s_Valuation _BS Csan CPC 02 &lt;SAP&gt;_Ligadas 3_P&amp;L RUMO" xfId="29679"/>
    <cellStyle name="s_Valuation _BS Csan CPC 02 &lt;SAP&gt;_Ligadas 3_Variavel" xfId="29680"/>
    <cellStyle name="s_Valuation _BS Csan CPC 02 &lt;SAP&gt;_Ligadas 3_Working Capital" xfId="29681"/>
    <cellStyle name="s_Valuation _BS Csan CPC 02 &lt;SAP&gt;_Ligadas 4" xfId="29682"/>
    <cellStyle name="s_Valuation _BS Csan CPC 02 &lt;SAP&gt;_Ligadas 4 2" xfId="29683"/>
    <cellStyle name="s_Valuation _BS Csan CPC 02 &lt;SAP&gt;_Ligadas 4 2_15-FINANCEIRAS" xfId="29684"/>
    <cellStyle name="s_Valuation _BS Csan CPC 02 &lt;SAP&gt;_Ligadas 4_15-FINANCEIRAS" xfId="29685"/>
    <cellStyle name="s_Valuation _BS Csan CPC 02 &lt;SAP&gt;_Ligadas 4_15-FINANCEIRAS_1" xfId="29686"/>
    <cellStyle name="s_Valuation _BS Csan CPC 02 &lt;SAP&gt;_Ligadas 4_2-DRE" xfId="29687"/>
    <cellStyle name="s_Valuation _BS Csan CPC 02 &lt;SAP&gt;_Ligadas 4_2-DRE 2" xfId="29688"/>
    <cellStyle name="s_Valuation _BS Csan CPC 02 &lt;SAP&gt;_Ligadas 4_2-DRE_3-Balanço" xfId="29689"/>
    <cellStyle name="s_Valuation _BS Csan CPC 02 &lt;SAP&gt;_Ligadas 4_2-DRE_3-Balanço_Mapa variáveis" xfId="29690"/>
    <cellStyle name="s_Valuation _BS Csan CPC 02 &lt;SAP&gt;_Ligadas 4_2-DRE_3-Balanço_Variavel" xfId="29691"/>
    <cellStyle name="s_Valuation _BS Csan CPC 02 &lt;SAP&gt;_Ligadas 4_2-DRE_Dep_Judiciais-Contingências" xfId="29692"/>
    <cellStyle name="s_Valuation _BS Csan CPC 02 &lt;SAP&gt;_Ligadas 4_2-DRE_DFC Gerencial" xfId="29693"/>
    <cellStyle name="s_Valuation _BS Csan CPC 02 &lt;SAP&gt;_Ligadas 4_2-DRE_DMPL" xfId="29694"/>
    <cellStyle name="s_Valuation _BS Csan CPC 02 &lt;SAP&gt;_Ligadas 4_2-DRE_Mapa variáveis" xfId="29695"/>
    <cellStyle name="s_Valuation _BS Csan CPC 02 &lt;SAP&gt;_Ligadas 4_2-DRE_Variavel" xfId="29696"/>
    <cellStyle name="s_Valuation _BS Csan CPC 02 &lt;SAP&gt;_Ligadas 4_3-Balanço" xfId="29697"/>
    <cellStyle name="s_Valuation _BS Csan CPC 02 &lt;SAP&gt;_Ligadas 4_3-Balanço_Mapa variáveis" xfId="29698"/>
    <cellStyle name="s_Valuation _BS Csan CPC 02 &lt;SAP&gt;_Ligadas 4_3-Balanço_Variavel" xfId="29699"/>
    <cellStyle name="s_Valuation _BS Csan CPC 02 &lt;SAP&gt;_Ligadas 4_Dep_Judiciais-Contingências" xfId="29700"/>
    <cellStyle name="s_Valuation _BS Csan CPC 02 &lt;SAP&gt;_Ligadas 4_DFC Gerencial" xfId="29701"/>
    <cellStyle name="s_Valuation _BS Csan CPC 02 &lt;SAP&gt;_Ligadas 4_DMPL" xfId="29702"/>
    <cellStyle name="s_Valuation _BS Csan CPC 02 &lt;SAP&gt;_Ligadas 4_Mapa variáveis" xfId="29703"/>
    <cellStyle name="s_Valuation _BS Csan CPC 02 &lt;SAP&gt;_Ligadas 4_P&amp;L RUMO" xfId="29704"/>
    <cellStyle name="s_Valuation _BS Csan CPC 02 &lt;SAP&gt;_Ligadas 4_Variavel" xfId="29705"/>
    <cellStyle name="s_Valuation _BS Csan CPC 02 &lt;SAP&gt;_Ligadas 5" xfId="29706"/>
    <cellStyle name="s_Valuation _BS Csan CPC 02 &lt;SAP&gt;_Ligadas 5_15-FINANCEIRAS" xfId="29707"/>
    <cellStyle name="s_Valuation _BS Csan CPC 02 &lt;SAP&gt;_Ligadas 5_Mapa variáveis" xfId="29708"/>
    <cellStyle name="s_Valuation _BS Csan CPC 02 &lt;SAP&gt;_Ligadas 5_Variavel" xfId="29709"/>
    <cellStyle name="s_Valuation _BS Csan CPC 02 &lt;SAP&gt;_Ligadas 6" xfId="29710"/>
    <cellStyle name="s_Valuation _BS Csan CPC 02 &lt;SAP&gt;_Ligadas 6_COMGAS" xfId="29711"/>
    <cellStyle name="s_Valuation _BS Csan CPC 02 &lt;SAP&gt;_Ligadas 6_Mapa variáveis" xfId="29712"/>
    <cellStyle name="s_Valuation _BS Csan CPC 02 &lt;SAP&gt;_Ligadas 6_OUTROS NEGÓCIOS" xfId="29713"/>
    <cellStyle name="s_Valuation _BS Csan CPC 02 &lt;SAP&gt;_Ligadas 6_RUMO" xfId="29714"/>
    <cellStyle name="s_Valuation _BS Csan CPC 02 &lt;SAP&gt;_Ligadas 6_Variavel" xfId="29715"/>
    <cellStyle name="s_Valuation _BS Csan CPC 02 &lt;SAP&gt;_Ligadas 7" xfId="29716"/>
    <cellStyle name="s_Valuation _BS Csan CPC 02 &lt;SAP&gt;_Ligadas 8" xfId="29717"/>
    <cellStyle name="s_Valuation _BS Csan CPC 02 &lt;SAP&gt;_Ligadas 9" xfId="29718"/>
    <cellStyle name="s_Valuation _BS Csan CPC 02 &lt;SAP&gt;_Ligadas_15-FINANCEIRAS" xfId="29719"/>
    <cellStyle name="s_Valuation _BS Csan CPC 02 &lt;SAP&gt;_Ligadas_15-FINANCEIRAS_1" xfId="29720"/>
    <cellStyle name="s_Valuation _BS Csan CPC 02 &lt;SAP&gt;_Ligadas_1-Indicadores" xfId="29721"/>
    <cellStyle name="s_Valuation _BS Csan CPC 02 &lt;SAP&gt;_Ligadas_1-Indicadores 2" xfId="29722"/>
    <cellStyle name="s_Valuation _BS Csan CPC 02 &lt;SAP&gt;_Ligadas_1-Indicadores_Mapa variáveis" xfId="29723"/>
    <cellStyle name="s_Valuation _BS Csan CPC 02 &lt;SAP&gt;_Ligadas_1-Indicadores_Variavel" xfId="29724"/>
    <cellStyle name="s_Valuation _BS Csan CPC 02 &lt;SAP&gt;_Ligadas_26_Instrumentos Financeiros" xfId="29725"/>
    <cellStyle name="s_Valuation _BS Csan CPC 02 &lt;SAP&gt;_Ligadas_26_Instrumentos Financeiros 2" xfId="29726"/>
    <cellStyle name="s_Valuation _BS Csan CPC 02 &lt;SAP&gt;_Ligadas_26_Instrumentos Financeiros 2_15-FINANCEIRAS" xfId="29727"/>
    <cellStyle name="s_Valuation _BS Csan CPC 02 &lt;SAP&gt;_Ligadas_26_Instrumentos Financeiros_1" xfId="29728"/>
    <cellStyle name="s_Valuation _BS Csan CPC 02 &lt;SAP&gt;_Ligadas_26_Instrumentos Financeiros_1 2" xfId="29729"/>
    <cellStyle name="s_Valuation _BS Csan CPC 02 &lt;SAP&gt;_Ligadas_26_Instrumentos Financeiros_1 2_15-FINANCEIRAS" xfId="29730"/>
    <cellStyle name="s_Valuation _BS Csan CPC 02 &lt;SAP&gt;_Ligadas_26_Instrumentos Financeiros_1_15-FINANCEIRAS" xfId="29731"/>
    <cellStyle name="s_Valuation _BS Csan CPC 02 &lt;SAP&gt;_Ligadas_26_Instrumentos Financeiros_1_15-FINANCEIRAS_1" xfId="29732"/>
    <cellStyle name="s_Valuation _BS Csan CPC 02 &lt;SAP&gt;_Ligadas_26_Instrumentos Financeiros_1_2-DRE" xfId="29733"/>
    <cellStyle name="s_Valuation _BS Csan CPC 02 &lt;SAP&gt;_Ligadas_26_Instrumentos Financeiros_1_2-DRE 2" xfId="29734"/>
    <cellStyle name="s_Valuation _BS Csan CPC 02 &lt;SAP&gt;_Ligadas_26_Instrumentos Financeiros_1_2-DRE_3-Balanço" xfId="29735"/>
    <cellStyle name="s_Valuation _BS Csan CPC 02 &lt;SAP&gt;_Ligadas_26_Instrumentos Financeiros_1_2-DRE_3-Balanço_Mapa variáveis" xfId="29736"/>
    <cellStyle name="s_Valuation _BS Csan CPC 02 &lt;SAP&gt;_Ligadas_26_Instrumentos Financeiros_1_2-DRE_3-Balanço_Variavel" xfId="29737"/>
    <cellStyle name="s_Valuation _BS Csan CPC 02 &lt;SAP&gt;_Ligadas_26_Instrumentos Financeiros_1_2-DRE_Dep_Judiciais-Contingências" xfId="29738"/>
    <cellStyle name="s_Valuation _BS Csan CPC 02 &lt;SAP&gt;_Ligadas_26_Instrumentos Financeiros_1_2-DRE_DFC Gerencial" xfId="29739"/>
    <cellStyle name="s_Valuation _BS Csan CPC 02 &lt;SAP&gt;_Ligadas_26_Instrumentos Financeiros_1_2-DRE_DMPL" xfId="29740"/>
    <cellStyle name="s_Valuation _BS Csan CPC 02 &lt;SAP&gt;_Ligadas_26_Instrumentos Financeiros_1_2-DRE_Mapa variáveis" xfId="29741"/>
    <cellStyle name="s_Valuation _BS Csan CPC 02 &lt;SAP&gt;_Ligadas_26_Instrumentos Financeiros_1_2-DRE_Variavel" xfId="29742"/>
    <cellStyle name="s_Valuation _BS Csan CPC 02 &lt;SAP&gt;_Ligadas_26_Instrumentos Financeiros_1_3-Balanço" xfId="29743"/>
    <cellStyle name="s_Valuation _BS Csan CPC 02 &lt;SAP&gt;_Ligadas_26_Instrumentos Financeiros_1_3-Balanço_Mapa variáveis" xfId="29744"/>
    <cellStyle name="s_Valuation _BS Csan CPC 02 &lt;SAP&gt;_Ligadas_26_Instrumentos Financeiros_1_3-Balanço_Variavel" xfId="29745"/>
    <cellStyle name="s_Valuation _BS Csan CPC 02 &lt;SAP&gt;_Ligadas_26_Instrumentos Financeiros_1_7-Estoque" xfId="29746"/>
    <cellStyle name="s_Valuation _BS Csan CPC 02 &lt;SAP&gt;_Ligadas_26_Instrumentos Financeiros_1_Despesas operacionais " xfId="29747"/>
    <cellStyle name="s_Valuation _BS Csan CPC 02 &lt;SAP&gt;_Ligadas_26_Instrumentos Financeiros_1_Mapa variáveis" xfId="29748"/>
    <cellStyle name="s_Valuation _BS Csan CPC 02 &lt;SAP&gt;_Ligadas_26_Instrumentos Financeiros_1_P&amp;L Raízen Combs" xfId="29749"/>
    <cellStyle name="s_Valuation _BS Csan CPC 02 &lt;SAP&gt;_Ligadas_26_Instrumentos Financeiros_1_P&amp;L RUMO" xfId="29750"/>
    <cellStyle name="s_Valuation _BS Csan CPC 02 &lt;SAP&gt;_Ligadas_26_Instrumentos Financeiros_1_Variavel" xfId="29751"/>
    <cellStyle name="s_Valuation _BS Csan CPC 02 &lt;SAP&gt;_Ligadas_26_Instrumentos Financeiros_1_Working Capital" xfId="29752"/>
    <cellStyle name="s_Valuation _BS Csan CPC 02 &lt;SAP&gt;_Ligadas_26_Instrumentos Financeiros_15-FINANCEIRAS" xfId="29753"/>
    <cellStyle name="s_Valuation _BS Csan CPC 02 &lt;SAP&gt;_Ligadas_26_Instrumentos Financeiros_15-FINANCEIRAS_1" xfId="29754"/>
    <cellStyle name="s_Valuation _BS Csan CPC 02 &lt;SAP&gt;_Ligadas_26_Instrumentos Financeiros_2-DRE" xfId="29755"/>
    <cellStyle name="s_Valuation _BS Csan CPC 02 &lt;SAP&gt;_Ligadas_26_Instrumentos Financeiros_2-DRE 2" xfId="29756"/>
    <cellStyle name="s_Valuation _BS Csan CPC 02 &lt;SAP&gt;_Ligadas_26_Instrumentos Financeiros_2-DRE_3-Balanço" xfId="29757"/>
    <cellStyle name="s_Valuation _BS Csan CPC 02 &lt;SAP&gt;_Ligadas_26_Instrumentos Financeiros_2-DRE_3-Balanço_Mapa variáveis" xfId="29758"/>
    <cellStyle name="s_Valuation _BS Csan CPC 02 &lt;SAP&gt;_Ligadas_26_Instrumentos Financeiros_2-DRE_3-Balanço_Variavel" xfId="29759"/>
    <cellStyle name="s_Valuation _BS Csan CPC 02 &lt;SAP&gt;_Ligadas_26_Instrumentos Financeiros_2-DRE_Dep_Judiciais-Contingências" xfId="29760"/>
    <cellStyle name="s_Valuation _BS Csan CPC 02 &lt;SAP&gt;_Ligadas_26_Instrumentos Financeiros_2-DRE_DFC Gerencial" xfId="29761"/>
    <cellStyle name="s_Valuation _BS Csan CPC 02 &lt;SAP&gt;_Ligadas_26_Instrumentos Financeiros_2-DRE_DMPL" xfId="29762"/>
    <cellStyle name="s_Valuation _BS Csan CPC 02 &lt;SAP&gt;_Ligadas_26_Instrumentos Financeiros_2-DRE_Mapa variáveis" xfId="29763"/>
    <cellStyle name="s_Valuation _BS Csan CPC 02 &lt;SAP&gt;_Ligadas_26_Instrumentos Financeiros_2-DRE_Variavel" xfId="29764"/>
    <cellStyle name="s_Valuation _BS Csan CPC 02 &lt;SAP&gt;_Ligadas_26_Instrumentos Financeiros_3-Balanço" xfId="29765"/>
    <cellStyle name="s_Valuation _BS Csan CPC 02 &lt;SAP&gt;_Ligadas_26_Instrumentos Financeiros_3-Balanço_Mapa variáveis" xfId="29766"/>
    <cellStyle name="s_Valuation _BS Csan CPC 02 &lt;SAP&gt;_Ligadas_26_Instrumentos Financeiros_3-Balanço_Variavel" xfId="29767"/>
    <cellStyle name="s_Valuation _BS Csan CPC 02 &lt;SAP&gt;_Ligadas_26_Instrumentos Financeiros_7-Estoque" xfId="29768"/>
    <cellStyle name="s_Valuation _BS Csan CPC 02 &lt;SAP&gt;_Ligadas_26_Instrumentos Financeiros_Despesas operacionais " xfId="29769"/>
    <cellStyle name="s_Valuation _BS Csan CPC 02 &lt;SAP&gt;_Ligadas_26_Instrumentos Financeiros_Mapa variáveis" xfId="29770"/>
    <cellStyle name="s_Valuation _BS Csan CPC 02 &lt;SAP&gt;_Ligadas_26_Instrumentos Financeiros_P&amp;L Raízen Combs" xfId="29771"/>
    <cellStyle name="s_Valuation _BS Csan CPC 02 &lt;SAP&gt;_Ligadas_26_Instrumentos Financeiros_P&amp;L RUMO" xfId="29772"/>
    <cellStyle name="s_Valuation _BS Csan CPC 02 &lt;SAP&gt;_Ligadas_26_Instrumentos Financeiros_Variavel" xfId="29773"/>
    <cellStyle name="s_Valuation _BS Csan CPC 02 &lt;SAP&gt;_Ligadas_26_Instrumentos Financeiros_Working Capital" xfId="29774"/>
    <cellStyle name="s_Valuation _BS Csan CPC 02 &lt;SAP&gt;_Ligadas_2-DRE" xfId="29775"/>
    <cellStyle name="s_Valuation _BS Csan CPC 02 &lt;SAP&gt;_Ligadas_2-DRE 2" xfId="29776"/>
    <cellStyle name="s_Valuation _BS Csan CPC 02 &lt;SAP&gt;_Ligadas_2-DRE 2_15-FINANCEIRAS" xfId="29777"/>
    <cellStyle name="s_Valuation _BS Csan CPC 02 &lt;SAP&gt;_Ligadas_2-DRE_1" xfId="29778"/>
    <cellStyle name="s_Valuation _BS Csan CPC 02 &lt;SAP&gt;_Ligadas_2-DRE_1 2" xfId="29779"/>
    <cellStyle name="s_Valuation _BS Csan CPC 02 &lt;SAP&gt;_Ligadas_2-DRE_1_3-Balanço" xfId="29780"/>
    <cellStyle name="s_Valuation _BS Csan CPC 02 &lt;SAP&gt;_Ligadas_2-DRE_1_3-Balanço_Mapa variáveis" xfId="29781"/>
    <cellStyle name="s_Valuation _BS Csan CPC 02 &lt;SAP&gt;_Ligadas_2-DRE_1_3-Balanço_Variavel" xfId="29782"/>
    <cellStyle name="s_Valuation _BS Csan CPC 02 &lt;SAP&gt;_Ligadas_2-DRE_1_Dep_Judiciais-Contingências" xfId="29783"/>
    <cellStyle name="s_Valuation _BS Csan CPC 02 &lt;SAP&gt;_Ligadas_2-DRE_1_DFC Gerencial" xfId="29784"/>
    <cellStyle name="s_Valuation _BS Csan CPC 02 &lt;SAP&gt;_Ligadas_2-DRE_1_DMPL" xfId="29785"/>
    <cellStyle name="s_Valuation _BS Csan CPC 02 &lt;SAP&gt;_Ligadas_2-DRE_1_Mapa variáveis" xfId="29786"/>
    <cellStyle name="s_Valuation _BS Csan CPC 02 &lt;SAP&gt;_Ligadas_2-DRE_1_Variavel" xfId="29787"/>
    <cellStyle name="s_Valuation _BS Csan CPC 02 &lt;SAP&gt;_Ligadas_2-DRE_15-FINANCEIRAS" xfId="29788"/>
    <cellStyle name="s_Valuation _BS Csan CPC 02 &lt;SAP&gt;_Ligadas_2-DRE_15-FINANCEIRAS_1" xfId="29789"/>
    <cellStyle name="s_Valuation _BS Csan CPC 02 &lt;SAP&gt;_Ligadas_2-DRE_2-DRE" xfId="29790"/>
    <cellStyle name="s_Valuation _BS Csan CPC 02 &lt;SAP&gt;_Ligadas_2-DRE_2-DRE 2" xfId="29791"/>
    <cellStyle name="s_Valuation _BS Csan CPC 02 &lt;SAP&gt;_Ligadas_2-DRE_2-DRE_3-Balanço" xfId="29792"/>
    <cellStyle name="s_Valuation _BS Csan CPC 02 &lt;SAP&gt;_Ligadas_2-DRE_2-DRE_3-Balanço_Mapa variáveis" xfId="29793"/>
    <cellStyle name="s_Valuation _BS Csan CPC 02 &lt;SAP&gt;_Ligadas_2-DRE_2-DRE_3-Balanço_Variavel" xfId="29794"/>
    <cellStyle name="s_Valuation _BS Csan CPC 02 &lt;SAP&gt;_Ligadas_2-DRE_2-DRE_Dep_Judiciais-Contingências" xfId="29795"/>
    <cellStyle name="s_Valuation _BS Csan CPC 02 &lt;SAP&gt;_Ligadas_2-DRE_2-DRE_DFC Gerencial" xfId="29796"/>
    <cellStyle name="s_Valuation _BS Csan CPC 02 &lt;SAP&gt;_Ligadas_2-DRE_2-DRE_DMPL" xfId="29797"/>
    <cellStyle name="s_Valuation _BS Csan CPC 02 &lt;SAP&gt;_Ligadas_2-DRE_2-DRE_Mapa variáveis" xfId="29798"/>
    <cellStyle name="s_Valuation _BS Csan CPC 02 &lt;SAP&gt;_Ligadas_2-DRE_2-DRE_Variavel" xfId="29799"/>
    <cellStyle name="s_Valuation _BS Csan CPC 02 &lt;SAP&gt;_Ligadas_2-DRE_3-Balanço" xfId="29800"/>
    <cellStyle name="s_Valuation _BS Csan CPC 02 &lt;SAP&gt;_Ligadas_2-DRE_3-Balanço_Mapa variáveis" xfId="29801"/>
    <cellStyle name="s_Valuation _BS Csan CPC 02 &lt;SAP&gt;_Ligadas_2-DRE_3-Balanço_Variavel" xfId="29802"/>
    <cellStyle name="s_Valuation _BS Csan CPC 02 &lt;SAP&gt;_Ligadas_2-DRE_7-Estoque" xfId="29803"/>
    <cellStyle name="s_Valuation _BS Csan CPC 02 &lt;SAP&gt;_Ligadas_2-DRE_Despesas operacionais " xfId="29804"/>
    <cellStyle name="s_Valuation _BS Csan CPC 02 &lt;SAP&gt;_Ligadas_2-DRE_Mapa variáveis" xfId="29805"/>
    <cellStyle name="s_Valuation _BS Csan CPC 02 &lt;SAP&gt;_Ligadas_2-DRE_P&amp;L Raízen Combs" xfId="29806"/>
    <cellStyle name="s_Valuation _BS Csan CPC 02 &lt;SAP&gt;_Ligadas_2-DRE_P&amp;L RUMO" xfId="29807"/>
    <cellStyle name="s_Valuation _BS Csan CPC 02 &lt;SAP&gt;_Ligadas_2-DRE_Variavel" xfId="29808"/>
    <cellStyle name="s_Valuation _BS Csan CPC 02 &lt;SAP&gt;_Ligadas_2-DRE_Working Capital" xfId="29809"/>
    <cellStyle name="s_Valuation _BS Csan CPC 02 &lt;SAP&gt;_Ligadas_3-Balanço" xfId="29810"/>
    <cellStyle name="s_Valuation _BS Csan CPC 02 &lt;SAP&gt;_Ligadas_3-Balanço 2" xfId="29811"/>
    <cellStyle name="s_Valuation _BS Csan CPC 02 &lt;SAP&gt;_Ligadas_3-Balanço 2_15-FINANCEIRAS" xfId="29812"/>
    <cellStyle name="s_Valuation _BS Csan CPC 02 &lt;SAP&gt;_Ligadas_3-Balanço_1" xfId="29813"/>
    <cellStyle name="s_Valuation _BS Csan CPC 02 &lt;SAP&gt;_Ligadas_3-Balanço_1 2" xfId="29814"/>
    <cellStyle name="s_Valuation _BS Csan CPC 02 &lt;SAP&gt;_Ligadas_3-Balanço_1 2_15-FINANCEIRAS" xfId="29815"/>
    <cellStyle name="s_Valuation _BS Csan CPC 02 &lt;SAP&gt;_Ligadas_3-Balanço_1_15-FINANCEIRAS" xfId="29816"/>
    <cellStyle name="s_Valuation _BS Csan CPC 02 &lt;SAP&gt;_Ligadas_3-Balanço_1_15-FINANCEIRAS_1" xfId="29817"/>
    <cellStyle name="s_Valuation _BS Csan CPC 02 &lt;SAP&gt;_Ligadas_3-Balanço_1_2-DRE" xfId="29818"/>
    <cellStyle name="s_Valuation _BS Csan CPC 02 &lt;SAP&gt;_Ligadas_3-Balanço_1_2-DRE 2" xfId="29819"/>
    <cellStyle name="s_Valuation _BS Csan CPC 02 &lt;SAP&gt;_Ligadas_3-Balanço_1_2-DRE_3-Balanço" xfId="29820"/>
    <cellStyle name="s_Valuation _BS Csan CPC 02 &lt;SAP&gt;_Ligadas_3-Balanço_1_2-DRE_3-Balanço_Mapa variáveis" xfId="29821"/>
    <cellStyle name="s_Valuation _BS Csan CPC 02 &lt;SAP&gt;_Ligadas_3-Balanço_1_2-DRE_3-Balanço_Variavel" xfId="29822"/>
    <cellStyle name="s_Valuation _BS Csan CPC 02 &lt;SAP&gt;_Ligadas_3-Balanço_1_2-DRE_Dep_Judiciais-Contingências" xfId="29823"/>
    <cellStyle name="s_Valuation _BS Csan CPC 02 &lt;SAP&gt;_Ligadas_3-Balanço_1_2-DRE_DFC Gerencial" xfId="29824"/>
    <cellStyle name="s_Valuation _BS Csan CPC 02 &lt;SAP&gt;_Ligadas_3-Balanço_1_2-DRE_DMPL" xfId="29825"/>
    <cellStyle name="s_Valuation _BS Csan CPC 02 &lt;SAP&gt;_Ligadas_3-Balanço_1_2-DRE_Mapa variáveis" xfId="29826"/>
    <cellStyle name="s_Valuation _BS Csan CPC 02 &lt;SAP&gt;_Ligadas_3-Balanço_1_2-DRE_Variavel" xfId="29827"/>
    <cellStyle name="s_Valuation _BS Csan CPC 02 &lt;SAP&gt;_Ligadas_3-Balanço_1_3-Balanço" xfId="29828"/>
    <cellStyle name="s_Valuation _BS Csan CPC 02 &lt;SAP&gt;_Ligadas_3-Balanço_1_3-Balanço_Mapa variáveis" xfId="29829"/>
    <cellStyle name="s_Valuation _BS Csan CPC 02 &lt;SAP&gt;_Ligadas_3-Balanço_1_3-Balanço_Variavel" xfId="29830"/>
    <cellStyle name="s_Valuation _BS Csan CPC 02 &lt;SAP&gt;_Ligadas_3-Balanço_1_7-Estoque" xfId="29831"/>
    <cellStyle name="s_Valuation _BS Csan CPC 02 &lt;SAP&gt;_Ligadas_3-Balanço_1_Despesas operacionais " xfId="29832"/>
    <cellStyle name="s_Valuation _BS Csan CPC 02 &lt;SAP&gt;_Ligadas_3-Balanço_1_Mapa variáveis" xfId="29833"/>
    <cellStyle name="s_Valuation _BS Csan CPC 02 &lt;SAP&gt;_Ligadas_3-Balanço_1_P&amp;L Raízen Combs" xfId="29834"/>
    <cellStyle name="s_Valuation _BS Csan CPC 02 &lt;SAP&gt;_Ligadas_3-Balanço_1_P&amp;L RUMO" xfId="29835"/>
    <cellStyle name="s_Valuation _BS Csan CPC 02 &lt;SAP&gt;_Ligadas_3-Balanço_1_Variavel" xfId="29836"/>
    <cellStyle name="s_Valuation _BS Csan CPC 02 &lt;SAP&gt;_Ligadas_3-Balanço_1_Working Capital" xfId="29837"/>
    <cellStyle name="s_Valuation _BS Csan CPC 02 &lt;SAP&gt;_Ligadas_3-Balanço_15-FINANCEIRAS" xfId="29838"/>
    <cellStyle name="s_Valuation _BS Csan CPC 02 &lt;SAP&gt;_Ligadas_3-Balanço_15-FINANCEIRAS_1" xfId="29839"/>
    <cellStyle name="s_Valuation _BS Csan CPC 02 &lt;SAP&gt;_Ligadas_3-Balanço_2" xfId="29840"/>
    <cellStyle name="s_Valuation _BS Csan CPC 02 &lt;SAP&gt;_Ligadas_3-Balanço_2_Mapa variáveis" xfId="29841"/>
    <cellStyle name="s_Valuation _BS Csan CPC 02 &lt;SAP&gt;_Ligadas_3-Balanço_2_Variavel" xfId="29842"/>
    <cellStyle name="s_Valuation _BS Csan CPC 02 &lt;SAP&gt;_Ligadas_3-Balanço_2-DRE" xfId="29843"/>
    <cellStyle name="s_Valuation _BS Csan CPC 02 &lt;SAP&gt;_Ligadas_3-Balanço_2-DRE 2" xfId="29844"/>
    <cellStyle name="s_Valuation _BS Csan CPC 02 &lt;SAP&gt;_Ligadas_3-Balanço_2-DRE_3-Balanço" xfId="29845"/>
    <cellStyle name="s_Valuation _BS Csan CPC 02 &lt;SAP&gt;_Ligadas_3-Balanço_2-DRE_3-Balanço_Mapa variáveis" xfId="29846"/>
    <cellStyle name="s_Valuation _BS Csan CPC 02 &lt;SAP&gt;_Ligadas_3-Balanço_2-DRE_3-Balanço_Variavel" xfId="29847"/>
    <cellStyle name="s_Valuation _BS Csan CPC 02 &lt;SAP&gt;_Ligadas_3-Balanço_2-DRE_Dep_Judiciais-Contingências" xfId="29848"/>
    <cellStyle name="s_Valuation _BS Csan CPC 02 &lt;SAP&gt;_Ligadas_3-Balanço_2-DRE_DFC Gerencial" xfId="29849"/>
    <cellStyle name="s_Valuation _BS Csan CPC 02 &lt;SAP&gt;_Ligadas_3-Balanço_2-DRE_DMPL" xfId="29850"/>
    <cellStyle name="s_Valuation _BS Csan CPC 02 &lt;SAP&gt;_Ligadas_3-Balanço_2-DRE_Mapa variáveis" xfId="29851"/>
    <cellStyle name="s_Valuation _BS Csan CPC 02 &lt;SAP&gt;_Ligadas_3-Balanço_2-DRE_Variavel" xfId="29852"/>
    <cellStyle name="s_Valuation _BS Csan CPC 02 &lt;SAP&gt;_Ligadas_3-Balanço_3-Balanço" xfId="29853"/>
    <cellStyle name="s_Valuation _BS Csan CPC 02 &lt;SAP&gt;_Ligadas_3-Balanço_3-Balanço_Mapa variáveis" xfId="29854"/>
    <cellStyle name="s_Valuation _BS Csan CPC 02 &lt;SAP&gt;_Ligadas_3-Balanço_3-Balanço_Variavel" xfId="29855"/>
    <cellStyle name="s_Valuation _BS Csan CPC 02 &lt;SAP&gt;_Ligadas_3-Balanço_7-Estoque" xfId="29856"/>
    <cellStyle name="s_Valuation _BS Csan CPC 02 &lt;SAP&gt;_Ligadas_3-Balanço_Despesas operacionais " xfId="29857"/>
    <cellStyle name="s_Valuation _BS Csan CPC 02 &lt;SAP&gt;_Ligadas_3-Balanço_Mapa variáveis" xfId="29858"/>
    <cellStyle name="s_Valuation _BS Csan CPC 02 &lt;SAP&gt;_Ligadas_3-Balanço_P&amp;L Raízen Combs" xfId="29859"/>
    <cellStyle name="s_Valuation _BS Csan CPC 02 &lt;SAP&gt;_Ligadas_3-Balanço_P&amp;L RUMO" xfId="29860"/>
    <cellStyle name="s_Valuation _BS Csan CPC 02 &lt;SAP&gt;_Ligadas_3-Balanço_Variavel" xfId="29861"/>
    <cellStyle name="s_Valuation _BS Csan CPC 02 &lt;SAP&gt;_Ligadas_3-Balanço_Working Capital" xfId="29862"/>
    <cellStyle name="s_Valuation _BS Csan CPC 02 &lt;SAP&gt;_Ligadas_4-DMPL" xfId="29863"/>
    <cellStyle name="s_Valuation _BS Csan CPC 02 &lt;SAP&gt;_Ligadas_4-DMPL 2" xfId="29864"/>
    <cellStyle name="s_Valuation _BS Csan CPC 02 &lt;SAP&gt;_Ligadas_4-DMPL 2_15-FINANCEIRAS" xfId="29865"/>
    <cellStyle name="s_Valuation _BS Csan CPC 02 &lt;SAP&gt;_Ligadas_4-DMPL_15-FINANCEIRAS" xfId="29866"/>
    <cellStyle name="s_Valuation _BS Csan CPC 02 &lt;SAP&gt;_Ligadas_4-DMPL_15-FINANCEIRAS_1" xfId="29867"/>
    <cellStyle name="s_Valuation _BS Csan CPC 02 &lt;SAP&gt;_Ligadas_4-DMPL_2-DRE" xfId="29868"/>
    <cellStyle name="s_Valuation _BS Csan CPC 02 &lt;SAP&gt;_Ligadas_4-DMPL_2-DRE 2" xfId="29869"/>
    <cellStyle name="s_Valuation _BS Csan CPC 02 &lt;SAP&gt;_Ligadas_4-DMPL_2-DRE_3-Balanço" xfId="29870"/>
    <cellStyle name="s_Valuation _BS Csan CPC 02 &lt;SAP&gt;_Ligadas_4-DMPL_2-DRE_3-Balanço_Mapa variáveis" xfId="29871"/>
    <cellStyle name="s_Valuation _BS Csan CPC 02 &lt;SAP&gt;_Ligadas_4-DMPL_2-DRE_3-Balanço_Variavel" xfId="29872"/>
    <cellStyle name="s_Valuation _BS Csan CPC 02 &lt;SAP&gt;_Ligadas_4-DMPL_2-DRE_Dep_Judiciais-Contingências" xfId="29873"/>
    <cellStyle name="s_Valuation _BS Csan CPC 02 &lt;SAP&gt;_Ligadas_4-DMPL_2-DRE_DFC Gerencial" xfId="29874"/>
    <cellStyle name="s_Valuation _BS Csan CPC 02 &lt;SAP&gt;_Ligadas_4-DMPL_2-DRE_DMPL" xfId="29875"/>
    <cellStyle name="s_Valuation _BS Csan CPC 02 &lt;SAP&gt;_Ligadas_4-DMPL_2-DRE_Mapa variáveis" xfId="29876"/>
    <cellStyle name="s_Valuation _BS Csan CPC 02 &lt;SAP&gt;_Ligadas_4-DMPL_2-DRE_Variavel" xfId="29877"/>
    <cellStyle name="s_Valuation _BS Csan CPC 02 &lt;SAP&gt;_Ligadas_4-DMPL_3-Balanço" xfId="29878"/>
    <cellStyle name="s_Valuation _BS Csan CPC 02 &lt;SAP&gt;_Ligadas_4-DMPL_3-Balanço_Mapa variáveis" xfId="29879"/>
    <cellStyle name="s_Valuation _BS Csan CPC 02 &lt;SAP&gt;_Ligadas_4-DMPL_3-Balanço_Variavel" xfId="29880"/>
    <cellStyle name="s_Valuation _BS Csan CPC 02 &lt;SAP&gt;_Ligadas_4-DMPL_Dep_Judiciais-Contingências" xfId="29881"/>
    <cellStyle name="s_Valuation _BS Csan CPC 02 &lt;SAP&gt;_Ligadas_4-DMPL_DFC Gerencial" xfId="29882"/>
    <cellStyle name="s_Valuation _BS Csan CPC 02 &lt;SAP&gt;_Ligadas_4-DMPL_DMPL" xfId="29883"/>
    <cellStyle name="s_Valuation _BS Csan CPC 02 &lt;SAP&gt;_Ligadas_4-DMPL_Mapa variáveis" xfId="29884"/>
    <cellStyle name="s_Valuation _BS Csan CPC 02 &lt;SAP&gt;_Ligadas_4-DMPL_P&amp;L RUMO" xfId="29885"/>
    <cellStyle name="s_Valuation _BS Csan CPC 02 &lt;SAP&gt;_Ligadas_4-DMPL_Variavel" xfId="29886"/>
    <cellStyle name="s_Valuation _BS Csan CPC 02 &lt;SAP&gt;_Ligadas_7-Estoque" xfId="29887"/>
    <cellStyle name="s_Valuation _BS Csan CPC 02 &lt;SAP&gt;_Ligadas_8-Impostos" xfId="29888"/>
    <cellStyle name="s_Valuation _BS Csan CPC 02 &lt;SAP&gt;_Ligadas_8-Impostos 2" xfId="29889"/>
    <cellStyle name="s_Valuation _BS Csan CPC 02 &lt;SAP&gt;_Ligadas_8-Impostos 2_15-FINANCEIRAS" xfId="29890"/>
    <cellStyle name="s_Valuation _BS Csan CPC 02 &lt;SAP&gt;_Ligadas_8-Impostos_15-FINANCEIRAS" xfId="29891"/>
    <cellStyle name="s_Valuation _BS Csan CPC 02 &lt;SAP&gt;_Ligadas_8-Impostos_15-FINANCEIRAS_1" xfId="29892"/>
    <cellStyle name="s_Valuation _BS Csan CPC 02 &lt;SAP&gt;_Ligadas_8-Impostos_2-DRE" xfId="29893"/>
    <cellStyle name="s_Valuation _BS Csan CPC 02 &lt;SAP&gt;_Ligadas_8-Impostos_2-DRE 2" xfId="29894"/>
    <cellStyle name="s_Valuation _BS Csan CPC 02 &lt;SAP&gt;_Ligadas_8-Impostos_2-DRE_3-Balanço" xfId="29895"/>
    <cellStyle name="s_Valuation _BS Csan CPC 02 &lt;SAP&gt;_Ligadas_8-Impostos_2-DRE_3-Balanço_Mapa variáveis" xfId="29896"/>
    <cellStyle name="s_Valuation _BS Csan CPC 02 &lt;SAP&gt;_Ligadas_8-Impostos_2-DRE_3-Balanço_Variavel" xfId="29897"/>
    <cellStyle name="s_Valuation _BS Csan CPC 02 &lt;SAP&gt;_Ligadas_8-Impostos_2-DRE_Dep_Judiciais-Contingências" xfId="29898"/>
    <cellStyle name="s_Valuation _BS Csan CPC 02 &lt;SAP&gt;_Ligadas_8-Impostos_2-DRE_DFC Gerencial" xfId="29899"/>
    <cellStyle name="s_Valuation _BS Csan CPC 02 &lt;SAP&gt;_Ligadas_8-Impostos_2-DRE_DMPL" xfId="29900"/>
    <cellStyle name="s_Valuation _BS Csan CPC 02 &lt;SAP&gt;_Ligadas_8-Impostos_2-DRE_Mapa variáveis" xfId="29901"/>
    <cellStyle name="s_Valuation _BS Csan CPC 02 &lt;SAP&gt;_Ligadas_8-Impostos_2-DRE_Variavel" xfId="29902"/>
    <cellStyle name="s_Valuation _BS Csan CPC 02 &lt;SAP&gt;_Ligadas_8-Impostos_3-Balanço" xfId="29903"/>
    <cellStyle name="s_Valuation _BS Csan CPC 02 &lt;SAP&gt;_Ligadas_8-Impostos_3-Balanço_Mapa variáveis" xfId="29904"/>
    <cellStyle name="s_Valuation _BS Csan CPC 02 &lt;SAP&gt;_Ligadas_8-Impostos_3-Balanço_Variavel" xfId="29905"/>
    <cellStyle name="s_Valuation _BS Csan CPC 02 &lt;SAP&gt;_Ligadas_8-Impostos_Dep_Judiciais-Contingências" xfId="29906"/>
    <cellStyle name="s_Valuation _BS Csan CPC 02 &lt;SAP&gt;_Ligadas_8-Impostos_DFC Gerencial" xfId="29907"/>
    <cellStyle name="s_Valuation _BS Csan CPC 02 &lt;SAP&gt;_Ligadas_8-Impostos_DMPL" xfId="29908"/>
    <cellStyle name="s_Valuation _BS Csan CPC 02 &lt;SAP&gt;_Ligadas_8-Impostos_Mapa variáveis" xfId="29909"/>
    <cellStyle name="s_Valuation _BS Csan CPC 02 &lt;SAP&gt;_Ligadas_8-Impostos_P&amp;L RUMO" xfId="29910"/>
    <cellStyle name="s_Valuation _BS Csan CPC 02 &lt;SAP&gt;_Ligadas_8-Impostos_Variavel" xfId="29911"/>
    <cellStyle name="s_Valuation _BS Csan CPC 02 &lt;SAP&gt;_Ligadas_Acerto FV e Ajustes Manuais" xfId="29912"/>
    <cellStyle name="s_Valuation _BS Csan CPC 02 &lt;SAP&gt;_Ligadas_Acerto FV e Ajustes Manuais_Despesas operacionais " xfId="29913"/>
    <cellStyle name="s_Valuation _BS Csan CPC 02 &lt;SAP&gt;_Ligadas_Acerto FV e Ajustes Manuais_Working Capital" xfId="29914"/>
    <cellStyle name="s_Valuation _BS Csan CPC 02 &lt;SAP&gt;_Ligadas_Balanço" xfId="29915"/>
    <cellStyle name="s_Valuation _BS Csan CPC 02 &lt;SAP&gt;_Ligadas_Balanço_Despesas operacionais " xfId="29916"/>
    <cellStyle name="s_Valuation _BS Csan CPC 02 &lt;SAP&gt;_Ligadas_Balanço_Working Capital" xfId="29917"/>
    <cellStyle name="s_Valuation _BS Csan CPC 02 &lt;SAP&gt;_Ligadas_Base Julho" xfId="29918"/>
    <cellStyle name="s_Valuation _BS Csan CPC 02 &lt;SAP&gt;_Ligadas_Base Julho_Mapa variáveis" xfId="29919"/>
    <cellStyle name="s_Valuation _BS Csan CPC 02 &lt;SAP&gt;_Ligadas_Base Julho_Taxa Efetiva Cosan - Acumulado até Setembro 2011" xfId="29920"/>
    <cellStyle name="s_Valuation _BS Csan CPC 02 &lt;SAP&gt;_Ligadas_Base Julho_Taxa Efetiva Cosan - Acumulado até Setembro 2011_Mapa variáveis" xfId="29921"/>
    <cellStyle name="s_Valuation _BS Csan CPC 02 &lt;SAP&gt;_Ligadas_Base Julho_Taxa Efetiva Cosan - Acumulado até Setembro 2011_Variavel" xfId="29922"/>
    <cellStyle name="s_Valuation _BS Csan CPC 02 &lt;SAP&gt;_Ligadas_Base Julho_Variavel" xfId="29923"/>
    <cellStyle name="s_Valuation _BS Csan CPC 02 &lt;SAP&gt;_Ligadas_Base Junho" xfId="29924"/>
    <cellStyle name="s_Valuation _BS Csan CPC 02 &lt;SAP&gt;_Ligadas_Base Junho_Base Junho" xfId="29925"/>
    <cellStyle name="s_Valuation _BS Csan CPC 02 &lt;SAP&gt;_Ligadas_Base Junho_Base Junho_Base Julho" xfId="29926"/>
    <cellStyle name="s_Valuation _BS Csan CPC 02 &lt;SAP&gt;_Ligadas_Base Junho_Base Junho_Base Julho_Mapa variáveis" xfId="29927"/>
    <cellStyle name="s_Valuation _BS Csan CPC 02 &lt;SAP&gt;_Ligadas_Base Junho_Base Junho_Base Julho_Taxa Efetiva Cosan - Acumulado até Setembro 2011" xfId="29928"/>
    <cellStyle name="s_Valuation _BS Csan CPC 02 &lt;SAP&gt;_Ligadas_Base Junho_Base Junho_Base Julho_Taxa Efetiva Cosan - Acumulado até Setembro 2011_Mapa variáveis" xfId="29929"/>
    <cellStyle name="s_Valuation _BS Csan CPC 02 &lt;SAP&gt;_Ligadas_Base Junho_Base Junho_Base Julho_Taxa Efetiva Cosan - Acumulado até Setembro 2011_Variavel" xfId="29930"/>
    <cellStyle name="s_Valuation _BS Csan CPC 02 &lt;SAP&gt;_Ligadas_Base Junho_Base Junho_Base Julho_Variavel" xfId="29931"/>
    <cellStyle name="s_Valuation _BS Csan CPC 02 &lt;SAP&gt;_Ligadas_Base Junho_Base Junho_Mapa variáveis" xfId="29932"/>
    <cellStyle name="s_Valuation _BS Csan CPC 02 &lt;SAP&gt;_Ligadas_Base Junho_Base Junho_Variavel" xfId="29933"/>
    <cellStyle name="s_Valuation _BS Csan CPC 02 &lt;SAP&gt;_Ligadas_Base Junho_Mapa variáveis" xfId="29934"/>
    <cellStyle name="s_Valuation _BS Csan CPC 02 &lt;SAP&gt;_Ligadas_Base Junho_Taxa Efetiva Cosan - Acumulado até Setembro 2011" xfId="29935"/>
    <cellStyle name="s_Valuation _BS Csan CPC 02 &lt;SAP&gt;_Ligadas_Base Junho_Taxa Efetiva Cosan - Acumulado até Setembro 2011_Mapa variáveis" xfId="29936"/>
    <cellStyle name="s_Valuation _BS Csan CPC 02 &lt;SAP&gt;_Ligadas_Base Junho_Taxa Efetiva Cosan - Acumulado até Setembro 2011_Variavel" xfId="29937"/>
    <cellStyle name="s_Valuation _BS Csan CPC 02 &lt;SAP&gt;_Ligadas_Base Junho_Variavel" xfId="29938"/>
    <cellStyle name="s_Valuation _BS Csan CPC 02 &lt;SAP&gt;_Ligadas_Caixa restrito" xfId="29939"/>
    <cellStyle name="s_Valuation _BS Csan CPC 02 &lt;SAP&gt;_Ligadas_Caixa restrito 2" xfId="29940"/>
    <cellStyle name="s_Valuation _BS Csan CPC 02 &lt;SAP&gt;_Ligadas_Caixa restrito_7-Estoque" xfId="29941"/>
    <cellStyle name="s_Valuation _BS Csan CPC 02 &lt;SAP&gt;_Ligadas_Caixa restrito_Despesas operacionais " xfId="29942"/>
    <cellStyle name="s_Valuation _BS Csan CPC 02 &lt;SAP&gt;_Ligadas_Caixa restrito_Working Capital" xfId="29943"/>
    <cellStyle name="s_Valuation _BS Csan CPC 02 &lt;SAP&gt;_Ligadas_CCL" xfId="29944"/>
    <cellStyle name="s_Valuation _BS Csan CPC 02 &lt;SAP&gt;_Ligadas_CCL 2" xfId="29945"/>
    <cellStyle name="s_Valuation _BS Csan CPC 02 &lt;SAP&gt;_Ligadas_CCL 2_15-FINANCEIRAS" xfId="29946"/>
    <cellStyle name="s_Valuation _BS Csan CPC 02 &lt;SAP&gt;_Ligadas_CCL 2_Mapa variáveis" xfId="29947"/>
    <cellStyle name="s_Valuation _BS Csan CPC 02 &lt;SAP&gt;_Ligadas_CCL 2_Variavel" xfId="29948"/>
    <cellStyle name="s_Valuation _BS Csan CPC 02 &lt;SAP&gt;_Ligadas_CCL 3" xfId="29949"/>
    <cellStyle name="s_Valuation _BS Csan CPC 02 &lt;SAP&gt;_Ligadas_CCL_15-FINANCEIRAS" xfId="29950"/>
    <cellStyle name="s_Valuation _BS Csan CPC 02 &lt;SAP&gt;_Ligadas_CCL_15-FINANCEIRAS_1" xfId="29951"/>
    <cellStyle name="s_Valuation _BS Csan CPC 02 &lt;SAP&gt;_Ligadas_CCL_2-DRE" xfId="29952"/>
    <cellStyle name="s_Valuation _BS Csan CPC 02 &lt;SAP&gt;_Ligadas_CCL_2-DRE 2" xfId="29953"/>
    <cellStyle name="s_Valuation _BS Csan CPC 02 &lt;SAP&gt;_Ligadas_CCL_2-DRE_3-Balanço" xfId="29954"/>
    <cellStyle name="s_Valuation _BS Csan CPC 02 &lt;SAP&gt;_Ligadas_CCL_2-DRE_3-Balanço_Mapa variáveis" xfId="29955"/>
    <cellStyle name="s_Valuation _BS Csan CPC 02 &lt;SAP&gt;_Ligadas_CCL_2-DRE_3-Balanço_Variavel" xfId="29956"/>
    <cellStyle name="s_Valuation _BS Csan CPC 02 &lt;SAP&gt;_Ligadas_CCL_2-DRE_Dep_Judiciais-Contingências" xfId="29957"/>
    <cellStyle name="s_Valuation _BS Csan CPC 02 &lt;SAP&gt;_Ligadas_CCL_2-DRE_DFC Gerencial" xfId="29958"/>
    <cellStyle name="s_Valuation _BS Csan CPC 02 &lt;SAP&gt;_Ligadas_CCL_2-DRE_DMPL" xfId="29959"/>
    <cellStyle name="s_Valuation _BS Csan CPC 02 &lt;SAP&gt;_Ligadas_CCL_2-DRE_Mapa variáveis" xfId="29960"/>
    <cellStyle name="s_Valuation _BS Csan CPC 02 &lt;SAP&gt;_Ligadas_CCL_2-DRE_Variavel" xfId="29961"/>
    <cellStyle name="s_Valuation _BS Csan CPC 02 &lt;SAP&gt;_Ligadas_CCL_3-Balanço" xfId="29962"/>
    <cellStyle name="s_Valuation _BS Csan CPC 02 &lt;SAP&gt;_Ligadas_CCL_3-Balanço 2" xfId="29963"/>
    <cellStyle name="s_Valuation _BS Csan CPC 02 &lt;SAP&gt;_Ligadas_CCL_3-Balanço 2_15-FINANCEIRAS" xfId="29964"/>
    <cellStyle name="s_Valuation _BS Csan CPC 02 &lt;SAP&gt;_Ligadas_CCL_3-Balanço_1" xfId="29965"/>
    <cellStyle name="s_Valuation _BS Csan CPC 02 &lt;SAP&gt;_Ligadas_CCL_3-Balanço_1_Mapa variáveis" xfId="29966"/>
    <cellStyle name="s_Valuation _BS Csan CPC 02 &lt;SAP&gt;_Ligadas_CCL_3-Balanço_1_Variavel" xfId="29967"/>
    <cellStyle name="s_Valuation _BS Csan CPC 02 &lt;SAP&gt;_Ligadas_CCL_3-Balanço_15-FINANCEIRAS" xfId="29968"/>
    <cellStyle name="s_Valuation _BS Csan CPC 02 &lt;SAP&gt;_Ligadas_CCL_3-Balanço_15-FINANCEIRAS_1" xfId="29969"/>
    <cellStyle name="s_Valuation _BS Csan CPC 02 &lt;SAP&gt;_Ligadas_CCL_3-Balanço_2-DRE" xfId="29970"/>
    <cellStyle name="s_Valuation _BS Csan CPC 02 &lt;SAP&gt;_Ligadas_CCL_3-Balanço_2-DRE 2" xfId="29971"/>
    <cellStyle name="s_Valuation _BS Csan CPC 02 &lt;SAP&gt;_Ligadas_CCL_3-Balanço_2-DRE_3-Balanço" xfId="29972"/>
    <cellStyle name="s_Valuation _BS Csan CPC 02 &lt;SAP&gt;_Ligadas_CCL_3-Balanço_2-DRE_3-Balanço_Mapa variáveis" xfId="29973"/>
    <cellStyle name="s_Valuation _BS Csan CPC 02 &lt;SAP&gt;_Ligadas_CCL_3-Balanço_2-DRE_3-Balanço_Variavel" xfId="29974"/>
    <cellStyle name="s_Valuation _BS Csan CPC 02 &lt;SAP&gt;_Ligadas_CCL_3-Balanço_2-DRE_Dep_Judiciais-Contingências" xfId="29975"/>
    <cellStyle name="s_Valuation _BS Csan CPC 02 &lt;SAP&gt;_Ligadas_CCL_3-Balanço_2-DRE_DFC Gerencial" xfId="29976"/>
    <cellStyle name="s_Valuation _BS Csan CPC 02 &lt;SAP&gt;_Ligadas_CCL_3-Balanço_2-DRE_DMPL" xfId="29977"/>
    <cellStyle name="s_Valuation _BS Csan CPC 02 &lt;SAP&gt;_Ligadas_CCL_3-Balanço_2-DRE_Mapa variáveis" xfId="29978"/>
    <cellStyle name="s_Valuation _BS Csan CPC 02 &lt;SAP&gt;_Ligadas_CCL_3-Balanço_2-DRE_Variavel" xfId="29979"/>
    <cellStyle name="s_Valuation _BS Csan CPC 02 &lt;SAP&gt;_Ligadas_CCL_3-Balanço_3-Balanço" xfId="29980"/>
    <cellStyle name="s_Valuation _BS Csan CPC 02 &lt;SAP&gt;_Ligadas_CCL_3-Balanço_3-Balanço_Mapa variáveis" xfId="29981"/>
    <cellStyle name="s_Valuation _BS Csan CPC 02 &lt;SAP&gt;_Ligadas_CCL_3-Balanço_3-Balanço_Variavel" xfId="29982"/>
    <cellStyle name="s_Valuation _BS Csan CPC 02 &lt;SAP&gt;_Ligadas_CCL_3-Balanço_7-Estoque" xfId="29983"/>
    <cellStyle name="s_Valuation _BS Csan CPC 02 &lt;SAP&gt;_Ligadas_CCL_3-Balanço_Despesas operacionais " xfId="29984"/>
    <cellStyle name="s_Valuation _BS Csan CPC 02 &lt;SAP&gt;_Ligadas_CCL_3-Balanço_Mapa variáveis" xfId="29985"/>
    <cellStyle name="s_Valuation _BS Csan CPC 02 &lt;SAP&gt;_Ligadas_CCL_3-Balanço_P&amp;L Raízen Combs" xfId="29986"/>
    <cellStyle name="s_Valuation _BS Csan CPC 02 &lt;SAP&gt;_Ligadas_CCL_3-Balanço_P&amp;L RUMO" xfId="29987"/>
    <cellStyle name="s_Valuation _BS Csan CPC 02 &lt;SAP&gt;_Ligadas_CCL_3-Balanço_Variavel" xfId="29988"/>
    <cellStyle name="s_Valuation _BS Csan CPC 02 &lt;SAP&gt;_Ligadas_CCL_3-Balanço_Working Capital" xfId="29989"/>
    <cellStyle name="s_Valuation _BS Csan CPC 02 &lt;SAP&gt;_Ligadas_CCL_7-Estoque" xfId="29990"/>
    <cellStyle name="s_Valuation _BS Csan CPC 02 &lt;SAP&gt;_Ligadas_CCL_Balanço" xfId="29991"/>
    <cellStyle name="s_Valuation _BS Csan CPC 02 &lt;SAP&gt;_Ligadas_CCL_Balanço_Despesas operacionais " xfId="29992"/>
    <cellStyle name="s_Valuation _BS Csan CPC 02 &lt;SAP&gt;_Ligadas_CCL_Balanço_Working Capital" xfId="29993"/>
    <cellStyle name="s_Valuation _BS Csan CPC 02 &lt;SAP&gt;_Ligadas_CCL_Despesas operacionais " xfId="29994"/>
    <cellStyle name="s_Valuation _BS Csan CPC 02 &lt;SAP&gt;_Ligadas_CCL_IR Diferido" xfId="29995"/>
    <cellStyle name="s_Valuation _BS Csan CPC 02 &lt;SAP&gt;_Ligadas_CCL_Mapa variáveis" xfId="29996"/>
    <cellStyle name="s_Valuation _BS Csan CPC 02 &lt;SAP&gt;_Ligadas_CCL_P&amp;L Raízen Combs" xfId="29997"/>
    <cellStyle name="s_Valuation _BS Csan CPC 02 &lt;SAP&gt;_Ligadas_CCL_P&amp;L RUMO" xfId="29998"/>
    <cellStyle name="s_Valuation _BS Csan CPC 02 &lt;SAP&gt;_Ligadas_CCL_Variavel" xfId="29999"/>
    <cellStyle name="s_Valuation _BS Csan CPC 02 &lt;SAP&gt;_Ligadas_CCL_Working Capital" xfId="30000"/>
    <cellStyle name="s_Valuation _BS Csan CPC 02 &lt;SAP&gt;_Ligadas_Cosan" xfId="30001"/>
    <cellStyle name="s_Valuation _BS Csan CPC 02 &lt;SAP&gt;_Ligadas_COSAN SA CONSOLID_MÊS" xfId="30002"/>
    <cellStyle name="s_Valuation _BS Csan CPC 02 &lt;SAP&gt;_Ligadas_Cosan_Mapa variáveis" xfId="30003"/>
    <cellStyle name="s_Valuation _BS Csan CPC 02 &lt;SAP&gt;_Ligadas_Cosan_Variavel" xfId="30004"/>
    <cellStyle name="s_Valuation _BS Csan CPC 02 &lt;SAP&gt;_Ligadas_Despesas operacionais " xfId="30005"/>
    <cellStyle name="s_Valuation _BS Csan CPC 02 &lt;SAP&gt;_Ligadas_Diferenças outubro CAN- (2)" xfId="30006"/>
    <cellStyle name="s_Valuation _BS Csan CPC 02 &lt;SAP&gt;_Ligadas_Diferenças outubro CAN- (2) 2" xfId="30007"/>
    <cellStyle name="s_Valuation _BS Csan CPC 02 &lt;SAP&gt;_Ligadas_Diferenças outubro CAN- (2) 2_15-FINANCEIRAS" xfId="30008"/>
    <cellStyle name="s_Valuation _BS Csan CPC 02 &lt;SAP&gt;_Ligadas_Diferenças outubro CAN- (2) 2_Mapa variáveis" xfId="30009"/>
    <cellStyle name="s_Valuation _BS Csan CPC 02 &lt;SAP&gt;_Ligadas_Diferenças outubro CAN- (2) 2_Variavel" xfId="30010"/>
    <cellStyle name="s_Valuation _BS Csan CPC 02 &lt;SAP&gt;_Ligadas_Diferenças outubro CAN- (2) 3" xfId="30011"/>
    <cellStyle name="s_Valuation _BS Csan CPC 02 &lt;SAP&gt;_Ligadas_Diferenças outubro CAN- (2)_15-FINANCEIRAS" xfId="30012"/>
    <cellStyle name="s_Valuation _BS Csan CPC 02 &lt;SAP&gt;_Ligadas_Diferenças outubro CAN- (2)_15-FINANCEIRAS_1" xfId="30013"/>
    <cellStyle name="s_Valuation _BS Csan CPC 02 &lt;SAP&gt;_Ligadas_Diferenças outubro CAN- (2)_2-DRE" xfId="30014"/>
    <cellStyle name="s_Valuation _BS Csan CPC 02 &lt;SAP&gt;_Ligadas_Diferenças outubro CAN- (2)_2-DRE 2" xfId="30015"/>
    <cellStyle name="s_Valuation _BS Csan CPC 02 &lt;SAP&gt;_Ligadas_Diferenças outubro CAN- (2)_2-DRE_3-Balanço" xfId="30016"/>
    <cellStyle name="s_Valuation _BS Csan CPC 02 &lt;SAP&gt;_Ligadas_Diferenças outubro CAN- (2)_2-DRE_3-Balanço_Mapa variáveis" xfId="30017"/>
    <cellStyle name="s_Valuation _BS Csan CPC 02 &lt;SAP&gt;_Ligadas_Diferenças outubro CAN- (2)_2-DRE_3-Balanço_Variavel" xfId="30018"/>
    <cellStyle name="s_Valuation _BS Csan CPC 02 &lt;SAP&gt;_Ligadas_Diferenças outubro CAN- (2)_2-DRE_Dep_Judiciais-Contingências" xfId="30019"/>
    <cellStyle name="s_Valuation _BS Csan CPC 02 &lt;SAP&gt;_Ligadas_Diferenças outubro CAN- (2)_2-DRE_DFC Gerencial" xfId="30020"/>
    <cellStyle name="s_Valuation _BS Csan CPC 02 &lt;SAP&gt;_Ligadas_Diferenças outubro CAN- (2)_2-DRE_DMPL" xfId="30021"/>
    <cellStyle name="s_Valuation _BS Csan CPC 02 &lt;SAP&gt;_Ligadas_Diferenças outubro CAN- (2)_2-DRE_Mapa variáveis" xfId="30022"/>
    <cellStyle name="s_Valuation _BS Csan CPC 02 &lt;SAP&gt;_Ligadas_Diferenças outubro CAN- (2)_2-DRE_Variavel" xfId="30023"/>
    <cellStyle name="s_Valuation _BS Csan CPC 02 &lt;SAP&gt;_Ligadas_Diferenças outubro CAN- (2)_3-Balanço" xfId="30024"/>
    <cellStyle name="s_Valuation _BS Csan CPC 02 &lt;SAP&gt;_Ligadas_Diferenças outubro CAN- (2)_3-Balanço 2" xfId="30025"/>
    <cellStyle name="s_Valuation _BS Csan CPC 02 &lt;SAP&gt;_Ligadas_Diferenças outubro CAN- (2)_3-Balanço 2_15-FINANCEIRAS" xfId="30026"/>
    <cellStyle name="s_Valuation _BS Csan CPC 02 &lt;SAP&gt;_Ligadas_Diferenças outubro CAN- (2)_3-Balanço_1" xfId="30027"/>
    <cellStyle name="s_Valuation _BS Csan CPC 02 &lt;SAP&gt;_Ligadas_Diferenças outubro CAN- (2)_3-Balanço_1_Mapa variáveis" xfId="30028"/>
    <cellStyle name="s_Valuation _BS Csan CPC 02 &lt;SAP&gt;_Ligadas_Diferenças outubro CAN- (2)_3-Balanço_1_Variavel" xfId="30029"/>
    <cellStyle name="s_Valuation _BS Csan CPC 02 &lt;SAP&gt;_Ligadas_Diferenças outubro CAN- (2)_3-Balanço_15-FINANCEIRAS" xfId="30030"/>
    <cellStyle name="s_Valuation _BS Csan CPC 02 &lt;SAP&gt;_Ligadas_Diferenças outubro CAN- (2)_3-Balanço_15-FINANCEIRAS_1" xfId="30031"/>
    <cellStyle name="s_Valuation _BS Csan CPC 02 &lt;SAP&gt;_Ligadas_Diferenças outubro CAN- (2)_3-Balanço_2-DRE" xfId="30032"/>
    <cellStyle name="s_Valuation _BS Csan CPC 02 &lt;SAP&gt;_Ligadas_Diferenças outubro CAN- (2)_3-Balanço_2-DRE 2" xfId="30033"/>
    <cellStyle name="s_Valuation _BS Csan CPC 02 &lt;SAP&gt;_Ligadas_Diferenças outubro CAN- (2)_3-Balanço_2-DRE_3-Balanço" xfId="30034"/>
    <cellStyle name="s_Valuation _BS Csan CPC 02 &lt;SAP&gt;_Ligadas_Diferenças outubro CAN- (2)_3-Balanço_2-DRE_3-Balanço_Mapa variáveis" xfId="30035"/>
    <cellStyle name="s_Valuation _BS Csan CPC 02 &lt;SAP&gt;_Ligadas_Diferenças outubro CAN- (2)_3-Balanço_2-DRE_3-Balanço_Variavel" xfId="30036"/>
    <cellStyle name="s_Valuation _BS Csan CPC 02 &lt;SAP&gt;_Ligadas_Diferenças outubro CAN- (2)_3-Balanço_2-DRE_Dep_Judiciais-Contingências" xfId="30037"/>
    <cellStyle name="s_Valuation _BS Csan CPC 02 &lt;SAP&gt;_Ligadas_Diferenças outubro CAN- (2)_3-Balanço_2-DRE_DFC Gerencial" xfId="30038"/>
    <cellStyle name="s_Valuation _BS Csan CPC 02 &lt;SAP&gt;_Ligadas_Diferenças outubro CAN- (2)_3-Balanço_2-DRE_DMPL" xfId="30039"/>
    <cellStyle name="s_Valuation _BS Csan CPC 02 &lt;SAP&gt;_Ligadas_Diferenças outubro CAN- (2)_3-Balanço_2-DRE_Mapa variáveis" xfId="30040"/>
    <cellStyle name="s_Valuation _BS Csan CPC 02 &lt;SAP&gt;_Ligadas_Diferenças outubro CAN- (2)_3-Balanço_2-DRE_Variavel" xfId="30041"/>
    <cellStyle name="s_Valuation _BS Csan CPC 02 &lt;SAP&gt;_Ligadas_Diferenças outubro CAN- (2)_3-Balanço_3-Balanço" xfId="30042"/>
    <cellStyle name="s_Valuation _BS Csan CPC 02 &lt;SAP&gt;_Ligadas_Diferenças outubro CAN- (2)_3-Balanço_3-Balanço_Mapa variáveis" xfId="30043"/>
    <cellStyle name="s_Valuation _BS Csan CPC 02 &lt;SAP&gt;_Ligadas_Diferenças outubro CAN- (2)_3-Balanço_3-Balanço_Variavel" xfId="30044"/>
    <cellStyle name="s_Valuation _BS Csan CPC 02 &lt;SAP&gt;_Ligadas_Diferenças outubro CAN- (2)_3-Balanço_7-Estoque" xfId="30045"/>
    <cellStyle name="s_Valuation _BS Csan CPC 02 &lt;SAP&gt;_Ligadas_Diferenças outubro CAN- (2)_3-Balanço_Despesas operacionais " xfId="30046"/>
    <cellStyle name="s_Valuation _BS Csan CPC 02 &lt;SAP&gt;_Ligadas_Diferenças outubro CAN- (2)_3-Balanço_Mapa variáveis" xfId="30047"/>
    <cellStyle name="s_Valuation _BS Csan CPC 02 &lt;SAP&gt;_Ligadas_Diferenças outubro CAN- (2)_3-Balanço_P&amp;L Raízen Combs" xfId="30048"/>
    <cellStyle name="s_Valuation _BS Csan CPC 02 &lt;SAP&gt;_Ligadas_Diferenças outubro CAN- (2)_3-Balanço_P&amp;L RUMO" xfId="30049"/>
    <cellStyle name="s_Valuation _BS Csan CPC 02 &lt;SAP&gt;_Ligadas_Diferenças outubro CAN- (2)_3-Balanço_Variavel" xfId="30050"/>
    <cellStyle name="s_Valuation _BS Csan CPC 02 &lt;SAP&gt;_Ligadas_Diferenças outubro CAN- (2)_3-Balanço_Working Capital" xfId="30051"/>
    <cellStyle name="s_Valuation _BS Csan CPC 02 &lt;SAP&gt;_Ligadas_Diferenças outubro CAN- (2)_7-Estoque" xfId="30052"/>
    <cellStyle name="s_Valuation _BS Csan CPC 02 &lt;SAP&gt;_Ligadas_Diferenças outubro CAN- (2)_Balanço" xfId="30053"/>
    <cellStyle name="s_Valuation _BS Csan CPC 02 &lt;SAP&gt;_Ligadas_Diferenças outubro CAN- (2)_Balanço_Despesas operacionais " xfId="30054"/>
    <cellStyle name="s_Valuation _BS Csan CPC 02 &lt;SAP&gt;_Ligadas_Diferenças outubro CAN- (2)_Balanço_Working Capital" xfId="30055"/>
    <cellStyle name="s_Valuation _BS Csan CPC 02 &lt;SAP&gt;_Ligadas_Diferenças outubro CAN- (2)_Despesas operacionais " xfId="30056"/>
    <cellStyle name="s_Valuation _BS Csan CPC 02 &lt;SAP&gt;_Ligadas_Diferenças outubro CAN- (2)_IR Diferido" xfId="30057"/>
    <cellStyle name="s_Valuation _BS Csan CPC 02 &lt;SAP&gt;_Ligadas_Diferenças outubro CAN- (2)_Mapa variáveis" xfId="30058"/>
    <cellStyle name="s_Valuation _BS Csan CPC 02 &lt;SAP&gt;_Ligadas_Diferenças outubro CAN- (2)_P&amp;L Raízen Combs" xfId="30059"/>
    <cellStyle name="s_Valuation _BS Csan CPC 02 &lt;SAP&gt;_Ligadas_Diferenças outubro CAN- (2)_P&amp;L RUMO" xfId="30060"/>
    <cellStyle name="s_Valuation _BS Csan CPC 02 &lt;SAP&gt;_Ligadas_Diferenças outubro CAN- (2)_Variavel" xfId="30061"/>
    <cellStyle name="s_Valuation _BS Csan CPC 02 &lt;SAP&gt;_Ligadas_Diferenças outubro CAN- (2)_Working Capital" xfId="30062"/>
    <cellStyle name="s_Valuation _BS Csan CPC 02 &lt;SAP&gt;_Ligadas_Diferido" xfId="30063"/>
    <cellStyle name="s_Valuation _BS Csan CPC 02 &lt;SAP&gt;_Ligadas_Diferido_Mapa variáveis" xfId="30064"/>
    <cellStyle name="s_Valuation _BS Csan CPC 02 &lt;SAP&gt;_Ligadas_Diferido_Variavel" xfId="30065"/>
    <cellStyle name="s_Valuation _BS Csan CPC 02 &lt;SAP&gt;_Ligadas_Display" xfId="30066"/>
    <cellStyle name="s_Valuation _BS Csan CPC 02 &lt;SAP&gt;_Ligadas_Display 2" xfId="30067"/>
    <cellStyle name="s_Valuation _BS Csan CPC 02 &lt;SAP&gt;_Ligadas_Display 2_15-FINANCEIRAS" xfId="30068"/>
    <cellStyle name="s_Valuation _BS Csan CPC 02 &lt;SAP&gt;_Ligadas_Display 3" xfId="30069"/>
    <cellStyle name="s_Valuation _BS Csan CPC 02 &lt;SAP&gt;_Ligadas_Display 4" xfId="30070"/>
    <cellStyle name="s_Valuation _BS Csan CPC 02 &lt;SAP&gt;_Ligadas_Display_15-FINANCEIRAS" xfId="30071"/>
    <cellStyle name="s_Valuation _BS Csan CPC 02 &lt;SAP&gt;_Ligadas_Display_15-FINANCEIRAS_1" xfId="30072"/>
    <cellStyle name="s_Valuation _BS Csan CPC 02 &lt;SAP&gt;_Ligadas_Display_2-DRE" xfId="30073"/>
    <cellStyle name="s_Valuation _BS Csan CPC 02 &lt;SAP&gt;_Ligadas_Display_2-DRE 2" xfId="30074"/>
    <cellStyle name="s_Valuation _BS Csan CPC 02 &lt;SAP&gt;_Ligadas_Display_2-DRE_3-Balanço" xfId="30075"/>
    <cellStyle name="s_Valuation _BS Csan CPC 02 &lt;SAP&gt;_Ligadas_Display_2-DRE_3-Balanço_Mapa variáveis" xfId="30076"/>
    <cellStyle name="s_Valuation _BS Csan CPC 02 &lt;SAP&gt;_Ligadas_Display_2-DRE_3-Balanço_Variavel" xfId="30077"/>
    <cellStyle name="s_Valuation _BS Csan CPC 02 &lt;SAP&gt;_Ligadas_Display_2-DRE_Dep_Judiciais-Contingências" xfId="30078"/>
    <cellStyle name="s_Valuation _BS Csan CPC 02 &lt;SAP&gt;_Ligadas_Display_2-DRE_DFC Gerencial" xfId="30079"/>
    <cellStyle name="s_Valuation _BS Csan CPC 02 &lt;SAP&gt;_Ligadas_Display_2-DRE_DMPL" xfId="30080"/>
    <cellStyle name="s_Valuation _BS Csan CPC 02 &lt;SAP&gt;_Ligadas_Display_2-DRE_Mapa variáveis" xfId="30081"/>
    <cellStyle name="s_Valuation _BS Csan CPC 02 &lt;SAP&gt;_Ligadas_Display_2-DRE_Variavel" xfId="30082"/>
    <cellStyle name="s_Valuation _BS Csan CPC 02 &lt;SAP&gt;_Ligadas_Display_3-Balanço" xfId="30083"/>
    <cellStyle name="s_Valuation _BS Csan CPC 02 &lt;SAP&gt;_Ligadas_Display_3-Balanço_Mapa variáveis" xfId="30084"/>
    <cellStyle name="s_Valuation _BS Csan CPC 02 &lt;SAP&gt;_Ligadas_Display_3-Balanço_Variavel" xfId="30085"/>
    <cellStyle name="s_Valuation _BS Csan CPC 02 &lt;SAP&gt;_Ligadas_Display_7-Estoque" xfId="30086"/>
    <cellStyle name="s_Valuation _BS Csan CPC 02 &lt;SAP&gt;_Ligadas_Display_Despesas operacionais " xfId="30087"/>
    <cellStyle name="s_Valuation _BS Csan CPC 02 &lt;SAP&gt;_Ligadas_Display_Mapa variáveis" xfId="30088"/>
    <cellStyle name="s_Valuation _BS Csan CPC 02 &lt;SAP&gt;_Ligadas_Display_P&amp;L Raízen Combs" xfId="30089"/>
    <cellStyle name="s_Valuation _BS Csan CPC 02 &lt;SAP&gt;_Ligadas_Display_P&amp;L RUMO" xfId="30090"/>
    <cellStyle name="s_Valuation _BS Csan CPC 02 &lt;SAP&gt;_Ligadas_Display_Variavel" xfId="30091"/>
    <cellStyle name="s_Valuation _BS Csan CPC 02 &lt;SAP&gt;_Ligadas_Display_Working Capital" xfId="30092"/>
    <cellStyle name="s_Valuation _BS Csan CPC 02 &lt;SAP&gt;_Ligadas_FINANCEIRAS" xfId="30093"/>
    <cellStyle name="s_Valuation _BS Csan CPC 02 &lt;SAP&gt;_Ligadas_FINANCEIRAS_Dep_Judiciais-Contingências" xfId="30094"/>
    <cellStyle name="s_Valuation _BS Csan CPC 02 &lt;SAP&gt;_Ligadas_FINANCEIRAS_DFC Gerencial" xfId="30095"/>
    <cellStyle name="s_Valuation _BS Csan CPC 02 &lt;SAP&gt;_Ligadas_FINANCEIRAS_DMPL" xfId="30096"/>
    <cellStyle name="s_Valuation _BS Csan CPC 02 &lt;SAP&gt;_Ligadas_FINANCEIRAS_Mapa variáveis" xfId="30097"/>
    <cellStyle name="s_Valuation _BS Csan CPC 02 &lt;SAP&gt;_Ligadas_FINANCEIRAS_Variavel" xfId="30098"/>
    <cellStyle name="s_Valuation _BS Csan CPC 02 &lt;SAP&gt;_Ligadas_Instrumentos Financeiros" xfId="30099"/>
    <cellStyle name="s_Valuation _BS Csan CPC 02 &lt;SAP&gt;_Ligadas_Instrumentos Financeiros 2" xfId="30100"/>
    <cellStyle name="s_Valuation _BS Csan CPC 02 &lt;SAP&gt;_Ligadas_Instrumentos Financeiros 2_15-FINANCEIRAS" xfId="30101"/>
    <cellStyle name="s_Valuation _BS Csan CPC 02 &lt;SAP&gt;_Ligadas_Instrumentos Financeiros_15-FINANCEIRAS" xfId="30102"/>
    <cellStyle name="s_Valuation _BS Csan CPC 02 &lt;SAP&gt;_Ligadas_Instrumentos Financeiros_15-FINANCEIRAS_1" xfId="30103"/>
    <cellStyle name="s_Valuation _BS Csan CPC 02 &lt;SAP&gt;_Ligadas_Instrumentos Financeiros_2-DRE" xfId="30104"/>
    <cellStyle name="s_Valuation _BS Csan CPC 02 &lt;SAP&gt;_Ligadas_Instrumentos Financeiros_2-DRE 2" xfId="30105"/>
    <cellStyle name="s_Valuation _BS Csan CPC 02 &lt;SAP&gt;_Ligadas_Instrumentos Financeiros_2-DRE_3-Balanço" xfId="30106"/>
    <cellStyle name="s_Valuation _BS Csan CPC 02 &lt;SAP&gt;_Ligadas_Instrumentos Financeiros_2-DRE_3-Balanço_Mapa variáveis" xfId="30107"/>
    <cellStyle name="s_Valuation _BS Csan CPC 02 &lt;SAP&gt;_Ligadas_Instrumentos Financeiros_2-DRE_3-Balanço_Variavel" xfId="30108"/>
    <cellStyle name="s_Valuation _BS Csan CPC 02 &lt;SAP&gt;_Ligadas_Instrumentos Financeiros_2-DRE_Dep_Judiciais-Contingências" xfId="30109"/>
    <cellStyle name="s_Valuation _BS Csan CPC 02 &lt;SAP&gt;_Ligadas_Instrumentos Financeiros_2-DRE_DFC Gerencial" xfId="30110"/>
    <cellStyle name="s_Valuation _BS Csan CPC 02 &lt;SAP&gt;_Ligadas_Instrumentos Financeiros_2-DRE_DMPL" xfId="30111"/>
    <cellStyle name="s_Valuation _BS Csan CPC 02 &lt;SAP&gt;_Ligadas_Instrumentos Financeiros_2-DRE_Mapa variáveis" xfId="30112"/>
    <cellStyle name="s_Valuation _BS Csan CPC 02 &lt;SAP&gt;_Ligadas_Instrumentos Financeiros_2-DRE_Variavel" xfId="30113"/>
    <cellStyle name="s_Valuation _BS Csan CPC 02 &lt;SAP&gt;_Ligadas_Instrumentos Financeiros_3-Balanço" xfId="30114"/>
    <cellStyle name="s_Valuation _BS Csan CPC 02 &lt;SAP&gt;_Ligadas_Instrumentos Financeiros_3-Balanço_Mapa variáveis" xfId="30115"/>
    <cellStyle name="s_Valuation _BS Csan CPC 02 &lt;SAP&gt;_Ligadas_Instrumentos Financeiros_3-Balanço_Variavel" xfId="30116"/>
    <cellStyle name="s_Valuation _BS Csan CPC 02 &lt;SAP&gt;_Ligadas_Instrumentos Financeiros_7-Estoque" xfId="30117"/>
    <cellStyle name="s_Valuation _BS Csan CPC 02 &lt;SAP&gt;_Ligadas_Instrumentos Financeiros_Despesas operacionais " xfId="30118"/>
    <cellStyle name="s_Valuation _BS Csan CPC 02 &lt;SAP&gt;_Ligadas_Instrumentos Financeiros_Mapa variáveis" xfId="30119"/>
    <cellStyle name="s_Valuation _BS Csan CPC 02 &lt;SAP&gt;_Ligadas_Instrumentos Financeiros_P&amp;L Raízen Combs" xfId="30120"/>
    <cellStyle name="s_Valuation _BS Csan CPC 02 &lt;SAP&gt;_Ligadas_Instrumentos Financeiros_P&amp;L RUMO" xfId="30121"/>
    <cellStyle name="s_Valuation _BS Csan CPC 02 &lt;SAP&gt;_Ligadas_Instrumentos Financeiros_Variavel" xfId="30122"/>
    <cellStyle name="s_Valuation _BS Csan CPC 02 &lt;SAP&gt;_Ligadas_Instrumentos Financeiros_Working Capital" xfId="30123"/>
    <cellStyle name="s_Valuation _BS Csan CPC 02 &lt;SAP&gt;_Ligadas_IR Diferido" xfId="30124"/>
    <cellStyle name="s_Valuation _BS Csan CPC 02 &lt;SAP&gt;_Ligadas_Ir e CS Ativo Jun 2011 (2)" xfId="30125"/>
    <cellStyle name="s_Valuation _BS Csan CPC 02 &lt;SAP&gt;_Ligadas_Ir e CS Ativo Jun 2011 (2)_Mapa variáveis" xfId="30126"/>
    <cellStyle name="s_Valuation _BS Csan CPC 02 &lt;SAP&gt;_Ligadas_Ir e CS Ativo Jun 2011 (2)_Variavel" xfId="30127"/>
    <cellStyle name="s_Valuation _BS Csan CPC 02 &lt;SAP&gt;_Ligadas_Ir e CS Ativo Mar 2010 (Ifrs)" xfId="30128"/>
    <cellStyle name="s_Valuation _BS Csan CPC 02 &lt;SAP&gt;_Ligadas_Ir e CS Ativo Mar 2010 (Ifrs)_Mapa variáveis" xfId="30129"/>
    <cellStyle name="s_Valuation _BS Csan CPC 02 &lt;SAP&gt;_Ligadas_Ir e CS Ativo Mar 2010 (Ifrs)_Variavel" xfId="30130"/>
    <cellStyle name="s_Valuation _BS Csan CPC 02 &lt;SAP&gt;_Ligadas_Ir e CS Dez 2011 Cosan Novo" xfId="30131"/>
    <cellStyle name="s_Valuation _BS Csan CPC 02 &lt;SAP&gt;_Ligadas_Ir e CS Dez 2011 Cosan Novo_Mapa variáveis" xfId="30132"/>
    <cellStyle name="s_Valuation _BS Csan CPC 02 &lt;SAP&gt;_Ligadas_Ir e CS Dez 2011 Cosan Novo_Variavel" xfId="30133"/>
    <cellStyle name="s_Valuation _BS Csan CPC 02 &lt;SAP&gt;_Ligadas_Ir e CS EAB Set 2011" xfId="30134"/>
    <cellStyle name="s_Valuation _BS Csan CPC 02 &lt;SAP&gt;_Ligadas_Ir e CS EAB Set 2011_Mapa variáveis" xfId="30135"/>
    <cellStyle name="s_Valuation _BS Csan CPC 02 &lt;SAP&gt;_Ligadas_Ir e CS EAB Set 2011_Variavel" xfId="30136"/>
    <cellStyle name="s_Valuation _BS Csan CPC 02 &lt;SAP&gt;_Ligadas_Ir e CS Jun 2011 Cosan" xfId="30137"/>
    <cellStyle name="s_Valuation _BS Csan CPC 02 &lt;SAP&gt;_Ligadas_Ir e CS Jun 2011 Cosan_Mapa variáveis" xfId="30138"/>
    <cellStyle name="s_Valuation _BS Csan CPC 02 &lt;SAP&gt;_Ligadas_Ir e CS Jun 2011 Cosan_Variavel" xfId="30139"/>
    <cellStyle name="s_Valuation _BS Csan CPC 02 &lt;SAP&gt;_Ligadas_Ir e CS Mai 2011 Cosan" xfId="30140"/>
    <cellStyle name="s_Valuation _BS Csan CPC 02 &lt;SAP&gt;_Ligadas_Ir e CS Mai 2011 Cosan_Mapa variáveis" xfId="30141"/>
    <cellStyle name="s_Valuation _BS Csan CPC 02 &lt;SAP&gt;_Ligadas_Ir e CS Mai 2011 Cosan_Variavel" xfId="30142"/>
    <cellStyle name="s_Valuation _BS Csan CPC 02 &lt;SAP&gt;_Ligadas_Ir e CS Rumo Set 2011" xfId="30143"/>
    <cellStyle name="s_Valuation _BS Csan CPC 02 &lt;SAP&gt;_Ligadas_Ir e CS Rumo Set 2011_Mapa variáveis" xfId="30144"/>
    <cellStyle name="s_Valuation _BS Csan CPC 02 &lt;SAP&gt;_Ligadas_Ir e CS Rumo Set 2011_Variavel" xfId="30145"/>
    <cellStyle name="s_Valuation _BS Csan CPC 02 &lt;SAP&gt;_Ligadas_Ir e CS Set 2011 Cosan Novo" xfId="30146"/>
    <cellStyle name="s_Valuation _BS Csan CPC 02 &lt;SAP&gt;_Ligadas_Ir e CS Set 2011 Cosan Novo_Mapa variáveis" xfId="30147"/>
    <cellStyle name="s_Valuation _BS Csan CPC 02 &lt;SAP&gt;_Ligadas_Ir e CS Set 2011 Cosan Novo_Variavel" xfId="30148"/>
    <cellStyle name="s_Valuation _BS Csan CPC 02 &lt;SAP&gt;_Ligadas_Mapa 3T12" xfId="30149"/>
    <cellStyle name="s_Valuation _BS Csan CPC 02 &lt;SAP&gt;_Ligadas_Mapa 3T12 2" xfId="30150"/>
    <cellStyle name="s_Valuation _BS Csan CPC 02 &lt;SAP&gt;_Ligadas_Mapa 3T12 2_15-FINANCEIRAS" xfId="30151"/>
    <cellStyle name="s_Valuation _BS Csan CPC 02 &lt;SAP&gt;_Ligadas_Mapa 3T12_15-FINANCEIRAS" xfId="30152"/>
    <cellStyle name="s_Valuation _BS Csan CPC 02 &lt;SAP&gt;_Ligadas_Mapa 3T12_15-FINANCEIRAS_1" xfId="30153"/>
    <cellStyle name="s_Valuation _BS Csan CPC 02 &lt;SAP&gt;_Ligadas_Mapa 3T12_2-DRE" xfId="30154"/>
    <cellStyle name="s_Valuation _BS Csan CPC 02 &lt;SAP&gt;_Ligadas_Mapa 3T12_2-DRE 2" xfId="30155"/>
    <cellStyle name="s_Valuation _BS Csan CPC 02 &lt;SAP&gt;_Ligadas_Mapa 3T12_2-DRE_3-Balanço" xfId="30156"/>
    <cellStyle name="s_Valuation _BS Csan CPC 02 &lt;SAP&gt;_Ligadas_Mapa 3T12_2-DRE_3-Balanço_Mapa variáveis" xfId="30157"/>
    <cellStyle name="s_Valuation _BS Csan CPC 02 &lt;SAP&gt;_Ligadas_Mapa 3T12_2-DRE_3-Balanço_Variavel" xfId="30158"/>
    <cellStyle name="s_Valuation _BS Csan CPC 02 &lt;SAP&gt;_Ligadas_Mapa 3T12_2-DRE_Dep_Judiciais-Contingências" xfId="30159"/>
    <cellStyle name="s_Valuation _BS Csan CPC 02 &lt;SAP&gt;_Ligadas_Mapa 3T12_2-DRE_DFC Gerencial" xfId="30160"/>
    <cellStyle name="s_Valuation _BS Csan CPC 02 &lt;SAP&gt;_Ligadas_Mapa 3T12_2-DRE_DMPL" xfId="30161"/>
    <cellStyle name="s_Valuation _BS Csan CPC 02 &lt;SAP&gt;_Ligadas_Mapa 3T12_2-DRE_Mapa variáveis" xfId="30162"/>
    <cellStyle name="s_Valuation _BS Csan CPC 02 &lt;SAP&gt;_Ligadas_Mapa 3T12_2-DRE_Variavel" xfId="30163"/>
    <cellStyle name="s_Valuation _BS Csan CPC 02 &lt;SAP&gt;_Ligadas_Mapa 3T12_3-Balanço" xfId="30164"/>
    <cellStyle name="s_Valuation _BS Csan CPC 02 &lt;SAP&gt;_Ligadas_Mapa 3T12_3-Balanço_Mapa variáveis" xfId="30165"/>
    <cellStyle name="s_Valuation _BS Csan CPC 02 &lt;SAP&gt;_Ligadas_Mapa 3T12_3-Balanço_Variavel" xfId="30166"/>
    <cellStyle name="s_Valuation _BS Csan CPC 02 &lt;SAP&gt;_Ligadas_Mapa 3T12_Dep_Judiciais-Contingências" xfId="30167"/>
    <cellStyle name="s_Valuation _BS Csan CPC 02 &lt;SAP&gt;_Ligadas_Mapa 3T12_DFC Gerencial" xfId="30168"/>
    <cellStyle name="s_Valuation _BS Csan CPC 02 &lt;SAP&gt;_Ligadas_Mapa 3T12_DMPL" xfId="30169"/>
    <cellStyle name="s_Valuation _BS Csan CPC 02 &lt;SAP&gt;_Ligadas_Mapa 3T12_Mapa variáveis" xfId="30170"/>
    <cellStyle name="s_Valuation _BS Csan CPC 02 &lt;SAP&gt;_Ligadas_Mapa 3T12_P&amp;L RUMO" xfId="30171"/>
    <cellStyle name="s_Valuation _BS Csan CPC 02 &lt;SAP&gt;_Ligadas_Mapa 3T12_Variavel" xfId="30172"/>
    <cellStyle name="s_Valuation _BS Csan CPC 02 &lt;SAP&gt;_Ligadas_Mapa variáveis" xfId="30173"/>
    <cellStyle name="s_Valuation _BS Csan CPC 02 &lt;SAP&gt;_Ligadas_Mapa variáveis_1" xfId="30174"/>
    <cellStyle name="s_Valuation _BS Csan CPC 02 &lt;SAP&gt;_Ligadas_Mapa Variáveis_Mapa variáveis" xfId="30175"/>
    <cellStyle name="s_Valuation _BS Csan CPC 02 &lt;SAP&gt;_Ligadas_P&amp;L" xfId="30176"/>
    <cellStyle name="s_Valuation _BS Csan CPC 02 &lt;SAP&gt;_Ligadas_P&amp;L Raízen Combs" xfId="30177"/>
    <cellStyle name="s_Valuation _BS Csan CPC 02 &lt;SAP&gt;_Ligadas_P&amp;L RUMO" xfId="30178"/>
    <cellStyle name="s_Valuation _BS Csan CPC 02 &lt;SAP&gt;_Ligadas_Plan2" xfId="30179"/>
    <cellStyle name="s_Valuation _BS Csan CPC 02 &lt;SAP&gt;_Ligadas_Plan2 2" xfId="30180"/>
    <cellStyle name="s_Valuation _BS Csan CPC 02 &lt;SAP&gt;_Ligadas_Plan2 2_15-FINANCEIRAS" xfId="30181"/>
    <cellStyle name="s_Valuation _BS Csan CPC 02 &lt;SAP&gt;_Ligadas_Plan2 2_Mapa variáveis" xfId="30182"/>
    <cellStyle name="s_Valuation _BS Csan CPC 02 &lt;SAP&gt;_Ligadas_Plan2 2_Variavel" xfId="30183"/>
    <cellStyle name="s_Valuation _BS Csan CPC 02 &lt;SAP&gt;_Ligadas_Plan2 3" xfId="30184"/>
    <cellStyle name="s_Valuation _BS Csan CPC 02 &lt;SAP&gt;_Ligadas_Plan2 4" xfId="30185"/>
    <cellStyle name="s_Valuation _BS Csan CPC 02 &lt;SAP&gt;_Ligadas_Plan2_15-FINANCEIRAS" xfId="30186"/>
    <cellStyle name="s_Valuation _BS Csan CPC 02 &lt;SAP&gt;_Ligadas_Plan2_15-FINANCEIRAS_1" xfId="30187"/>
    <cellStyle name="s_Valuation _BS Csan CPC 02 &lt;SAP&gt;_Ligadas_Plan2_2-DRE" xfId="30188"/>
    <cellStyle name="s_Valuation _BS Csan CPC 02 &lt;SAP&gt;_Ligadas_Plan2_2-DRE 2" xfId="30189"/>
    <cellStyle name="s_Valuation _BS Csan CPC 02 &lt;SAP&gt;_Ligadas_Plan2_2-DRE_3-Balanço" xfId="30190"/>
    <cellStyle name="s_Valuation _BS Csan CPC 02 &lt;SAP&gt;_Ligadas_Plan2_2-DRE_3-Balanço_Mapa variáveis" xfId="30191"/>
    <cellStyle name="s_Valuation _BS Csan CPC 02 &lt;SAP&gt;_Ligadas_Plan2_2-DRE_3-Balanço_Variavel" xfId="30192"/>
    <cellStyle name="s_Valuation _BS Csan CPC 02 &lt;SAP&gt;_Ligadas_Plan2_2-DRE_Dep_Judiciais-Contingências" xfId="30193"/>
    <cellStyle name="s_Valuation _BS Csan CPC 02 &lt;SAP&gt;_Ligadas_Plan2_2-DRE_DFC Gerencial" xfId="30194"/>
    <cellStyle name="s_Valuation _BS Csan CPC 02 &lt;SAP&gt;_Ligadas_Plan2_2-DRE_DMPL" xfId="30195"/>
    <cellStyle name="s_Valuation _BS Csan CPC 02 &lt;SAP&gt;_Ligadas_Plan2_2-DRE_Mapa variáveis" xfId="30196"/>
    <cellStyle name="s_Valuation _BS Csan CPC 02 &lt;SAP&gt;_Ligadas_Plan2_2-DRE_Variavel" xfId="30197"/>
    <cellStyle name="s_Valuation _BS Csan CPC 02 &lt;SAP&gt;_Ligadas_Plan2_3-Balanço" xfId="30198"/>
    <cellStyle name="s_Valuation _BS Csan CPC 02 &lt;SAP&gt;_Ligadas_Plan2_3-Balanço_Mapa variáveis" xfId="30199"/>
    <cellStyle name="s_Valuation _BS Csan CPC 02 &lt;SAP&gt;_Ligadas_Plan2_3-Balanço_Variavel" xfId="30200"/>
    <cellStyle name="s_Valuation _BS Csan CPC 02 &lt;SAP&gt;_Ligadas_Plan2_7-Estoque" xfId="30201"/>
    <cellStyle name="s_Valuation _BS Csan CPC 02 &lt;SAP&gt;_Ligadas_Plan2_Base Junho" xfId="30202"/>
    <cellStyle name="s_Valuation _BS Csan CPC 02 &lt;SAP&gt;_Ligadas_Plan2_Base Junho_Base Julho" xfId="30203"/>
    <cellStyle name="s_Valuation _BS Csan CPC 02 &lt;SAP&gt;_Ligadas_Plan2_Base Junho_Base Julho_Mapa variáveis" xfId="30204"/>
    <cellStyle name="s_Valuation _BS Csan CPC 02 &lt;SAP&gt;_Ligadas_Plan2_Base Junho_Base Julho_Taxa Efetiva Cosan - Acumulado até Setembro 2011" xfId="30205"/>
    <cellStyle name="s_Valuation _BS Csan CPC 02 &lt;SAP&gt;_Ligadas_Plan2_Base Junho_Base Julho_Taxa Efetiva Cosan - Acumulado até Setembro 2011_Mapa variáveis" xfId="30206"/>
    <cellStyle name="s_Valuation _BS Csan CPC 02 &lt;SAP&gt;_Ligadas_Plan2_Base Junho_Base Julho_Taxa Efetiva Cosan - Acumulado até Setembro 2011_Variavel" xfId="30207"/>
    <cellStyle name="s_Valuation _BS Csan CPC 02 &lt;SAP&gt;_Ligadas_Plan2_Base Junho_Base Julho_Variavel" xfId="30208"/>
    <cellStyle name="s_Valuation _BS Csan CPC 02 &lt;SAP&gt;_Ligadas_Plan2_Base Junho_Mapa variáveis" xfId="30209"/>
    <cellStyle name="s_Valuation _BS Csan CPC 02 &lt;SAP&gt;_Ligadas_Plan2_Base Junho_Variavel" xfId="30210"/>
    <cellStyle name="s_Valuation _BS Csan CPC 02 &lt;SAP&gt;_Ligadas_Plan2_Despesas operacionais " xfId="30211"/>
    <cellStyle name="s_Valuation _BS Csan CPC 02 &lt;SAP&gt;_Ligadas_Plan2_IR Diferido" xfId="30212"/>
    <cellStyle name="s_Valuation _BS Csan CPC 02 &lt;SAP&gt;_Ligadas_Plan2_Mapa variáveis" xfId="30213"/>
    <cellStyle name="s_Valuation _BS Csan CPC 02 &lt;SAP&gt;_Ligadas_Plan2_P&amp;L Raízen Combs" xfId="30214"/>
    <cellStyle name="s_Valuation _BS Csan CPC 02 &lt;SAP&gt;_Ligadas_Plan2_P&amp;L RUMO" xfId="30215"/>
    <cellStyle name="s_Valuation _BS Csan CPC 02 &lt;SAP&gt;_Ligadas_Plan2_Taxa Efetiva Cosan - Acumulado até Setembro 2011" xfId="30216"/>
    <cellStyle name="s_Valuation _BS Csan CPC 02 &lt;SAP&gt;_Ligadas_Plan2_Taxa Efetiva Cosan - Acumulado até Setembro 2011_Mapa variáveis" xfId="30217"/>
    <cellStyle name="s_Valuation _BS Csan CPC 02 &lt;SAP&gt;_Ligadas_Plan2_Taxa Efetiva Cosan - Acumulado até Setembro 2011_Variavel" xfId="30218"/>
    <cellStyle name="s_Valuation _BS Csan CPC 02 &lt;SAP&gt;_Ligadas_Plan2_Variavel" xfId="30219"/>
    <cellStyle name="s_Valuation _BS Csan CPC 02 &lt;SAP&gt;_Ligadas_Plan2_Working Capital" xfId="30220"/>
    <cellStyle name="s_Valuation _BS Csan CPC 02 &lt;SAP&gt;_Ligadas_Query C.Custos SF 10-11" xfId="30221"/>
    <cellStyle name="s_Valuation _BS Csan CPC 02 &lt;SAP&gt;_Ligadas_Query C.Custos SF 10-11 2" xfId="30222"/>
    <cellStyle name="s_Valuation _BS Csan CPC 02 &lt;SAP&gt;_Ligadas_Query C.Custos SF 10-11 2_15-FINANCEIRAS" xfId="30223"/>
    <cellStyle name="s_Valuation _BS Csan CPC 02 &lt;SAP&gt;_Ligadas_Query C.Custos SF 10-11 2_Mapa variáveis" xfId="30224"/>
    <cellStyle name="s_Valuation _BS Csan CPC 02 &lt;SAP&gt;_Ligadas_Query C.Custos SF 10-11 2_Variavel" xfId="30225"/>
    <cellStyle name="s_Valuation _BS Csan CPC 02 &lt;SAP&gt;_Ligadas_Query C.Custos SF 10-11 3" xfId="30226"/>
    <cellStyle name="s_Valuation _BS Csan CPC 02 &lt;SAP&gt;_Ligadas_Query C.Custos SF 10-11_15-FINANCEIRAS" xfId="30227"/>
    <cellStyle name="s_Valuation _BS Csan CPC 02 &lt;SAP&gt;_Ligadas_Query C.Custos SF 10-11_15-FINANCEIRAS_1" xfId="30228"/>
    <cellStyle name="s_Valuation _BS Csan CPC 02 &lt;SAP&gt;_Ligadas_Query C.Custos SF 10-11_2-DRE" xfId="30229"/>
    <cellStyle name="s_Valuation _BS Csan CPC 02 &lt;SAP&gt;_Ligadas_Query C.Custos SF 10-11_2-DRE 2" xfId="30230"/>
    <cellStyle name="s_Valuation _BS Csan CPC 02 &lt;SAP&gt;_Ligadas_Query C.Custos SF 10-11_2-DRE_3-Balanço" xfId="30231"/>
    <cellStyle name="s_Valuation _BS Csan CPC 02 &lt;SAP&gt;_Ligadas_Query C.Custos SF 10-11_2-DRE_3-Balanço_Mapa variáveis" xfId="30232"/>
    <cellStyle name="s_Valuation _BS Csan CPC 02 &lt;SAP&gt;_Ligadas_Query C.Custos SF 10-11_2-DRE_3-Balanço_Variavel" xfId="30233"/>
    <cellStyle name="s_Valuation _BS Csan CPC 02 &lt;SAP&gt;_Ligadas_Query C.Custos SF 10-11_2-DRE_Dep_Judiciais-Contingências" xfId="30234"/>
    <cellStyle name="s_Valuation _BS Csan CPC 02 &lt;SAP&gt;_Ligadas_Query C.Custos SF 10-11_2-DRE_DFC Gerencial" xfId="30235"/>
    <cellStyle name="s_Valuation _BS Csan CPC 02 &lt;SAP&gt;_Ligadas_Query C.Custos SF 10-11_2-DRE_DMPL" xfId="30236"/>
    <cellStyle name="s_Valuation _BS Csan CPC 02 &lt;SAP&gt;_Ligadas_Query C.Custos SF 10-11_2-DRE_Mapa variáveis" xfId="30237"/>
    <cellStyle name="s_Valuation _BS Csan CPC 02 &lt;SAP&gt;_Ligadas_Query C.Custos SF 10-11_2-DRE_Variavel" xfId="30238"/>
    <cellStyle name="s_Valuation _BS Csan CPC 02 &lt;SAP&gt;_Ligadas_Query C.Custos SF 10-11_3-Balanço" xfId="30239"/>
    <cellStyle name="s_Valuation _BS Csan CPC 02 &lt;SAP&gt;_Ligadas_Query C.Custos SF 10-11_3-Balanço 2" xfId="30240"/>
    <cellStyle name="s_Valuation _BS Csan CPC 02 &lt;SAP&gt;_Ligadas_Query C.Custos SF 10-11_3-Balanço 2_15-FINANCEIRAS" xfId="30241"/>
    <cellStyle name="s_Valuation _BS Csan CPC 02 &lt;SAP&gt;_Ligadas_Query C.Custos SF 10-11_3-Balanço_1" xfId="30242"/>
    <cellStyle name="s_Valuation _BS Csan CPC 02 &lt;SAP&gt;_Ligadas_Query C.Custos SF 10-11_3-Balanço_1_Mapa variáveis" xfId="30243"/>
    <cellStyle name="s_Valuation _BS Csan CPC 02 &lt;SAP&gt;_Ligadas_Query C.Custos SF 10-11_3-Balanço_1_Variavel" xfId="30244"/>
    <cellStyle name="s_Valuation _BS Csan CPC 02 &lt;SAP&gt;_Ligadas_Query C.Custos SF 10-11_3-Balanço_15-FINANCEIRAS" xfId="30245"/>
    <cellStyle name="s_Valuation _BS Csan CPC 02 &lt;SAP&gt;_Ligadas_Query C.Custos SF 10-11_3-Balanço_15-FINANCEIRAS_1" xfId="30246"/>
    <cellStyle name="s_Valuation _BS Csan CPC 02 &lt;SAP&gt;_Ligadas_Query C.Custos SF 10-11_3-Balanço_2-DRE" xfId="30247"/>
    <cellStyle name="s_Valuation _BS Csan CPC 02 &lt;SAP&gt;_Ligadas_Query C.Custos SF 10-11_3-Balanço_2-DRE 2" xfId="30248"/>
    <cellStyle name="s_Valuation _BS Csan CPC 02 &lt;SAP&gt;_Ligadas_Query C.Custos SF 10-11_3-Balanço_2-DRE_3-Balanço" xfId="30249"/>
    <cellStyle name="s_Valuation _BS Csan CPC 02 &lt;SAP&gt;_Ligadas_Query C.Custos SF 10-11_3-Balanço_2-DRE_3-Balanço_Mapa variáveis" xfId="30250"/>
    <cellStyle name="s_Valuation _BS Csan CPC 02 &lt;SAP&gt;_Ligadas_Query C.Custos SF 10-11_3-Balanço_2-DRE_3-Balanço_Variavel" xfId="30251"/>
    <cellStyle name="s_Valuation _BS Csan CPC 02 &lt;SAP&gt;_Ligadas_Query C.Custos SF 10-11_3-Balanço_2-DRE_Dep_Judiciais-Contingências" xfId="30252"/>
    <cellStyle name="s_Valuation _BS Csan CPC 02 &lt;SAP&gt;_Ligadas_Query C.Custos SF 10-11_3-Balanço_2-DRE_DFC Gerencial" xfId="30253"/>
    <cellStyle name="s_Valuation _BS Csan CPC 02 &lt;SAP&gt;_Ligadas_Query C.Custos SF 10-11_3-Balanço_2-DRE_DMPL" xfId="30254"/>
    <cellStyle name="s_Valuation _BS Csan CPC 02 &lt;SAP&gt;_Ligadas_Query C.Custos SF 10-11_3-Balanço_2-DRE_Mapa variáveis" xfId="30255"/>
    <cellStyle name="s_Valuation _BS Csan CPC 02 &lt;SAP&gt;_Ligadas_Query C.Custos SF 10-11_3-Balanço_2-DRE_Variavel" xfId="30256"/>
    <cellStyle name="s_Valuation _BS Csan CPC 02 &lt;SAP&gt;_Ligadas_Query C.Custos SF 10-11_3-Balanço_3-Balanço" xfId="30257"/>
    <cellStyle name="s_Valuation _BS Csan CPC 02 &lt;SAP&gt;_Ligadas_Query C.Custos SF 10-11_3-Balanço_3-Balanço_Mapa variáveis" xfId="30258"/>
    <cellStyle name="s_Valuation _BS Csan CPC 02 &lt;SAP&gt;_Ligadas_Query C.Custos SF 10-11_3-Balanço_3-Balanço_Variavel" xfId="30259"/>
    <cellStyle name="s_Valuation _BS Csan CPC 02 &lt;SAP&gt;_Ligadas_Query C.Custos SF 10-11_3-Balanço_7-Estoque" xfId="30260"/>
    <cellStyle name="s_Valuation _BS Csan CPC 02 &lt;SAP&gt;_Ligadas_Query C.Custos SF 10-11_3-Balanço_Despesas operacionais " xfId="30261"/>
    <cellStyle name="s_Valuation _BS Csan CPC 02 &lt;SAP&gt;_Ligadas_Query C.Custos SF 10-11_3-Balanço_Mapa variáveis" xfId="30262"/>
    <cellStyle name="s_Valuation _BS Csan CPC 02 &lt;SAP&gt;_Ligadas_Query C.Custos SF 10-11_3-Balanço_P&amp;L Raízen Combs" xfId="30263"/>
    <cellStyle name="s_Valuation _BS Csan CPC 02 &lt;SAP&gt;_Ligadas_Query C.Custos SF 10-11_3-Balanço_P&amp;L RUMO" xfId="30264"/>
    <cellStyle name="s_Valuation _BS Csan CPC 02 &lt;SAP&gt;_Ligadas_Query C.Custos SF 10-11_3-Balanço_Variavel" xfId="30265"/>
    <cellStyle name="s_Valuation _BS Csan CPC 02 &lt;SAP&gt;_Ligadas_Query C.Custos SF 10-11_3-Balanço_Working Capital" xfId="30266"/>
    <cellStyle name="s_Valuation _BS Csan CPC 02 &lt;SAP&gt;_Ligadas_Query C.Custos SF 10-11_7-Estoque" xfId="30267"/>
    <cellStyle name="s_Valuation _BS Csan CPC 02 &lt;SAP&gt;_Ligadas_Query C.Custos SF 10-11_Balanço" xfId="30268"/>
    <cellStyle name="s_Valuation _BS Csan CPC 02 &lt;SAP&gt;_Ligadas_Query C.Custos SF 10-11_Balanço_Despesas operacionais " xfId="30269"/>
    <cellStyle name="s_Valuation _BS Csan CPC 02 &lt;SAP&gt;_Ligadas_Query C.Custos SF 10-11_Balanço_Working Capital" xfId="30270"/>
    <cellStyle name="s_Valuation _BS Csan CPC 02 &lt;SAP&gt;_Ligadas_Query C.Custos SF 10-11_Despesas operacionais " xfId="30271"/>
    <cellStyle name="s_Valuation _BS Csan CPC 02 &lt;SAP&gt;_Ligadas_Query C.Custos SF 10-11_IR Diferido" xfId="30272"/>
    <cellStyle name="s_Valuation _BS Csan CPC 02 &lt;SAP&gt;_Ligadas_Query C.Custos SF 10-11_Mapa variáveis" xfId="30273"/>
    <cellStyle name="s_Valuation _BS Csan CPC 02 &lt;SAP&gt;_Ligadas_Query C.Custos SF 10-11_P&amp;L Raízen Combs" xfId="30274"/>
    <cellStyle name="s_Valuation _BS Csan CPC 02 &lt;SAP&gt;_Ligadas_Query C.Custos SF 10-11_P&amp;L RUMO" xfId="30275"/>
    <cellStyle name="s_Valuation _BS Csan CPC 02 &lt;SAP&gt;_Ligadas_Query C.Custos SF 10-11_Variavel" xfId="30276"/>
    <cellStyle name="s_Valuation _BS Csan CPC 02 &lt;SAP&gt;_Ligadas_Query C.Custos SF 10-11_Working Capital" xfId="30277"/>
    <cellStyle name="s_Valuation _BS Csan CPC 02 &lt;SAP&gt;_Ligadas_Set 11 Cosan" xfId="30278"/>
    <cellStyle name="s_Valuation _BS Csan CPC 02 &lt;SAP&gt;_Ligadas_Set 11 Cosan_Mapa variáveis" xfId="30279"/>
    <cellStyle name="s_Valuation _BS Csan CPC 02 &lt;SAP&gt;_Ligadas_Set 11 Cosan_Variavel" xfId="30280"/>
    <cellStyle name="s_Valuation _BS Csan CPC 02 &lt;SAP&gt;_Ligadas_Variavel" xfId="30281"/>
    <cellStyle name="s_Valuation _BS Csan CPC 02 &lt;SAP&gt;_Ligadas_Verificar - 13-Comerciais" xfId="30282"/>
    <cellStyle name="s_Valuation _BS Csan CPC 02 &lt;SAP&gt;_Ligadas_Verificar - 13-Comerciais 2" xfId="30283"/>
    <cellStyle name="s_Valuation _BS Csan CPC 02 &lt;SAP&gt;_Ligadas_Verificar - 13-Comerciais 2_15-FINANCEIRAS" xfId="30284"/>
    <cellStyle name="s_Valuation _BS Csan CPC 02 &lt;SAP&gt;_Ligadas_Verificar - 13-Comerciais_15-FINANCEIRAS" xfId="30285"/>
    <cellStyle name="s_Valuation _BS Csan CPC 02 &lt;SAP&gt;_Ligadas_Verificar - 13-Comerciais_15-FINANCEIRAS_1" xfId="30286"/>
    <cellStyle name="s_Valuation _BS Csan CPC 02 &lt;SAP&gt;_Ligadas_Verificar - 13-Comerciais_3-Balanço" xfId="30287"/>
    <cellStyle name="s_Valuation _BS Csan CPC 02 &lt;SAP&gt;_Ligadas_Working Capital" xfId="30288"/>
    <cellStyle name="s_Valuation _BS Csan CPC 02 &lt;SAP&gt;_Mapa 3T12" xfId="30289"/>
    <cellStyle name="s_Valuation _BS Csan CPC 02 &lt;SAP&gt;_Mapa 3T12 2" xfId="30290"/>
    <cellStyle name="s_Valuation _BS Csan CPC 02 &lt;SAP&gt;_Mapa 3T12 2_15-FINANCEIRAS" xfId="30291"/>
    <cellStyle name="s_Valuation _BS Csan CPC 02 &lt;SAP&gt;_Mapa 3T12_15-FINANCEIRAS" xfId="30292"/>
    <cellStyle name="s_Valuation _BS Csan CPC 02 &lt;SAP&gt;_Mapa 3T12_15-FINANCEIRAS_1" xfId="30293"/>
    <cellStyle name="s_Valuation _BS Csan CPC 02 &lt;SAP&gt;_Mapa 3T12_2-DRE" xfId="30294"/>
    <cellStyle name="s_Valuation _BS Csan CPC 02 &lt;SAP&gt;_Mapa 3T12_2-DRE 2" xfId="30295"/>
    <cellStyle name="s_Valuation _BS Csan CPC 02 &lt;SAP&gt;_Mapa 3T12_2-DRE_3-Balanço" xfId="30296"/>
    <cellStyle name="s_Valuation _BS Csan CPC 02 &lt;SAP&gt;_Mapa 3T12_2-DRE_3-Balanço_Mapa variáveis" xfId="30297"/>
    <cellStyle name="s_Valuation _BS Csan CPC 02 &lt;SAP&gt;_Mapa 3T12_2-DRE_3-Balanço_Variavel" xfId="30298"/>
    <cellStyle name="s_Valuation _BS Csan CPC 02 &lt;SAP&gt;_Mapa 3T12_2-DRE_Dep_Judiciais-Contingências" xfId="30299"/>
    <cellStyle name="s_Valuation _BS Csan CPC 02 &lt;SAP&gt;_Mapa 3T12_2-DRE_DFC Gerencial" xfId="30300"/>
    <cellStyle name="s_Valuation _BS Csan CPC 02 &lt;SAP&gt;_Mapa 3T12_2-DRE_DMPL" xfId="30301"/>
    <cellStyle name="s_Valuation _BS Csan CPC 02 &lt;SAP&gt;_Mapa 3T12_2-DRE_Mapa variáveis" xfId="30302"/>
    <cellStyle name="s_Valuation _BS Csan CPC 02 &lt;SAP&gt;_Mapa 3T12_2-DRE_Variavel" xfId="30303"/>
    <cellStyle name="s_Valuation _BS Csan CPC 02 &lt;SAP&gt;_Mapa 3T12_3-Balanço" xfId="30304"/>
    <cellStyle name="s_Valuation _BS Csan CPC 02 &lt;SAP&gt;_Mapa 3T12_3-Balanço_Mapa variáveis" xfId="30305"/>
    <cellStyle name="s_Valuation _BS Csan CPC 02 &lt;SAP&gt;_Mapa 3T12_3-Balanço_Variavel" xfId="30306"/>
    <cellStyle name="s_Valuation _BS Csan CPC 02 &lt;SAP&gt;_Mapa 3T12_Dep_Judiciais-Contingências" xfId="30307"/>
    <cellStyle name="s_Valuation _BS Csan CPC 02 &lt;SAP&gt;_Mapa 3T12_DFC Gerencial" xfId="30308"/>
    <cellStyle name="s_Valuation _BS Csan CPC 02 &lt;SAP&gt;_Mapa 3T12_DMPL" xfId="30309"/>
    <cellStyle name="s_Valuation _BS Csan CPC 02 &lt;SAP&gt;_Mapa 3T12_Mapa variáveis" xfId="30310"/>
    <cellStyle name="s_Valuation _BS Csan CPC 02 &lt;SAP&gt;_Mapa 3T12_P&amp;L RUMO" xfId="30311"/>
    <cellStyle name="s_Valuation _BS Csan CPC 02 &lt;SAP&gt;_Mapa 3T12_Variavel" xfId="30312"/>
    <cellStyle name="s_Valuation _BS Csan CPC 02 &lt;SAP&gt;_Mapa variáveis" xfId="30313"/>
    <cellStyle name="s_Valuation _BS Csan CPC 02 &lt;SAP&gt;_Mapa variáveis_1" xfId="30314"/>
    <cellStyle name="s_Valuation _BS Csan CPC 02 &lt;SAP&gt;_Mapa Variáveis_Mapa variáveis" xfId="30315"/>
    <cellStyle name="s_Valuation _BS Csan CPC 02 &lt;SAP&gt;_Modelo kardex_Abril 10-11_Alcool_v 1.1" xfId="30316"/>
    <cellStyle name="s_Valuation _BS Csan CPC 02 &lt;SAP&gt;_Modelo kardex_Abril 10-11_Alcool_v 1.1 2" xfId="30317"/>
    <cellStyle name="s_Valuation _BS Csan CPC 02 &lt;SAP&gt;_Modelo kardex_Abril 10-11_Alcool_v 1.1 2_15-FINANCEIRAS" xfId="30318"/>
    <cellStyle name="s_Valuation _BS Csan CPC 02 &lt;SAP&gt;_Modelo kardex_Abril 10-11_Alcool_v 1.1 2_Mapa variáveis" xfId="30319"/>
    <cellStyle name="s_Valuation _BS Csan CPC 02 &lt;SAP&gt;_Modelo kardex_Abril 10-11_Alcool_v 1.1 2_Variavel" xfId="30320"/>
    <cellStyle name="s_Valuation _BS Csan CPC 02 &lt;SAP&gt;_Modelo kardex_Abril 10-11_Alcool_v 1.1 3" xfId="30321"/>
    <cellStyle name="s_Valuation _BS Csan CPC 02 &lt;SAP&gt;_Modelo kardex_Abril 10-11_Alcool_v 1.1_15-FINANCEIRAS" xfId="30322"/>
    <cellStyle name="s_Valuation _BS Csan CPC 02 &lt;SAP&gt;_Modelo kardex_Abril 10-11_Alcool_v 1.1_15-FINANCEIRAS_1" xfId="30323"/>
    <cellStyle name="s_Valuation _BS Csan CPC 02 &lt;SAP&gt;_Modelo kardex_Abril 10-11_Alcool_v 1.1_2-DRE" xfId="30324"/>
    <cellStyle name="s_Valuation _BS Csan CPC 02 &lt;SAP&gt;_Modelo kardex_Abril 10-11_Alcool_v 1.1_2-DRE 2" xfId="30325"/>
    <cellStyle name="s_Valuation _BS Csan CPC 02 &lt;SAP&gt;_Modelo kardex_Abril 10-11_Alcool_v 1.1_2-DRE_3-Balanço" xfId="30326"/>
    <cellStyle name="s_Valuation _BS Csan CPC 02 &lt;SAP&gt;_Modelo kardex_Abril 10-11_Alcool_v 1.1_2-DRE_3-Balanço_Mapa variáveis" xfId="30327"/>
    <cellStyle name="s_Valuation _BS Csan CPC 02 &lt;SAP&gt;_Modelo kardex_Abril 10-11_Alcool_v 1.1_2-DRE_3-Balanço_Variavel" xfId="30328"/>
    <cellStyle name="s_Valuation _BS Csan CPC 02 &lt;SAP&gt;_Modelo kardex_Abril 10-11_Alcool_v 1.1_2-DRE_Dep_Judiciais-Contingências" xfId="30329"/>
    <cellStyle name="s_Valuation _BS Csan CPC 02 &lt;SAP&gt;_Modelo kardex_Abril 10-11_Alcool_v 1.1_2-DRE_DFC Gerencial" xfId="30330"/>
    <cellStyle name="s_Valuation _BS Csan CPC 02 &lt;SAP&gt;_Modelo kardex_Abril 10-11_Alcool_v 1.1_2-DRE_DMPL" xfId="30331"/>
    <cellStyle name="s_Valuation _BS Csan CPC 02 &lt;SAP&gt;_Modelo kardex_Abril 10-11_Alcool_v 1.1_2-DRE_Mapa variáveis" xfId="30332"/>
    <cellStyle name="s_Valuation _BS Csan CPC 02 &lt;SAP&gt;_Modelo kardex_Abril 10-11_Alcool_v 1.1_2-DRE_Variavel" xfId="30333"/>
    <cellStyle name="s_Valuation _BS Csan CPC 02 &lt;SAP&gt;_Modelo kardex_Abril 10-11_Alcool_v 1.1_3-Balanço" xfId="30334"/>
    <cellStyle name="s_Valuation _BS Csan CPC 02 &lt;SAP&gt;_Modelo kardex_Abril 10-11_Alcool_v 1.1_3-Balanço 2" xfId="30335"/>
    <cellStyle name="s_Valuation _BS Csan CPC 02 &lt;SAP&gt;_Modelo kardex_Abril 10-11_Alcool_v 1.1_3-Balanço 2_15-FINANCEIRAS" xfId="30336"/>
    <cellStyle name="s_Valuation _BS Csan CPC 02 &lt;SAP&gt;_Modelo kardex_Abril 10-11_Alcool_v 1.1_3-Balanço_1" xfId="30337"/>
    <cellStyle name="s_Valuation _BS Csan CPC 02 &lt;SAP&gt;_Modelo kardex_Abril 10-11_Alcool_v 1.1_3-Balanço_1_Mapa variáveis" xfId="30338"/>
    <cellStyle name="s_Valuation _BS Csan CPC 02 &lt;SAP&gt;_Modelo kardex_Abril 10-11_Alcool_v 1.1_3-Balanço_1_Variavel" xfId="30339"/>
    <cellStyle name="s_Valuation _BS Csan CPC 02 &lt;SAP&gt;_Modelo kardex_Abril 10-11_Alcool_v 1.1_3-Balanço_15-FINANCEIRAS" xfId="30340"/>
    <cellStyle name="s_Valuation _BS Csan CPC 02 &lt;SAP&gt;_Modelo kardex_Abril 10-11_Alcool_v 1.1_3-Balanço_15-FINANCEIRAS_1" xfId="30341"/>
    <cellStyle name="s_Valuation _BS Csan CPC 02 &lt;SAP&gt;_Modelo kardex_Abril 10-11_Alcool_v 1.1_3-Balanço_2-DRE" xfId="30342"/>
    <cellStyle name="s_Valuation _BS Csan CPC 02 &lt;SAP&gt;_Modelo kardex_Abril 10-11_Alcool_v 1.1_3-Balanço_2-DRE 2" xfId="30343"/>
    <cellStyle name="s_Valuation _BS Csan CPC 02 &lt;SAP&gt;_Modelo kardex_Abril 10-11_Alcool_v 1.1_3-Balanço_2-DRE_3-Balanço" xfId="30344"/>
    <cellStyle name="s_Valuation _BS Csan CPC 02 &lt;SAP&gt;_Modelo kardex_Abril 10-11_Alcool_v 1.1_3-Balanço_2-DRE_3-Balanço_Mapa variáveis" xfId="30345"/>
    <cellStyle name="s_Valuation _BS Csan CPC 02 &lt;SAP&gt;_Modelo kardex_Abril 10-11_Alcool_v 1.1_3-Balanço_2-DRE_3-Balanço_Variavel" xfId="30346"/>
    <cellStyle name="s_Valuation _BS Csan CPC 02 &lt;SAP&gt;_Modelo kardex_Abril 10-11_Alcool_v 1.1_3-Balanço_2-DRE_Dep_Judiciais-Contingências" xfId="30347"/>
    <cellStyle name="s_Valuation _BS Csan CPC 02 &lt;SAP&gt;_Modelo kardex_Abril 10-11_Alcool_v 1.1_3-Balanço_2-DRE_DFC Gerencial" xfId="30348"/>
    <cellStyle name="s_Valuation _BS Csan CPC 02 &lt;SAP&gt;_Modelo kardex_Abril 10-11_Alcool_v 1.1_3-Balanço_2-DRE_DMPL" xfId="30349"/>
    <cellStyle name="s_Valuation _BS Csan CPC 02 &lt;SAP&gt;_Modelo kardex_Abril 10-11_Alcool_v 1.1_3-Balanço_2-DRE_Mapa variáveis" xfId="30350"/>
    <cellStyle name="s_Valuation _BS Csan CPC 02 &lt;SAP&gt;_Modelo kardex_Abril 10-11_Alcool_v 1.1_3-Balanço_2-DRE_Variavel" xfId="30351"/>
    <cellStyle name="s_Valuation _BS Csan CPC 02 &lt;SAP&gt;_Modelo kardex_Abril 10-11_Alcool_v 1.1_3-Balanço_3-Balanço" xfId="30352"/>
    <cellStyle name="s_Valuation _BS Csan CPC 02 &lt;SAP&gt;_Modelo kardex_Abril 10-11_Alcool_v 1.1_3-Balanço_3-Balanço_Mapa variáveis" xfId="30353"/>
    <cellStyle name="s_Valuation _BS Csan CPC 02 &lt;SAP&gt;_Modelo kardex_Abril 10-11_Alcool_v 1.1_3-Balanço_3-Balanço_Variavel" xfId="30354"/>
    <cellStyle name="s_Valuation _BS Csan CPC 02 &lt;SAP&gt;_Modelo kardex_Abril 10-11_Alcool_v 1.1_3-Balanço_7-Estoque" xfId="30355"/>
    <cellStyle name="s_Valuation _BS Csan CPC 02 &lt;SAP&gt;_Modelo kardex_Abril 10-11_Alcool_v 1.1_3-Balanço_Despesas operacionais " xfId="30356"/>
    <cellStyle name="s_Valuation _BS Csan CPC 02 &lt;SAP&gt;_Modelo kardex_Abril 10-11_Alcool_v 1.1_3-Balanço_Mapa variáveis" xfId="30357"/>
    <cellStyle name="s_Valuation _BS Csan CPC 02 &lt;SAP&gt;_Modelo kardex_Abril 10-11_Alcool_v 1.1_3-Balanço_P&amp;L Raízen Combs" xfId="30358"/>
    <cellStyle name="s_Valuation _BS Csan CPC 02 &lt;SAP&gt;_Modelo kardex_Abril 10-11_Alcool_v 1.1_3-Balanço_P&amp;L RUMO" xfId="30359"/>
    <cellStyle name="s_Valuation _BS Csan CPC 02 &lt;SAP&gt;_Modelo kardex_Abril 10-11_Alcool_v 1.1_3-Balanço_Variavel" xfId="30360"/>
    <cellStyle name="s_Valuation _BS Csan CPC 02 &lt;SAP&gt;_Modelo kardex_Abril 10-11_Alcool_v 1.1_3-Balanço_Working Capital" xfId="30361"/>
    <cellStyle name="s_Valuation _BS Csan CPC 02 &lt;SAP&gt;_Modelo kardex_Abril 10-11_Alcool_v 1.1_7-Estoque" xfId="30362"/>
    <cellStyle name="s_Valuation _BS Csan CPC 02 &lt;SAP&gt;_Modelo kardex_Abril 10-11_Alcool_v 1.1_Balanço" xfId="30363"/>
    <cellStyle name="s_Valuation _BS Csan CPC 02 &lt;SAP&gt;_Modelo kardex_Abril 10-11_Alcool_v 1.1_Balanço_Despesas operacionais " xfId="30364"/>
    <cellStyle name="s_Valuation _BS Csan CPC 02 &lt;SAP&gt;_Modelo kardex_Abril 10-11_Alcool_v 1.1_Balanço_Working Capital" xfId="30365"/>
    <cellStyle name="s_Valuation _BS Csan CPC 02 &lt;SAP&gt;_Modelo kardex_Abril 10-11_Alcool_v 1.1_Despesas operacionais " xfId="30366"/>
    <cellStyle name="s_Valuation _BS Csan CPC 02 &lt;SAP&gt;_Modelo kardex_Abril 10-11_Alcool_v 1.1_IR Diferido" xfId="30367"/>
    <cellStyle name="s_Valuation _BS Csan CPC 02 &lt;SAP&gt;_Modelo kardex_Abril 10-11_Alcool_v 1.1_Mapa variáveis" xfId="30368"/>
    <cellStyle name="s_Valuation _BS Csan CPC 02 &lt;SAP&gt;_Modelo kardex_Abril 10-11_Alcool_v 1.1_P&amp;L Raízen Combs" xfId="30369"/>
    <cellStyle name="s_Valuation _BS Csan CPC 02 &lt;SAP&gt;_Modelo kardex_Abril 10-11_Alcool_v 1.1_P&amp;L RUMO" xfId="30370"/>
    <cellStyle name="s_Valuation _BS Csan CPC 02 &lt;SAP&gt;_Modelo kardex_Abril 10-11_Alcool_v 1.1_Variavel" xfId="30371"/>
    <cellStyle name="s_Valuation _BS Csan CPC 02 &lt;SAP&gt;_Modelo kardex_Abril 10-11_Alcool_v 1.1_Working Capital" xfId="30372"/>
    <cellStyle name="s_Valuation _BS Csan CPC 02 &lt;SAP&gt;_P&amp;L" xfId="30373"/>
    <cellStyle name="s_Valuation _BS Csan CPC 02 &lt;SAP&gt;_P&amp;L Raízen Combs" xfId="30374"/>
    <cellStyle name="s_Valuation _BS Csan CPC 02 &lt;SAP&gt;_P&amp;L RUMO" xfId="30375"/>
    <cellStyle name="s_Valuation _BS Csan CPC 02 &lt;SAP&gt;_Pasta3" xfId="30376"/>
    <cellStyle name="s_Valuation _BS Csan CPC 02 &lt;SAP&gt;_Pasta3 2" xfId="30377"/>
    <cellStyle name="s_Valuation _BS Csan CPC 02 &lt;SAP&gt;_Pasta3 2_15-FINANCEIRAS" xfId="30378"/>
    <cellStyle name="s_Valuation _BS Csan CPC 02 &lt;SAP&gt;_Pasta3 2_Mapa variáveis" xfId="30379"/>
    <cellStyle name="s_Valuation _BS Csan CPC 02 &lt;SAP&gt;_Pasta3 2_Variavel" xfId="30380"/>
    <cellStyle name="s_Valuation _BS Csan CPC 02 &lt;SAP&gt;_Pasta3 3" xfId="30381"/>
    <cellStyle name="s_Valuation _BS Csan CPC 02 &lt;SAP&gt;_Pasta3_15-FINANCEIRAS" xfId="30382"/>
    <cellStyle name="s_Valuation _BS Csan CPC 02 &lt;SAP&gt;_Pasta3_15-FINANCEIRAS_1" xfId="30383"/>
    <cellStyle name="s_Valuation _BS Csan CPC 02 &lt;SAP&gt;_Pasta3_2-DRE" xfId="30384"/>
    <cellStyle name="s_Valuation _BS Csan CPC 02 &lt;SAP&gt;_Pasta3_2-DRE 2" xfId="30385"/>
    <cellStyle name="s_Valuation _BS Csan CPC 02 &lt;SAP&gt;_Pasta3_2-DRE_3-Balanço" xfId="30386"/>
    <cellStyle name="s_Valuation _BS Csan CPC 02 &lt;SAP&gt;_Pasta3_2-DRE_3-Balanço_Mapa variáveis" xfId="30387"/>
    <cellStyle name="s_Valuation _BS Csan CPC 02 &lt;SAP&gt;_Pasta3_2-DRE_3-Balanço_Variavel" xfId="30388"/>
    <cellStyle name="s_Valuation _BS Csan CPC 02 &lt;SAP&gt;_Pasta3_2-DRE_Dep_Judiciais-Contingências" xfId="30389"/>
    <cellStyle name="s_Valuation _BS Csan CPC 02 &lt;SAP&gt;_Pasta3_2-DRE_DFC Gerencial" xfId="30390"/>
    <cellStyle name="s_Valuation _BS Csan CPC 02 &lt;SAP&gt;_Pasta3_2-DRE_DMPL" xfId="30391"/>
    <cellStyle name="s_Valuation _BS Csan CPC 02 &lt;SAP&gt;_Pasta3_2-DRE_Mapa variáveis" xfId="30392"/>
    <cellStyle name="s_Valuation _BS Csan CPC 02 &lt;SAP&gt;_Pasta3_2-DRE_Variavel" xfId="30393"/>
    <cellStyle name="s_Valuation _BS Csan CPC 02 &lt;SAP&gt;_Pasta3_3-Balanço" xfId="30394"/>
    <cellStyle name="s_Valuation _BS Csan CPC 02 &lt;SAP&gt;_Pasta3_3-Balanço 2" xfId="30395"/>
    <cellStyle name="s_Valuation _BS Csan CPC 02 &lt;SAP&gt;_Pasta3_3-Balanço 2_15-FINANCEIRAS" xfId="30396"/>
    <cellStyle name="s_Valuation _BS Csan CPC 02 &lt;SAP&gt;_Pasta3_3-Balanço_1" xfId="30397"/>
    <cellStyle name="s_Valuation _BS Csan CPC 02 &lt;SAP&gt;_Pasta3_3-Balanço_1_Mapa variáveis" xfId="30398"/>
    <cellStyle name="s_Valuation _BS Csan CPC 02 &lt;SAP&gt;_Pasta3_3-Balanço_1_Variavel" xfId="30399"/>
    <cellStyle name="s_Valuation _BS Csan CPC 02 &lt;SAP&gt;_Pasta3_3-Balanço_15-FINANCEIRAS" xfId="30400"/>
    <cellStyle name="s_Valuation _BS Csan CPC 02 &lt;SAP&gt;_Pasta3_3-Balanço_15-FINANCEIRAS_1" xfId="30401"/>
    <cellStyle name="s_Valuation _BS Csan CPC 02 &lt;SAP&gt;_Pasta3_3-Balanço_2-DRE" xfId="30402"/>
    <cellStyle name="s_Valuation _BS Csan CPC 02 &lt;SAP&gt;_Pasta3_3-Balanço_2-DRE 2" xfId="30403"/>
    <cellStyle name="s_Valuation _BS Csan CPC 02 &lt;SAP&gt;_Pasta3_3-Balanço_2-DRE_3-Balanço" xfId="30404"/>
    <cellStyle name="s_Valuation _BS Csan CPC 02 &lt;SAP&gt;_Pasta3_3-Balanço_2-DRE_3-Balanço_Mapa variáveis" xfId="30405"/>
    <cellStyle name="s_Valuation _BS Csan CPC 02 &lt;SAP&gt;_Pasta3_3-Balanço_2-DRE_3-Balanço_Variavel" xfId="30406"/>
    <cellStyle name="s_Valuation _BS Csan CPC 02 &lt;SAP&gt;_Pasta3_3-Balanço_2-DRE_Dep_Judiciais-Contingências" xfId="30407"/>
    <cellStyle name="s_Valuation _BS Csan CPC 02 &lt;SAP&gt;_Pasta3_3-Balanço_2-DRE_DFC Gerencial" xfId="30408"/>
    <cellStyle name="s_Valuation _BS Csan CPC 02 &lt;SAP&gt;_Pasta3_3-Balanço_2-DRE_DMPL" xfId="30409"/>
    <cellStyle name="s_Valuation _BS Csan CPC 02 &lt;SAP&gt;_Pasta3_3-Balanço_2-DRE_Mapa variáveis" xfId="30410"/>
    <cellStyle name="s_Valuation _BS Csan CPC 02 &lt;SAP&gt;_Pasta3_3-Balanço_2-DRE_Variavel" xfId="30411"/>
    <cellStyle name="s_Valuation _BS Csan CPC 02 &lt;SAP&gt;_Pasta3_3-Balanço_3-Balanço" xfId="30412"/>
    <cellStyle name="s_Valuation _BS Csan CPC 02 &lt;SAP&gt;_Pasta3_3-Balanço_3-Balanço_Mapa variáveis" xfId="30413"/>
    <cellStyle name="s_Valuation _BS Csan CPC 02 &lt;SAP&gt;_Pasta3_3-Balanço_3-Balanço_Variavel" xfId="30414"/>
    <cellStyle name="s_Valuation _BS Csan CPC 02 &lt;SAP&gt;_Pasta3_3-Balanço_7-Estoque" xfId="30415"/>
    <cellStyle name="s_Valuation _BS Csan CPC 02 &lt;SAP&gt;_Pasta3_3-Balanço_Despesas operacionais " xfId="30416"/>
    <cellStyle name="s_Valuation _BS Csan CPC 02 &lt;SAP&gt;_Pasta3_3-Balanço_Mapa variáveis" xfId="30417"/>
    <cellStyle name="s_Valuation _BS Csan CPC 02 &lt;SAP&gt;_Pasta3_3-Balanço_P&amp;L Raízen Combs" xfId="30418"/>
    <cellStyle name="s_Valuation _BS Csan CPC 02 &lt;SAP&gt;_Pasta3_3-Balanço_P&amp;L RUMO" xfId="30419"/>
    <cellStyle name="s_Valuation _BS Csan CPC 02 &lt;SAP&gt;_Pasta3_3-Balanço_Variavel" xfId="30420"/>
    <cellStyle name="s_Valuation _BS Csan CPC 02 &lt;SAP&gt;_Pasta3_3-Balanço_Working Capital" xfId="30421"/>
    <cellStyle name="s_Valuation _BS Csan CPC 02 &lt;SAP&gt;_Pasta3_7-Estoque" xfId="30422"/>
    <cellStyle name="s_Valuation _BS Csan CPC 02 &lt;SAP&gt;_Pasta3_Balanço" xfId="30423"/>
    <cellStyle name="s_Valuation _BS Csan CPC 02 &lt;SAP&gt;_Pasta3_Balanço_Despesas operacionais " xfId="30424"/>
    <cellStyle name="s_Valuation _BS Csan CPC 02 &lt;SAP&gt;_Pasta3_Balanço_Working Capital" xfId="30425"/>
    <cellStyle name="s_Valuation _BS Csan CPC 02 &lt;SAP&gt;_Pasta3_Despesas operacionais " xfId="30426"/>
    <cellStyle name="s_Valuation _BS Csan CPC 02 &lt;SAP&gt;_Pasta3_IR Diferido" xfId="30427"/>
    <cellStyle name="s_Valuation _BS Csan CPC 02 &lt;SAP&gt;_Pasta3_Mapa variáveis" xfId="30428"/>
    <cellStyle name="s_Valuation _BS Csan CPC 02 &lt;SAP&gt;_Pasta3_P&amp;L Raízen Combs" xfId="30429"/>
    <cellStyle name="s_Valuation _BS Csan CPC 02 &lt;SAP&gt;_Pasta3_P&amp;L RUMO" xfId="30430"/>
    <cellStyle name="s_Valuation _BS Csan CPC 02 &lt;SAP&gt;_Pasta3_Variavel" xfId="30431"/>
    <cellStyle name="s_Valuation _BS Csan CPC 02 &lt;SAP&gt;_Pasta3_Working Capital" xfId="30432"/>
    <cellStyle name="s_Valuation _BS Csan CPC 02 &lt;SAP&gt;_Pasta4" xfId="30433"/>
    <cellStyle name="s_Valuation _BS Csan CPC 02 &lt;SAP&gt;_Pasta4 2" xfId="30434"/>
    <cellStyle name="s_Valuation _BS Csan CPC 02 &lt;SAP&gt;_Pasta4 2_15-FINANCEIRAS" xfId="30435"/>
    <cellStyle name="s_Valuation _BS Csan CPC 02 &lt;SAP&gt;_Pasta4 2_Mapa variáveis" xfId="30436"/>
    <cellStyle name="s_Valuation _BS Csan CPC 02 &lt;SAP&gt;_Pasta4 2_Variavel" xfId="30437"/>
    <cellStyle name="s_Valuation _BS Csan CPC 02 &lt;SAP&gt;_Pasta4 3" xfId="30438"/>
    <cellStyle name="s_Valuation _BS Csan CPC 02 &lt;SAP&gt;_Pasta4_15-FINANCEIRAS" xfId="30439"/>
    <cellStyle name="s_Valuation _BS Csan CPC 02 &lt;SAP&gt;_Pasta4_15-FINANCEIRAS_1" xfId="30440"/>
    <cellStyle name="s_Valuation _BS Csan CPC 02 &lt;SAP&gt;_Pasta4_2-DRE" xfId="30441"/>
    <cellStyle name="s_Valuation _BS Csan CPC 02 &lt;SAP&gt;_Pasta4_2-DRE 2" xfId="30442"/>
    <cellStyle name="s_Valuation _BS Csan CPC 02 &lt;SAP&gt;_Pasta4_2-DRE_3-Balanço" xfId="30443"/>
    <cellStyle name="s_Valuation _BS Csan CPC 02 &lt;SAP&gt;_Pasta4_2-DRE_3-Balanço_Mapa variáveis" xfId="30444"/>
    <cellStyle name="s_Valuation _BS Csan CPC 02 &lt;SAP&gt;_Pasta4_2-DRE_3-Balanço_Variavel" xfId="30445"/>
    <cellStyle name="s_Valuation _BS Csan CPC 02 &lt;SAP&gt;_Pasta4_2-DRE_Dep_Judiciais-Contingências" xfId="30446"/>
    <cellStyle name="s_Valuation _BS Csan CPC 02 &lt;SAP&gt;_Pasta4_2-DRE_DFC Gerencial" xfId="30447"/>
    <cellStyle name="s_Valuation _BS Csan CPC 02 &lt;SAP&gt;_Pasta4_2-DRE_DMPL" xfId="30448"/>
    <cellStyle name="s_Valuation _BS Csan CPC 02 &lt;SAP&gt;_Pasta4_2-DRE_Mapa variáveis" xfId="30449"/>
    <cellStyle name="s_Valuation _BS Csan CPC 02 &lt;SAP&gt;_Pasta4_2-DRE_Variavel" xfId="30450"/>
    <cellStyle name="s_Valuation _BS Csan CPC 02 &lt;SAP&gt;_Pasta4_3-Balanço" xfId="30451"/>
    <cellStyle name="s_Valuation _BS Csan CPC 02 &lt;SAP&gt;_Pasta4_3-Balanço 2" xfId="30452"/>
    <cellStyle name="s_Valuation _BS Csan CPC 02 &lt;SAP&gt;_Pasta4_3-Balanço 2_15-FINANCEIRAS" xfId="30453"/>
    <cellStyle name="s_Valuation _BS Csan CPC 02 &lt;SAP&gt;_Pasta4_3-Balanço_1" xfId="30454"/>
    <cellStyle name="s_Valuation _BS Csan CPC 02 &lt;SAP&gt;_Pasta4_3-Balanço_1_Mapa variáveis" xfId="30455"/>
    <cellStyle name="s_Valuation _BS Csan CPC 02 &lt;SAP&gt;_Pasta4_3-Balanço_1_Variavel" xfId="30456"/>
    <cellStyle name="s_Valuation _BS Csan CPC 02 &lt;SAP&gt;_Pasta4_3-Balanço_15-FINANCEIRAS" xfId="30457"/>
    <cellStyle name="s_Valuation _BS Csan CPC 02 &lt;SAP&gt;_Pasta4_3-Balanço_15-FINANCEIRAS_1" xfId="30458"/>
    <cellStyle name="s_Valuation _BS Csan CPC 02 &lt;SAP&gt;_Pasta4_3-Balanço_2-DRE" xfId="30459"/>
    <cellStyle name="s_Valuation _BS Csan CPC 02 &lt;SAP&gt;_Pasta4_3-Balanço_2-DRE 2" xfId="30460"/>
    <cellStyle name="s_Valuation _BS Csan CPC 02 &lt;SAP&gt;_Pasta4_3-Balanço_2-DRE_3-Balanço" xfId="30461"/>
    <cellStyle name="s_Valuation _BS Csan CPC 02 &lt;SAP&gt;_Pasta4_3-Balanço_2-DRE_3-Balanço_Mapa variáveis" xfId="30462"/>
    <cellStyle name="s_Valuation _BS Csan CPC 02 &lt;SAP&gt;_Pasta4_3-Balanço_2-DRE_3-Balanço_Variavel" xfId="30463"/>
    <cellStyle name="s_Valuation _BS Csan CPC 02 &lt;SAP&gt;_Pasta4_3-Balanço_2-DRE_Dep_Judiciais-Contingências" xfId="30464"/>
    <cellStyle name="s_Valuation _BS Csan CPC 02 &lt;SAP&gt;_Pasta4_3-Balanço_2-DRE_DFC Gerencial" xfId="30465"/>
    <cellStyle name="s_Valuation _BS Csan CPC 02 &lt;SAP&gt;_Pasta4_3-Balanço_2-DRE_DMPL" xfId="30466"/>
    <cellStyle name="s_Valuation _BS Csan CPC 02 &lt;SAP&gt;_Pasta4_3-Balanço_2-DRE_Mapa variáveis" xfId="30467"/>
    <cellStyle name="s_Valuation _BS Csan CPC 02 &lt;SAP&gt;_Pasta4_3-Balanço_2-DRE_Variavel" xfId="30468"/>
    <cellStyle name="s_Valuation _BS Csan CPC 02 &lt;SAP&gt;_Pasta4_3-Balanço_3-Balanço" xfId="30469"/>
    <cellStyle name="s_Valuation _BS Csan CPC 02 &lt;SAP&gt;_Pasta4_3-Balanço_3-Balanço_Mapa variáveis" xfId="30470"/>
    <cellStyle name="s_Valuation _BS Csan CPC 02 &lt;SAP&gt;_Pasta4_3-Balanço_3-Balanço_Variavel" xfId="30471"/>
    <cellStyle name="s_Valuation _BS Csan CPC 02 &lt;SAP&gt;_Pasta4_3-Balanço_7-Estoque" xfId="30472"/>
    <cellStyle name="s_Valuation _BS Csan CPC 02 &lt;SAP&gt;_Pasta4_3-Balanço_Despesas operacionais " xfId="30473"/>
    <cellStyle name="s_Valuation _BS Csan CPC 02 &lt;SAP&gt;_Pasta4_3-Balanço_Mapa variáveis" xfId="30474"/>
    <cellStyle name="s_Valuation _BS Csan CPC 02 &lt;SAP&gt;_Pasta4_3-Balanço_P&amp;L Raízen Combs" xfId="30475"/>
    <cellStyle name="s_Valuation _BS Csan CPC 02 &lt;SAP&gt;_Pasta4_3-Balanço_P&amp;L RUMO" xfId="30476"/>
    <cellStyle name="s_Valuation _BS Csan CPC 02 &lt;SAP&gt;_Pasta4_3-Balanço_Variavel" xfId="30477"/>
    <cellStyle name="s_Valuation _BS Csan CPC 02 &lt;SAP&gt;_Pasta4_3-Balanço_Working Capital" xfId="30478"/>
    <cellStyle name="s_Valuation _BS Csan CPC 02 &lt;SAP&gt;_Pasta4_7-Estoque" xfId="30479"/>
    <cellStyle name="s_Valuation _BS Csan CPC 02 &lt;SAP&gt;_Pasta4_Balanço" xfId="30480"/>
    <cellStyle name="s_Valuation _BS Csan CPC 02 &lt;SAP&gt;_Pasta4_Balanço_Despesas operacionais " xfId="30481"/>
    <cellStyle name="s_Valuation _BS Csan CPC 02 &lt;SAP&gt;_Pasta4_Balanço_Working Capital" xfId="30482"/>
    <cellStyle name="s_Valuation _BS Csan CPC 02 &lt;SAP&gt;_Pasta4_Despesas operacionais " xfId="30483"/>
    <cellStyle name="s_Valuation _BS Csan CPC 02 &lt;SAP&gt;_Pasta4_IR Diferido" xfId="30484"/>
    <cellStyle name="s_Valuation _BS Csan CPC 02 &lt;SAP&gt;_Pasta4_Mapa variáveis" xfId="30485"/>
    <cellStyle name="s_Valuation _BS Csan CPC 02 &lt;SAP&gt;_Pasta4_P&amp;L Raízen Combs" xfId="30486"/>
    <cellStyle name="s_Valuation _BS Csan CPC 02 &lt;SAP&gt;_Pasta4_P&amp;L RUMO" xfId="30487"/>
    <cellStyle name="s_Valuation _BS Csan CPC 02 &lt;SAP&gt;_Pasta4_Variavel" xfId="30488"/>
    <cellStyle name="s_Valuation _BS Csan CPC 02 &lt;SAP&gt;_Pasta4_Working Capital" xfId="30489"/>
    <cellStyle name="s_Valuation _BS Csan CPC 02 &lt;SAP&gt;_Pasta5" xfId="30490"/>
    <cellStyle name="s_Valuation _BS Csan CPC 02 &lt;SAP&gt;_Pasta5 2" xfId="30491"/>
    <cellStyle name="s_Valuation _BS Csan CPC 02 &lt;SAP&gt;_Pasta5 2_15-FINANCEIRAS" xfId="30492"/>
    <cellStyle name="s_Valuation _BS Csan CPC 02 &lt;SAP&gt;_Pasta5 2_Mapa variáveis" xfId="30493"/>
    <cellStyle name="s_Valuation _BS Csan CPC 02 &lt;SAP&gt;_Pasta5 2_Variavel" xfId="30494"/>
    <cellStyle name="s_Valuation _BS Csan CPC 02 &lt;SAP&gt;_Pasta5 3" xfId="30495"/>
    <cellStyle name="s_Valuation _BS Csan CPC 02 &lt;SAP&gt;_Pasta5_15-FINANCEIRAS" xfId="30496"/>
    <cellStyle name="s_Valuation _BS Csan CPC 02 &lt;SAP&gt;_Pasta5_15-FINANCEIRAS_1" xfId="30497"/>
    <cellStyle name="s_Valuation _BS Csan CPC 02 &lt;SAP&gt;_Pasta5_2-DRE" xfId="30498"/>
    <cellStyle name="s_Valuation _BS Csan CPC 02 &lt;SAP&gt;_Pasta5_2-DRE 2" xfId="30499"/>
    <cellStyle name="s_Valuation _BS Csan CPC 02 &lt;SAP&gt;_Pasta5_2-DRE_3-Balanço" xfId="30500"/>
    <cellStyle name="s_Valuation _BS Csan CPC 02 &lt;SAP&gt;_Pasta5_2-DRE_3-Balanço_Mapa variáveis" xfId="30501"/>
    <cellStyle name="s_Valuation _BS Csan CPC 02 &lt;SAP&gt;_Pasta5_2-DRE_3-Balanço_Variavel" xfId="30502"/>
    <cellStyle name="s_Valuation _BS Csan CPC 02 &lt;SAP&gt;_Pasta5_2-DRE_Dep_Judiciais-Contingências" xfId="30503"/>
    <cellStyle name="s_Valuation _BS Csan CPC 02 &lt;SAP&gt;_Pasta5_2-DRE_DFC Gerencial" xfId="30504"/>
    <cellStyle name="s_Valuation _BS Csan CPC 02 &lt;SAP&gt;_Pasta5_2-DRE_DMPL" xfId="30505"/>
    <cellStyle name="s_Valuation _BS Csan CPC 02 &lt;SAP&gt;_Pasta5_2-DRE_Mapa variáveis" xfId="30506"/>
    <cellStyle name="s_Valuation _BS Csan CPC 02 &lt;SAP&gt;_Pasta5_2-DRE_Variavel" xfId="30507"/>
    <cellStyle name="s_Valuation _BS Csan CPC 02 &lt;SAP&gt;_Pasta5_3-Balanço" xfId="30508"/>
    <cellStyle name="s_Valuation _BS Csan CPC 02 &lt;SAP&gt;_Pasta5_3-Balanço 2" xfId="30509"/>
    <cellStyle name="s_Valuation _BS Csan CPC 02 &lt;SAP&gt;_Pasta5_3-Balanço 2_15-FINANCEIRAS" xfId="30510"/>
    <cellStyle name="s_Valuation _BS Csan CPC 02 &lt;SAP&gt;_Pasta5_3-Balanço_1" xfId="30511"/>
    <cellStyle name="s_Valuation _BS Csan CPC 02 &lt;SAP&gt;_Pasta5_3-Balanço_1_Mapa variáveis" xfId="30512"/>
    <cellStyle name="s_Valuation _BS Csan CPC 02 &lt;SAP&gt;_Pasta5_3-Balanço_1_Variavel" xfId="30513"/>
    <cellStyle name="s_Valuation _BS Csan CPC 02 &lt;SAP&gt;_Pasta5_3-Balanço_15-FINANCEIRAS" xfId="30514"/>
    <cellStyle name="s_Valuation _BS Csan CPC 02 &lt;SAP&gt;_Pasta5_3-Balanço_15-FINANCEIRAS_1" xfId="30515"/>
    <cellStyle name="s_Valuation _BS Csan CPC 02 &lt;SAP&gt;_Pasta5_3-Balanço_2-DRE" xfId="30516"/>
    <cellStyle name="s_Valuation _BS Csan CPC 02 &lt;SAP&gt;_Pasta5_3-Balanço_2-DRE 2" xfId="30517"/>
    <cellStyle name="s_Valuation _BS Csan CPC 02 &lt;SAP&gt;_Pasta5_3-Balanço_2-DRE_3-Balanço" xfId="30518"/>
    <cellStyle name="s_Valuation _BS Csan CPC 02 &lt;SAP&gt;_Pasta5_3-Balanço_2-DRE_3-Balanço_Mapa variáveis" xfId="30519"/>
    <cellStyle name="s_Valuation _BS Csan CPC 02 &lt;SAP&gt;_Pasta5_3-Balanço_2-DRE_3-Balanço_Variavel" xfId="30520"/>
    <cellStyle name="s_Valuation _BS Csan CPC 02 &lt;SAP&gt;_Pasta5_3-Balanço_2-DRE_Dep_Judiciais-Contingências" xfId="30521"/>
    <cellStyle name="s_Valuation _BS Csan CPC 02 &lt;SAP&gt;_Pasta5_3-Balanço_2-DRE_DFC Gerencial" xfId="30522"/>
    <cellStyle name="s_Valuation _BS Csan CPC 02 &lt;SAP&gt;_Pasta5_3-Balanço_2-DRE_DMPL" xfId="30523"/>
    <cellStyle name="s_Valuation _BS Csan CPC 02 &lt;SAP&gt;_Pasta5_3-Balanço_2-DRE_Mapa variáveis" xfId="30524"/>
    <cellStyle name="s_Valuation _BS Csan CPC 02 &lt;SAP&gt;_Pasta5_3-Balanço_2-DRE_Variavel" xfId="30525"/>
    <cellStyle name="s_Valuation _BS Csan CPC 02 &lt;SAP&gt;_Pasta5_3-Balanço_3-Balanço" xfId="30526"/>
    <cellStyle name="s_Valuation _BS Csan CPC 02 &lt;SAP&gt;_Pasta5_3-Balanço_3-Balanço_Mapa variáveis" xfId="30527"/>
    <cellStyle name="s_Valuation _BS Csan CPC 02 &lt;SAP&gt;_Pasta5_3-Balanço_3-Balanço_Variavel" xfId="30528"/>
    <cellStyle name="s_Valuation _BS Csan CPC 02 &lt;SAP&gt;_Pasta5_3-Balanço_7-Estoque" xfId="30529"/>
    <cellStyle name="s_Valuation _BS Csan CPC 02 &lt;SAP&gt;_Pasta5_3-Balanço_Despesas operacionais " xfId="30530"/>
    <cellStyle name="s_Valuation _BS Csan CPC 02 &lt;SAP&gt;_Pasta5_3-Balanço_Mapa variáveis" xfId="30531"/>
    <cellStyle name="s_Valuation _BS Csan CPC 02 &lt;SAP&gt;_Pasta5_3-Balanço_P&amp;L Raízen Combs" xfId="30532"/>
    <cellStyle name="s_Valuation _BS Csan CPC 02 &lt;SAP&gt;_Pasta5_3-Balanço_P&amp;L RUMO" xfId="30533"/>
    <cellStyle name="s_Valuation _BS Csan CPC 02 &lt;SAP&gt;_Pasta5_3-Balanço_Variavel" xfId="30534"/>
    <cellStyle name="s_Valuation _BS Csan CPC 02 &lt;SAP&gt;_Pasta5_3-Balanço_Working Capital" xfId="30535"/>
    <cellStyle name="s_Valuation _BS Csan CPC 02 &lt;SAP&gt;_Pasta5_7-Estoque" xfId="30536"/>
    <cellStyle name="s_Valuation _BS Csan CPC 02 &lt;SAP&gt;_Pasta5_Balanço" xfId="30537"/>
    <cellStyle name="s_Valuation _BS Csan CPC 02 &lt;SAP&gt;_Pasta5_Balanço_Despesas operacionais " xfId="30538"/>
    <cellStyle name="s_Valuation _BS Csan CPC 02 &lt;SAP&gt;_Pasta5_Balanço_Working Capital" xfId="30539"/>
    <cellStyle name="s_Valuation _BS Csan CPC 02 &lt;SAP&gt;_Pasta5_Despesas operacionais " xfId="30540"/>
    <cellStyle name="s_Valuation _BS Csan CPC 02 &lt;SAP&gt;_Pasta5_IR Diferido" xfId="30541"/>
    <cellStyle name="s_Valuation _BS Csan CPC 02 &lt;SAP&gt;_Pasta5_Mapa variáveis" xfId="30542"/>
    <cellStyle name="s_Valuation _BS Csan CPC 02 &lt;SAP&gt;_Pasta5_P&amp;L Raízen Combs" xfId="30543"/>
    <cellStyle name="s_Valuation _BS Csan CPC 02 &lt;SAP&gt;_Pasta5_P&amp;L RUMO" xfId="30544"/>
    <cellStyle name="s_Valuation _BS Csan CPC 02 &lt;SAP&gt;_Pasta5_Variavel" xfId="30545"/>
    <cellStyle name="s_Valuation _BS Csan CPC 02 &lt;SAP&gt;_Pasta5_Working Capital" xfId="30546"/>
    <cellStyle name="s_Valuation _BS Csan CPC 02 &lt;SAP&gt;_Plan1" xfId="30547"/>
    <cellStyle name="s_Valuation _BS Csan CPC 02 &lt;SAP&gt;_Plan1 2" xfId="30548"/>
    <cellStyle name="s_Valuation _BS Csan CPC 02 &lt;SAP&gt;_Plan1 2_15-FINANCEIRAS" xfId="30549"/>
    <cellStyle name="s_Valuation _BS Csan CPC 02 &lt;SAP&gt;_Plan1 2_Mapa variáveis" xfId="30550"/>
    <cellStyle name="s_Valuation _BS Csan CPC 02 &lt;SAP&gt;_Plan1 2_Variavel" xfId="30551"/>
    <cellStyle name="s_Valuation _BS Csan CPC 02 &lt;SAP&gt;_Plan1 3" xfId="30552"/>
    <cellStyle name="s_Valuation _BS Csan CPC 02 &lt;SAP&gt;_Plan1_15-FINANCEIRAS" xfId="30553"/>
    <cellStyle name="s_Valuation _BS Csan CPC 02 &lt;SAP&gt;_Plan1_15-FINANCEIRAS_1" xfId="30554"/>
    <cellStyle name="s_Valuation _BS Csan CPC 02 &lt;SAP&gt;_Plan1_2-DRE" xfId="30555"/>
    <cellStyle name="s_Valuation _BS Csan CPC 02 &lt;SAP&gt;_Plan1_2-DRE 2" xfId="30556"/>
    <cellStyle name="s_Valuation _BS Csan CPC 02 &lt;SAP&gt;_Plan1_2-DRE_3-Balanço" xfId="30557"/>
    <cellStyle name="s_Valuation _BS Csan CPC 02 &lt;SAP&gt;_Plan1_2-DRE_3-Balanço_Mapa variáveis" xfId="30558"/>
    <cellStyle name="s_Valuation _BS Csan CPC 02 &lt;SAP&gt;_Plan1_2-DRE_3-Balanço_Variavel" xfId="30559"/>
    <cellStyle name="s_Valuation _BS Csan CPC 02 &lt;SAP&gt;_Plan1_2-DRE_Dep_Judiciais-Contingências" xfId="30560"/>
    <cellStyle name="s_Valuation _BS Csan CPC 02 &lt;SAP&gt;_Plan1_2-DRE_DFC Gerencial" xfId="30561"/>
    <cellStyle name="s_Valuation _BS Csan CPC 02 &lt;SAP&gt;_Plan1_2-DRE_DMPL" xfId="30562"/>
    <cellStyle name="s_Valuation _BS Csan CPC 02 &lt;SAP&gt;_Plan1_2-DRE_Mapa variáveis" xfId="30563"/>
    <cellStyle name="s_Valuation _BS Csan CPC 02 &lt;SAP&gt;_Plan1_2-DRE_Variavel" xfId="30564"/>
    <cellStyle name="s_Valuation _BS Csan CPC 02 &lt;SAP&gt;_Plan1_3-Balanço" xfId="30565"/>
    <cellStyle name="s_Valuation _BS Csan CPC 02 &lt;SAP&gt;_Plan1_3-Balanço 2" xfId="30566"/>
    <cellStyle name="s_Valuation _BS Csan CPC 02 &lt;SAP&gt;_Plan1_3-Balanço 2_15-FINANCEIRAS" xfId="30567"/>
    <cellStyle name="s_Valuation _BS Csan CPC 02 &lt;SAP&gt;_Plan1_3-Balanço_1" xfId="30568"/>
    <cellStyle name="s_Valuation _BS Csan CPC 02 &lt;SAP&gt;_Plan1_3-Balanço_1_Mapa variáveis" xfId="30569"/>
    <cellStyle name="s_Valuation _BS Csan CPC 02 &lt;SAP&gt;_Plan1_3-Balanço_1_Variavel" xfId="30570"/>
    <cellStyle name="s_Valuation _BS Csan CPC 02 &lt;SAP&gt;_Plan1_3-Balanço_15-FINANCEIRAS" xfId="30571"/>
    <cellStyle name="s_Valuation _BS Csan CPC 02 &lt;SAP&gt;_Plan1_3-Balanço_15-FINANCEIRAS_1" xfId="30572"/>
    <cellStyle name="s_Valuation _BS Csan CPC 02 &lt;SAP&gt;_Plan1_3-Balanço_2-DRE" xfId="30573"/>
    <cellStyle name="s_Valuation _BS Csan CPC 02 &lt;SAP&gt;_Plan1_3-Balanço_2-DRE 2" xfId="30574"/>
    <cellStyle name="s_Valuation _BS Csan CPC 02 &lt;SAP&gt;_Plan1_3-Balanço_2-DRE_3-Balanço" xfId="30575"/>
    <cellStyle name="s_Valuation _BS Csan CPC 02 &lt;SAP&gt;_Plan1_3-Balanço_2-DRE_3-Balanço_Mapa variáveis" xfId="30576"/>
    <cellStyle name="s_Valuation _BS Csan CPC 02 &lt;SAP&gt;_Plan1_3-Balanço_2-DRE_3-Balanço_Variavel" xfId="30577"/>
    <cellStyle name="s_Valuation _BS Csan CPC 02 &lt;SAP&gt;_Plan1_3-Balanço_2-DRE_Dep_Judiciais-Contingências" xfId="30578"/>
    <cellStyle name="s_Valuation _BS Csan CPC 02 &lt;SAP&gt;_Plan1_3-Balanço_2-DRE_DFC Gerencial" xfId="30579"/>
    <cellStyle name="s_Valuation _BS Csan CPC 02 &lt;SAP&gt;_Plan1_3-Balanço_2-DRE_DMPL" xfId="30580"/>
    <cellStyle name="s_Valuation _BS Csan CPC 02 &lt;SAP&gt;_Plan1_3-Balanço_2-DRE_Mapa variáveis" xfId="30581"/>
    <cellStyle name="s_Valuation _BS Csan CPC 02 &lt;SAP&gt;_Plan1_3-Balanço_2-DRE_Variavel" xfId="30582"/>
    <cellStyle name="s_Valuation _BS Csan CPC 02 &lt;SAP&gt;_Plan1_3-Balanço_3-Balanço" xfId="30583"/>
    <cellStyle name="s_Valuation _BS Csan CPC 02 &lt;SAP&gt;_Plan1_3-Balanço_3-Balanço_Mapa variáveis" xfId="30584"/>
    <cellStyle name="s_Valuation _BS Csan CPC 02 &lt;SAP&gt;_Plan1_3-Balanço_3-Balanço_Variavel" xfId="30585"/>
    <cellStyle name="s_Valuation _BS Csan CPC 02 &lt;SAP&gt;_Plan1_3-Balanço_7-Estoque" xfId="30586"/>
    <cellStyle name="s_Valuation _BS Csan CPC 02 &lt;SAP&gt;_Plan1_3-Balanço_Despesas operacionais " xfId="30587"/>
    <cellStyle name="s_Valuation _BS Csan CPC 02 &lt;SAP&gt;_Plan1_3-Balanço_Mapa variáveis" xfId="30588"/>
    <cellStyle name="s_Valuation _BS Csan CPC 02 &lt;SAP&gt;_Plan1_3-Balanço_P&amp;L Raízen Combs" xfId="30589"/>
    <cellStyle name="s_Valuation _BS Csan CPC 02 &lt;SAP&gt;_Plan1_3-Balanço_P&amp;L RUMO" xfId="30590"/>
    <cellStyle name="s_Valuation _BS Csan CPC 02 &lt;SAP&gt;_Plan1_3-Balanço_Variavel" xfId="30591"/>
    <cellStyle name="s_Valuation _BS Csan CPC 02 &lt;SAP&gt;_Plan1_3-Balanço_Working Capital" xfId="30592"/>
    <cellStyle name="s_Valuation _BS Csan CPC 02 &lt;SAP&gt;_Plan1_7-Estoque" xfId="30593"/>
    <cellStyle name="s_Valuation _BS Csan CPC 02 &lt;SAP&gt;_Plan1_Balanço" xfId="30594"/>
    <cellStyle name="s_Valuation _BS Csan CPC 02 &lt;SAP&gt;_Plan1_Balanço_Despesas operacionais " xfId="30595"/>
    <cellStyle name="s_Valuation _BS Csan CPC 02 &lt;SAP&gt;_Plan1_Balanço_Working Capital" xfId="30596"/>
    <cellStyle name="s_Valuation _BS Csan CPC 02 &lt;SAP&gt;_Plan1_CCL" xfId="30597"/>
    <cellStyle name="s_Valuation _BS Csan CPC 02 &lt;SAP&gt;_Plan1_CCL 2" xfId="30598"/>
    <cellStyle name="s_Valuation _BS Csan CPC 02 &lt;SAP&gt;_Plan1_CCL 2_15-FINANCEIRAS" xfId="30599"/>
    <cellStyle name="s_Valuation _BS Csan CPC 02 &lt;SAP&gt;_Plan1_CCL 2_Mapa variáveis" xfId="30600"/>
    <cellStyle name="s_Valuation _BS Csan CPC 02 &lt;SAP&gt;_Plan1_CCL 2_Variavel" xfId="30601"/>
    <cellStyle name="s_Valuation _BS Csan CPC 02 &lt;SAP&gt;_Plan1_CCL 3" xfId="30602"/>
    <cellStyle name="s_Valuation _BS Csan CPC 02 &lt;SAP&gt;_Plan1_CCL_15-FINANCEIRAS" xfId="30603"/>
    <cellStyle name="s_Valuation _BS Csan CPC 02 &lt;SAP&gt;_Plan1_CCL_15-FINANCEIRAS_1" xfId="30604"/>
    <cellStyle name="s_Valuation _BS Csan CPC 02 &lt;SAP&gt;_Plan1_CCL_2-DRE" xfId="30605"/>
    <cellStyle name="s_Valuation _BS Csan CPC 02 &lt;SAP&gt;_Plan1_CCL_2-DRE 2" xfId="30606"/>
    <cellStyle name="s_Valuation _BS Csan CPC 02 &lt;SAP&gt;_Plan1_CCL_2-DRE_3-Balanço" xfId="30607"/>
    <cellStyle name="s_Valuation _BS Csan CPC 02 &lt;SAP&gt;_Plan1_CCL_2-DRE_3-Balanço_Mapa variáveis" xfId="30608"/>
    <cellStyle name="s_Valuation _BS Csan CPC 02 &lt;SAP&gt;_Plan1_CCL_2-DRE_3-Balanço_Variavel" xfId="30609"/>
    <cellStyle name="s_Valuation _BS Csan CPC 02 &lt;SAP&gt;_Plan1_CCL_2-DRE_Dep_Judiciais-Contingências" xfId="30610"/>
    <cellStyle name="s_Valuation _BS Csan CPC 02 &lt;SAP&gt;_Plan1_CCL_2-DRE_DFC Gerencial" xfId="30611"/>
    <cellStyle name="s_Valuation _BS Csan CPC 02 &lt;SAP&gt;_Plan1_CCL_2-DRE_DMPL" xfId="30612"/>
    <cellStyle name="s_Valuation _BS Csan CPC 02 &lt;SAP&gt;_Plan1_CCL_2-DRE_Mapa variáveis" xfId="30613"/>
    <cellStyle name="s_Valuation _BS Csan CPC 02 &lt;SAP&gt;_Plan1_CCL_2-DRE_Variavel" xfId="30614"/>
    <cellStyle name="s_Valuation _BS Csan CPC 02 &lt;SAP&gt;_Plan1_CCL_3-Balanço" xfId="30615"/>
    <cellStyle name="s_Valuation _BS Csan CPC 02 &lt;SAP&gt;_Plan1_CCL_3-Balanço 2" xfId="30616"/>
    <cellStyle name="s_Valuation _BS Csan CPC 02 &lt;SAP&gt;_Plan1_CCL_3-Balanço 2_15-FINANCEIRAS" xfId="30617"/>
    <cellStyle name="s_Valuation _BS Csan CPC 02 &lt;SAP&gt;_Plan1_CCL_3-Balanço_1" xfId="30618"/>
    <cellStyle name="s_Valuation _BS Csan CPC 02 &lt;SAP&gt;_Plan1_CCL_3-Balanço_1_Mapa variáveis" xfId="30619"/>
    <cellStyle name="s_Valuation _BS Csan CPC 02 &lt;SAP&gt;_Plan1_CCL_3-Balanço_1_Variavel" xfId="30620"/>
    <cellStyle name="s_Valuation _BS Csan CPC 02 &lt;SAP&gt;_Plan1_CCL_3-Balanço_15-FINANCEIRAS" xfId="30621"/>
    <cellStyle name="s_Valuation _BS Csan CPC 02 &lt;SAP&gt;_Plan1_CCL_3-Balanço_15-FINANCEIRAS_1" xfId="30622"/>
    <cellStyle name="s_Valuation _BS Csan CPC 02 &lt;SAP&gt;_Plan1_CCL_3-Balanço_2-DRE" xfId="30623"/>
    <cellStyle name="s_Valuation _BS Csan CPC 02 &lt;SAP&gt;_Plan1_CCL_3-Balanço_2-DRE 2" xfId="30624"/>
    <cellStyle name="s_Valuation _BS Csan CPC 02 &lt;SAP&gt;_Plan1_CCL_3-Balanço_2-DRE_3-Balanço" xfId="30625"/>
    <cellStyle name="s_Valuation _BS Csan CPC 02 &lt;SAP&gt;_Plan1_CCL_3-Balanço_2-DRE_3-Balanço_Mapa variáveis" xfId="30626"/>
    <cellStyle name="s_Valuation _BS Csan CPC 02 &lt;SAP&gt;_Plan1_CCL_3-Balanço_2-DRE_3-Balanço_Variavel" xfId="30627"/>
    <cellStyle name="s_Valuation _BS Csan CPC 02 &lt;SAP&gt;_Plan1_CCL_3-Balanço_2-DRE_Dep_Judiciais-Contingências" xfId="30628"/>
    <cellStyle name="s_Valuation _BS Csan CPC 02 &lt;SAP&gt;_Plan1_CCL_3-Balanço_2-DRE_DFC Gerencial" xfId="30629"/>
    <cellStyle name="s_Valuation _BS Csan CPC 02 &lt;SAP&gt;_Plan1_CCL_3-Balanço_2-DRE_DMPL" xfId="30630"/>
    <cellStyle name="s_Valuation _BS Csan CPC 02 &lt;SAP&gt;_Plan1_CCL_3-Balanço_2-DRE_Mapa variáveis" xfId="30631"/>
    <cellStyle name="s_Valuation _BS Csan CPC 02 &lt;SAP&gt;_Plan1_CCL_3-Balanço_2-DRE_Variavel" xfId="30632"/>
    <cellStyle name="s_Valuation _BS Csan CPC 02 &lt;SAP&gt;_Plan1_CCL_3-Balanço_3-Balanço" xfId="30633"/>
    <cellStyle name="s_Valuation _BS Csan CPC 02 &lt;SAP&gt;_Plan1_CCL_3-Balanço_3-Balanço_Mapa variáveis" xfId="30634"/>
    <cellStyle name="s_Valuation _BS Csan CPC 02 &lt;SAP&gt;_Plan1_CCL_3-Balanço_3-Balanço_Variavel" xfId="30635"/>
    <cellStyle name="s_Valuation _BS Csan CPC 02 &lt;SAP&gt;_Plan1_CCL_3-Balanço_7-Estoque" xfId="30636"/>
    <cellStyle name="s_Valuation _BS Csan CPC 02 &lt;SAP&gt;_Plan1_CCL_3-Balanço_Despesas operacionais " xfId="30637"/>
    <cellStyle name="s_Valuation _BS Csan CPC 02 &lt;SAP&gt;_Plan1_CCL_3-Balanço_Mapa variáveis" xfId="30638"/>
    <cellStyle name="s_Valuation _BS Csan CPC 02 &lt;SAP&gt;_Plan1_CCL_3-Balanço_P&amp;L Raízen Combs" xfId="30639"/>
    <cellStyle name="s_Valuation _BS Csan CPC 02 &lt;SAP&gt;_Plan1_CCL_3-Balanço_P&amp;L RUMO" xfId="30640"/>
    <cellStyle name="s_Valuation _BS Csan CPC 02 &lt;SAP&gt;_Plan1_CCL_3-Balanço_Variavel" xfId="30641"/>
    <cellStyle name="s_Valuation _BS Csan CPC 02 &lt;SAP&gt;_Plan1_CCL_3-Balanço_Working Capital" xfId="30642"/>
    <cellStyle name="s_Valuation _BS Csan CPC 02 &lt;SAP&gt;_Plan1_CCL_7-Estoque" xfId="30643"/>
    <cellStyle name="s_Valuation _BS Csan CPC 02 &lt;SAP&gt;_Plan1_CCL_Balanço" xfId="30644"/>
    <cellStyle name="s_Valuation _BS Csan CPC 02 &lt;SAP&gt;_Plan1_CCL_Balanço_Despesas operacionais " xfId="30645"/>
    <cellStyle name="s_Valuation _BS Csan CPC 02 &lt;SAP&gt;_Plan1_CCL_Balanço_Working Capital" xfId="30646"/>
    <cellStyle name="s_Valuation _BS Csan CPC 02 &lt;SAP&gt;_Plan1_CCL_Despesas operacionais " xfId="30647"/>
    <cellStyle name="s_Valuation _BS Csan CPC 02 &lt;SAP&gt;_Plan1_CCL_IR Diferido" xfId="30648"/>
    <cellStyle name="s_Valuation _BS Csan CPC 02 &lt;SAP&gt;_Plan1_CCL_Mapa variáveis" xfId="30649"/>
    <cellStyle name="s_Valuation _BS Csan CPC 02 &lt;SAP&gt;_Plan1_CCL_P&amp;L Raízen Combs" xfId="30650"/>
    <cellStyle name="s_Valuation _BS Csan CPC 02 &lt;SAP&gt;_Plan1_CCL_P&amp;L RUMO" xfId="30651"/>
    <cellStyle name="s_Valuation _BS Csan CPC 02 &lt;SAP&gt;_Plan1_CCL_Variavel" xfId="30652"/>
    <cellStyle name="s_Valuation _BS Csan CPC 02 &lt;SAP&gt;_Plan1_CCL_Working Capital" xfId="30653"/>
    <cellStyle name="s_Valuation _BS Csan CPC 02 &lt;SAP&gt;_Plan1_Despesas operacionais " xfId="30654"/>
    <cellStyle name="s_Valuation _BS Csan CPC 02 &lt;SAP&gt;_Plan1_Diferenças outubro CAN- (2)" xfId="30655"/>
    <cellStyle name="s_Valuation _BS Csan CPC 02 &lt;SAP&gt;_Plan1_Diferenças outubro CAN- (2) 2" xfId="30656"/>
    <cellStyle name="s_Valuation _BS Csan CPC 02 &lt;SAP&gt;_Plan1_Diferenças outubro CAN- (2) 2_15-FINANCEIRAS" xfId="30657"/>
    <cellStyle name="s_Valuation _BS Csan CPC 02 &lt;SAP&gt;_Plan1_Diferenças outubro CAN- (2) 2_Mapa variáveis" xfId="30658"/>
    <cellStyle name="s_Valuation _BS Csan CPC 02 &lt;SAP&gt;_Plan1_Diferenças outubro CAN- (2) 2_Variavel" xfId="30659"/>
    <cellStyle name="s_Valuation _BS Csan CPC 02 &lt;SAP&gt;_Plan1_Diferenças outubro CAN- (2) 3" xfId="30660"/>
    <cellStyle name="s_Valuation _BS Csan CPC 02 &lt;SAP&gt;_Plan1_Diferenças outubro CAN- (2)_15-FINANCEIRAS" xfId="30661"/>
    <cellStyle name="s_Valuation _BS Csan CPC 02 &lt;SAP&gt;_Plan1_Diferenças outubro CAN- (2)_15-FINANCEIRAS_1" xfId="30662"/>
    <cellStyle name="s_Valuation _BS Csan CPC 02 &lt;SAP&gt;_Plan1_Diferenças outubro CAN- (2)_2-DRE" xfId="30663"/>
    <cellStyle name="s_Valuation _BS Csan CPC 02 &lt;SAP&gt;_Plan1_Diferenças outubro CAN- (2)_2-DRE 2" xfId="30664"/>
    <cellStyle name="s_Valuation _BS Csan CPC 02 &lt;SAP&gt;_Plan1_Diferenças outubro CAN- (2)_2-DRE_3-Balanço" xfId="30665"/>
    <cellStyle name="s_Valuation _BS Csan CPC 02 &lt;SAP&gt;_Plan1_Diferenças outubro CAN- (2)_2-DRE_3-Balanço_Mapa variáveis" xfId="30666"/>
    <cellStyle name="s_Valuation _BS Csan CPC 02 &lt;SAP&gt;_Plan1_Diferenças outubro CAN- (2)_2-DRE_3-Balanço_Variavel" xfId="30667"/>
    <cellStyle name="s_Valuation _BS Csan CPC 02 &lt;SAP&gt;_Plan1_Diferenças outubro CAN- (2)_2-DRE_Dep_Judiciais-Contingências" xfId="30668"/>
    <cellStyle name="s_Valuation _BS Csan CPC 02 &lt;SAP&gt;_Plan1_Diferenças outubro CAN- (2)_2-DRE_DFC Gerencial" xfId="30669"/>
    <cellStyle name="s_Valuation _BS Csan CPC 02 &lt;SAP&gt;_Plan1_Diferenças outubro CAN- (2)_2-DRE_DMPL" xfId="30670"/>
    <cellStyle name="s_Valuation _BS Csan CPC 02 &lt;SAP&gt;_Plan1_Diferenças outubro CAN- (2)_2-DRE_Mapa variáveis" xfId="30671"/>
    <cellStyle name="s_Valuation _BS Csan CPC 02 &lt;SAP&gt;_Plan1_Diferenças outubro CAN- (2)_2-DRE_Variavel" xfId="30672"/>
    <cellStyle name="s_Valuation _BS Csan CPC 02 &lt;SAP&gt;_Plan1_Diferenças outubro CAN- (2)_3-Balanço" xfId="30673"/>
    <cellStyle name="s_Valuation _BS Csan CPC 02 &lt;SAP&gt;_Plan1_Diferenças outubro CAN- (2)_3-Balanço 2" xfId="30674"/>
    <cellStyle name="s_Valuation _BS Csan CPC 02 &lt;SAP&gt;_Plan1_Diferenças outubro CAN- (2)_3-Balanço 2_15-FINANCEIRAS" xfId="30675"/>
    <cellStyle name="s_Valuation _BS Csan CPC 02 &lt;SAP&gt;_Plan1_Diferenças outubro CAN- (2)_3-Balanço_1" xfId="30676"/>
    <cellStyle name="s_Valuation _BS Csan CPC 02 &lt;SAP&gt;_Plan1_Diferenças outubro CAN- (2)_3-Balanço_1_Mapa variáveis" xfId="30677"/>
    <cellStyle name="s_Valuation _BS Csan CPC 02 &lt;SAP&gt;_Plan1_Diferenças outubro CAN- (2)_3-Balanço_1_Variavel" xfId="30678"/>
    <cellStyle name="s_Valuation _BS Csan CPC 02 &lt;SAP&gt;_Plan1_Diferenças outubro CAN- (2)_3-Balanço_15-FINANCEIRAS" xfId="30679"/>
    <cellStyle name="s_Valuation _BS Csan CPC 02 &lt;SAP&gt;_Plan1_Diferenças outubro CAN- (2)_3-Balanço_15-FINANCEIRAS_1" xfId="30680"/>
    <cellStyle name="s_Valuation _BS Csan CPC 02 &lt;SAP&gt;_Plan1_Diferenças outubro CAN- (2)_3-Balanço_2-DRE" xfId="30681"/>
    <cellStyle name="s_Valuation _BS Csan CPC 02 &lt;SAP&gt;_Plan1_Diferenças outubro CAN- (2)_3-Balanço_2-DRE 2" xfId="30682"/>
    <cellStyle name="s_Valuation _BS Csan CPC 02 &lt;SAP&gt;_Plan1_Diferenças outubro CAN- (2)_3-Balanço_2-DRE_3-Balanço" xfId="30683"/>
    <cellStyle name="s_Valuation _BS Csan CPC 02 &lt;SAP&gt;_Plan1_Diferenças outubro CAN- (2)_3-Balanço_2-DRE_3-Balanço_Mapa variáveis" xfId="30684"/>
    <cellStyle name="s_Valuation _BS Csan CPC 02 &lt;SAP&gt;_Plan1_Diferenças outubro CAN- (2)_3-Balanço_2-DRE_3-Balanço_Variavel" xfId="30685"/>
    <cellStyle name="s_Valuation _BS Csan CPC 02 &lt;SAP&gt;_Plan1_Diferenças outubro CAN- (2)_3-Balanço_2-DRE_Dep_Judiciais-Contingências" xfId="30686"/>
    <cellStyle name="s_Valuation _BS Csan CPC 02 &lt;SAP&gt;_Plan1_Diferenças outubro CAN- (2)_3-Balanço_2-DRE_DFC Gerencial" xfId="30687"/>
    <cellStyle name="s_Valuation _BS Csan CPC 02 &lt;SAP&gt;_Plan1_Diferenças outubro CAN- (2)_3-Balanço_2-DRE_DMPL" xfId="30688"/>
    <cellStyle name="s_Valuation _BS Csan CPC 02 &lt;SAP&gt;_Plan1_Diferenças outubro CAN- (2)_3-Balanço_2-DRE_Mapa variáveis" xfId="30689"/>
    <cellStyle name="s_Valuation _BS Csan CPC 02 &lt;SAP&gt;_Plan1_Diferenças outubro CAN- (2)_3-Balanço_2-DRE_Variavel" xfId="30690"/>
    <cellStyle name="s_Valuation _BS Csan CPC 02 &lt;SAP&gt;_Plan1_Diferenças outubro CAN- (2)_3-Balanço_3-Balanço" xfId="30691"/>
    <cellStyle name="s_Valuation _BS Csan CPC 02 &lt;SAP&gt;_Plan1_Diferenças outubro CAN- (2)_3-Balanço_3-Balanço_Mapa variáveis" xfId="30692"/>
    <cellStyle name="s_Valuation _BS Csan CPC 02 &lt;SAP&gt;_Plan1_Diferenças outubro CAN- (2)_3-Balanço_3-Balanço_Variavel" xfId="30693"/>
    <cellStyle name="s_Valuation _BS Csan CPC 02 &lt;SAP&gt;_Plan1_Diferenças outubro CAN- (2)_3-Balanço_7-Estoque" xfId="30694"/>
    <cellStyle name="s_Valuation _BS Csan CPC 02 &lt;SAP&gt;_Plan1_Diferenças outubro CAN- (2)_3-Balanço_Despesas operacionais " xfId="30695"/>
    <cellStyle name="s_Valuation _BS Csan CPC 02 &lt;SAP&gt;_Plan1_Diferenças outubro CAN- (2)_3-Balanço_Mapa variáveis" xfId="30696"/>
    <cellStyle name="s_Valuation _BS Csan CPC 02 &lt;SAP&gt;_Plan1_Diferenças outubro CAN- (2)_3-Balanço_P&amp;L Raízen Combs" xfId="30697"/>
    <cellStyle name="s_Valuation _BS Csan CPC 02 &lt;SAP&gt;_Plan1_Diferenças outubro CAN- (2)_3-Balanço_P&amp;L RUMO" xfId="30698"/>
    <cellStyle name="s_Valuation _BS Csan CPC 02 &lt;SAP&gt;_Plan1_Diferenças outubro CAN- (2)_3-Balanço_Variavel" xfId="30699"/>
    <cellStyle name="s_Valuation _BS Csan CPC 02 &lt;SAP&gt;_Plan1_Diferenças outubro CAN- (2)_3-Balanço_Working Capital" xfId="30700"/>
    <cellStyle name="s_Valuation _BS Csan CPC 02 &lt;SAP&gt;_Plan1_Diferenças outubro CAN- (2)_7-Estoque" xfId="30701"/>
    <cellStyle name="s_Valuation _BS Csan CPC 02 &lt;SAP&gt;_Plan1_Diferenças outubro CAN- (2)_Balanço" xfId="30702"/>
    <cellStyle name="s_Valuation _BS Csan CPC 02 &lt;SAP&gt;_Plan1_Diferenças outubro CAN- (2)_Balanço_Despesas operacionais " xfId="30703"/>
    <cellStyle name="s_Valuation _BS Csan CPC 02 &lt;SAP&gt;_Plan1_Diferenças outubro CAN- (2)_Balanço_Working Capital" xfId="30704"/>
    <cellStyle name="s_Valuation _BS Csan CPC 02 &lt;SAP&gt;_Plan1_Diferenças outubro CAN- (2)_Despesas operacionais " xfId="30705"/>
    <cellStyle name="s_Valuation _BS Csan CPC 02 &lt;SAP&gt;_Plan1_Diferenças outubro CAN- (2)_IR Diferido" xfId="30706"/>
    <cellStyle name="s_Valuation _BS Csan CPC 02 &lt;SAP&gt;_Plan1_Diferenças outubro CAN- (2)_Mapa variáveis" xfId="30707"/>
    <cellStyle name="s_Valuation _BS Csan CPC 02 &lt;SAP&gt;_Plan1_Diferenças outubro CAN- (2)_P&amp;L Raízen Combs" xfId="30708"/>
    <cellStyle name="s_Valuation _BS Csan CPC 02 &lt;SAP&gt;_Plan1_Diferenças outubro CAN- (2)_P&amp;L RUMO" xfId="30709"/>
    <cellStyle name="s_Valuation _BS Csan CPC 02 &lt;SAP&gt;_Plan1_Diferenças outubro CAN- (2)_Variavel" xfId="30710"/>
    <cellStyle name="s_Valuation _BS Csan CPC 02 &lt;SAP&gt;_Plan1_Diferenças outubro CAN- (2)_Working Capital" xfId="30711"/>
    <cellStyle name="s_Valuation _BS Csan CPC 02 &lt;SAP&gt;_Plan1_IR Diferido" xfId="30712"/>
    <cellStyle name="s_Valuation _BS Csan CPC 02 &lt;SAP&gt;_Plan1_Mapa variáveis" xfId="30713"/>
    <cellStyle name="s_Valuation _BS Csan CPC 02 &lt;SAP&gt;_Plan1_P&amp;L Raízen Combs" xfId="30714"/>
    <cellStyle name="s_Valuation _BS Csan CPC 02 &lt;SAP&gt;_Plan1_P&amp;L RUMO" xfId="30715"/>
    <cellStyle name="s_Valuation _BS Csan CPC 02 &lt;SAP&gt;_Plan1_Query C.Custos SF 10-11" xfId="30716"/>
    <cellStyle name="s_Valuation _BS Csan CPC 02 &lt;SAP&gt;_Plan1_Query C.Custos SF 10-11 2" xfId="30717"/>
    <cellStyle name="s_Valuation _BS Csan CPC 02 &lt;SAP&gt;_Plan1_Query C.Custos SF 10-11 2_15-FINANCEIRAS" xfId="30718"/>
    <cellStyle name="s_Valuation _BS Csan CPC 02 &lt;SAP&gt;_Plan1_Query C.Custos SF 10-11 2_Mapa variáveis" xfId="30719"/>
    <cellStyle name="s_Valuation _BS Csan CPC 02 &lt;SAP&gt;_Plan1_Query C.Custos SF 10-11 2_Variavel" xfId="30720"/>
    <cellStyle name="s_Valuation _BS Csan CPC 02 &lt;SAP&gt;_Plan1_Query C.Custos SF 10-11 3" xfId="30721"/>
    <cellStyle name="s_Valuation _BS Csan CPC 02 &lt;SAP&gt;_Plan1_Query C.Custos SF 10-11_15-FINANCEIRAS" xfId="30722"/>
    <cellStyle name="s_Valuation _BS Csan CPC 02 &lt;SAP&gt;_Plan1_Query C.Custos SF 10-11_15-FINANCEIRAS_1" xfId="30723"/>
    <cellStyle name="s_Valuation _BS Csan CPC 02 &lt;SAP&gt;_Plan1_Query C.Custos SF 10-11_2-DRE" xfId="30724"/>
    <cellStyle name="s_Valuation _BS Csan CPC 02 &lt;SAP&gt;_Plan1_Query C.Custos SF 10-11_2-DRE 2" xfId="30725"/>
    <cellStyle name="s_Valuation _BS Csan CPC 02 &lt;SAP&gt;_Plan1_Query C.Custos SF 10-11_2-DRE_3-Balanço" xfId="30726"/>
    <cellStyle name="s_Valuation _BS Csan CPC 02 &lt;SAP&gt;_Plan1_Query C.Custos SF 10-11_2-DRE_3-Balanço_Mapa variáveis" xfId="30727"/>
    <cellStyle name="s_Valuation _BS Csan CPC 02 &lt;SAP&gt;_Plan1_Query C.Custos SF 10-11_2-DRE_3-Balanço_Variavel" xfId="30728"/>
    <cellStyle name="s_Valuation _BS Csan CPC 02 &lt;SAP&gt;_Plan1_Query C.Custos SF 10-11_2-DRE_Dep_Judiciais-Contingências" xfId="30729"/>
    <cellStyle name="s_Valuation _BS Csan CPC 02 &lt;SAP&gt;_Plan1_Query C.Custos SF 10-11_2-DRE_DFC Gerencial" xfId="30730"/>
    <cellStyle name="s_Valuation _BS Csan CPC 02 &lt;SAP&gt;_Plan1_Query C.Custos SF 10-11_2-DRE_DMPL" xfId="30731"/>
    <cellStyle name="s_Valuation _BS Csan CPC 02 &lt;SAP&gt;_Plan1_Query C.Custos SF 10-11_2-DRE_Mapa variáveis" xfId="30732"/>
    <cellStyle name="s_Valuation _BS Csan CPC 02 &lt;SAP&gt;_Plan1_Query C.Custos SF 10-11_2-DRE_Variavel" xfId="30733"/>
    <cellStyle name="s_Valuation _BS Csan CPC 02 &lt;SAP&gt;_Plan1_Query C.Custos SF 10-11_3-Balanço" xfId="30734"/>
    <cellStyle name="s_Valuation _BS Csan CPC 02 &lt;SAP&gt;_Plan1_Query C.Custos SF 10-11_3-Balanço 2" xfId="30735"/>
    <cellStyle name="s_Valuation _BS Csan CPC 02 &lt;SAP&gt;_Plan1_Query C.Custos SF 10-11_3-Balanço 2_15-FINANCEIRAS" xfId="30736"/>
    <cellStyle name="s_Valuation _BS Csan CPC 02 &lt;SAP&gt;_Plan1_Query C.Custos SF 10-11_3-Balanço_1" xfId="30737"/>
    <cellStyle name="s_Valuation _BS Csan CPC 02 &lt;SAP&gt;_Plan1_Query C.Custos SF 10-11_3-Balanço_1_Mapa variáveis" xfId="30738"/>
    <cellStyle name="s_Valuation _BS Csan CPC 02 &lt;SAP&gt;_Plan1_Query C.Custos SF 10-11_3-Balanço_1_Variavel" xfId="30739"/>
    <cellStyle name="s_Valuation _BS Csan CPC 02 &lt;SAP&gt;_Plan1_Query C.Custos SF 10-11_3-Balanço_15-FINANCEIRAS" xfId="30740"/>
    <cellStyle name="s_Valuation _BS Csan CPC 02 &lt;SAP&gt;_Plan1_Query C.Custos SF 10-11_3-Balanço_15-FINANCEIRAS_1" xfId="30741"/>
    <cellStyle name="s_Valuation _BS Csan CPC 02 &lt;SAP&gt;_Plan1_Query C.Custos SF 10-11_3-Balanço_2-DRE" xfId="30742"/>
    <cellStyle name="s_Valuation _BS Csan CPC 02 &lt;SAP&gt;_Plan1_Query C.Custos SF 10-11_3-Balanço_2-DRE 2" xfId="30743"/>
    <cellStyle name="s_Valuation _BS Csan CPC 02 &lt;SAP&gt;_Plan1_Query C.Custos SF 10-11_3-Balanço_2-DRE_3-Balanço" xfId="30744"/>
    <cellStyle name="s_Valuation _BS Csan CPC 02 &lt;SAP&gt;_Plan1_Query C.Custos SF 10-11_3-Balanço_2-DRE_3-Balanço_Mapa variáveis" xfId="30745"/>
    <cellStyle name="s_Valuation _BS Csan CPC 02 &lt;SAP&gt;_Plan1_Query C.Custos SF 10-11_3-Balanço_2-DRE_3-Balanço_Variavel" xfId="30746"/>
    <cellStyle name="s_Valuation _BS Csan CPC 02 &lt;SAP&gt;_Plan1_Query C.Custos SF 10-11_3-Balanço_2-DRE_Dep_Judiciais-Contingências" xfId="30747"/>
    <cellStyle name="s_Valuation _BS Csan CPC 02 &lt;SAP&gt;_Plan1_Query C.Custos SF 10-11_3-Balanço_2-DRE_DFC Gerencial" xfId="30748"/>
    <cellStyle name="s_Valuation _BS Csan CPC 02 &lt;SAP&gt;_Plan1_Query C.Custos SF 10-11_3-Balanço_2-DRE_DMPL" xfId="30749"/>
    <cellStyle name="s_Valuation _BS Csan CPC 02 &lt;SAP&gt;_Plan1_Query C.Custos SF 10-11_3-Balanço_2-DRE_Mapa variáveis" xfId="30750"/>
    <cellStyle name="s_Valuation _BS Csan CPC 02 &lt;SAP&gt;_Plan1_Query C.Custos SF 10-11_3-Balanço_2-DRE_Variavel" xfId="30751"/>
    <cellStyle name="s_Valuation _BS Csan CPC 02 &lt;SAP&gt;_Plan1_Query C.Custos SF 10-11_3-Balanço_3-Balanço" xfId="30752"/>
    <cellStyle name="s_Valuation _BS Csan CPC 02 &lt;SAP&gt;_Plan1_Query C.Custos SF 10-11_3-Balanço_3-Balanço_Mapa variáveis" xfId="30753"/>
    <cellStyle name="s_Valuation _BS Csan CPC 02 &lt;SAP&gt;_Plan1_Query C.Custos SF 10-11_3-Balanço_3-Balanço_Variavel" xfId="30754"/>
    <cellStyle name="s_Valuation _BS Csan CPC 02 &lt;SAP&gt;_Plan1_Query C.Custos SF 10-11_3-Balanço_7-Estoque" xfId="30755"/>
    <cellStyle name="s_Valuation _BS Csan CPC 02 &lt;SAP&gt;_Plan1_Query C.Custos SF 10-11_3-Balanço_Despesas operacionais " xfId="30756"/>
    <cellStyle name="s_Valuation _BS Csan CPC 02 &lt;SAP&gt;_Plan1_Query C.Custos SF 10-11_3-Balanço_Mapa variáveis" xfId="30757"/>
    <cellStyle name="s_Valuation _BS Csan CPC 02 &lt;SAP&gt;_Plan1_Query C.Custos SF 10-11_3-Balanço_P&amp;L Raízen Combs" xfId="30758"/>
    <cellStyle name="s_Valuation _BS Csan CPC 02 &lt;SAP&gt;_Plan1_Query C.Custos SF 10-11_3-Balanço_P&amp;L RUMO" xfId="30759"/>
    <cellStyle name="s_Valuation _BS Csan CPC 02 &lt;SAP&gt;_Plan1_Query C.Custos SF 10-11_3-Balanço_Variavel" xfId="30760"/>
    <cellStyle name="s_Valuation _BS Csan CPC 02 &lt;SAP&gt;_Plan1_Query C.Custos SF 10-11_3-Balanço_Working Capital" xfId="30761"/>
    <cellStyle name="s_Valuation _BS Csan CPC 02 &lt;SAP&gt;_Plan1_Query C.Custos SF 10-11_7-Estoque" xfId="30762"/>
    <cellStyle name="s_Valuation _BS Csan CPC 02 &lt;SAP&gt;_Plan1_Query C.Custos SF 10-11_Balanço" xfId="30763"/>
    <cellStyle name="s_Valuation _BS Csan CPC 02 &lt;SAP&gt;_Plan1_Query C.Custos SF 10-11_Balanço_Despesas operacionais " xfId="30764"/>
    <cellStyle name="s_Valuation _BS Csan CPC 02 &lt;SAP&gt;_Plan1_Query C.Custos SF 10-11_Balanço_Working Capital" xfId="30765"/>
    <cellStyle name="s_Valuation _BS Csan CPC 02 &lt;SAP&gt;_Plan1_Query C.Custos SF 10-11_Despesas operacionais " xfId="30766"/>
    <cellStyle name="s_Valuation _BS Csan CPC 02 &lt;SAP&gt;_Plan1_Query C.Custos SF 10-11_IR Diferido" xfId="30767"/>
    <cellStyle name="s_Valuation _BS Csan CPC 02 &lt;SAP&gt;_Plan1_Query C.Custos SF 10-11_Mapa variáveis" xfId="30768"/>
    <cellStyle name="s_Valuation _BS Csan CPC 02 &lt;SAP&gt;_Plan1_Query C.Custos SF 10-11_P&amp;L Raízen Combs" xfId="30769"/>
    <cellStyle name="s_Valuation _BS Csan CPC 02 &lt;SAP&gt;_Plan1_Query C.Custos SF 10-11_P&amp;L RUMO" xfId="30770"/>
    <cellStyle name="s_Valuation _BS Csan CPC 02 &lt;SAP&gt;_Plan1_Query C.Custos SF 10-11_Variavel" xfId="30771"/>
    <cellStyle name="s_Valuation _BS Csan CPC 02 &lt;SAP&gt;_Plan1_Query C.Custos SF 10-11_Working Capital" xfId="30772"/>
    <cellStyle name="s_Valuation _BS Csan CPC 02 &lt;SAP&gt;_Plan1_Variavel" xfId="30773"/>
    <cellStyle name="s_Valuation _BS Csan CPC 02 &lt;SAP&gt;_Plan1_Working Capital" xfId="30774"/>
    <cellStyle name="s_Valuation _BS Csan CPC 02 &lt;SAP&gt;_Plan2" xfId="30775"/>
    <cellStyle name="s_Valuation _BS Csan CPC 02 &lt;SAP&gt;_Plan2 2" xfId="30776"/>
    <cellStyle name="s_Valuation _BS Csan CPC 02 &lt;SAP&gt;_Plan2 2_15-FINANCEIRAS" xfId="30777"/>
    <cellStyle name="s_Valuation _BS Csan CPC 02 &lt;SAP&gt;_Plan2 2_Mapa variáveis" xfId="30778"/>
    <cellStyle name="s_Valuation _BS Csan CPC 02 &lt;SAP&gt;_Plan2 2_Variavel" xfId="30779"/>
    <cellStyle name="s_Valuation _BS Csan CPC 02 &lt;SAP&gt;_Plan2 3" xfId="30780"/>
    <cellStyle name="s_Valuation _BS Csan CPC 02 &lt;SAP&gt;_Plan2 4" xfId="30781"/>
    <cellStyle name="s_Valuation _BS Csan CPC 02 &lt;SAP&gt;_Plan2_15-FINANCEIRAS" xfId="30782"/>
    <cellStyle name="s_Valuation _BS Csan CPC 02 &lt;SAP&gt;_Plan2_15-FINANCEIRAS_1" xfId="30783"/>
    <cellStyle name="s_Valuation _BS Csan CPC 02 &lt;SAP&gt;_Plan2_2-DRE" xfId="30784"/>
    <cellStyle name="s_Valuation _BS Csan CPC 02 &lt;SAP&gt;_Plan2_2-DRE 2" xfId="30785"/>
    <cellStyle name="s_Valuation _BS Csan CPC 02 &lt;SAP&gt;_Plan2_2-DRE_3-Balanço" xfId="30786"/>
    <cellStyle name="s_Valuation _BS Csan CPC 02 &lt;SAP&gt;_Plan2_2-DRE_3-Balanço_Mapa variáveis" xfId="30787"/>
    <cellStyle name="s_Valuation _BS Csan CPC 02 &lt;SAP&gt;_Plan2_2-DRE_3-Balanço_Variavel" xfId="30788"/>
    <cellStyle name="s_Valuation _BS Csan CPC 02 &lt;SAP&gt;_Plan2_2-DRE_Dep_Judiciais-Contingências" xfId="30789"/>
    <cellStyle name="s_Valuation _BS Csan CPC 02 &lt;SAP&gt;_Plan2_2-DRE_DFC Gerencial" xfId="30790"/>
    <cellStyle name="s_Valuation _BS Csan CPC 02 &lt;SAP&gt;_Plan2_2-DRE_DMPL" xfId="30791"/>
    <cellStyle name="s_Valuation _BS Csan CPC 02 &lt;SAP&gt;_Plan2_2-DRE_Mapa variáveis" xfId="30792"/>
    <cellStyle name="s_Valuation _BS Csan CPC 02 &lt;SAP&gt;_Plan2_2-DRE_Variavel" xfId="30793"/>
    <cellStyle name="s_Valuation _BS Csan CPC 02 &lt;SAP&gt;_Plan2_3-Balanço" xfId="30794"/>
    <cellStyle name="s_Valuation _BS Csan CPC 02 &lt;SAP&gt;_Plan2_3-Balanço_Mapa variáveis" xfId="30795"/>
    <cellStyle name="s_Valuation _BS Csan CPC 02 &lt;SAP&gt;_Plan2_3-Balanço_Variavel" xfId="30796"/>
    <cellStyle name="s_Valuation _BS Csan CPC 02 &lt;SAP&gt;_Plan2_7-Estoque" xfId="30797"/>
    <cellStyle name="s_Valuation _BS Csan CPC 02 &lt;SAP&gt;_Plan2_Base Junho" xfId="30798"/>
    <cellStyle name="s_Valuation _BS Csan CPC 02 &lt;SAP&gt;_Plan2_Base Junho 2" xfId="30799"/>
    <cellStyle name="s_Valuation _BS Csan CPC 02 &lt;SAP&gt;_Plan2_Base Junho_Base Julho" xfId="30800"/>
    <cellStyle name="s_Valuation _BS Csan CPC 02 &lt;SAP&gt;_Plan2_Base Junho_Base Julho 2" xfId="30801"/>
    <cellStyle name="s_Valuation _BS Csan CPC 02 &lt;SAP&gt;_Plan2_Base Junho_Base Julho_Mapa variáveis" xfId="30802"/>
    <cellStyle name="s_Valuation _BS Csan CPC 02 &lt;SAP&gt;_Plan2_Base Junho_Base Julho_Taxa Efetiva Cosan - Acumulado até Setembro 2011" xfId="30803"/>
    <cellStyle name="s_Valuation _BS Csan CPC 02 &lt;SAP&gt;_Plan2_Base Junho_Base Julho_Taxa Efetiva Cosan - Acumulado até Setembro 2011_Mapa variáveis" xfId="30804"/>
    <cellStyle name="s_Valuation _BS Csan CPC 02 &lt;SAP&gt;_Plan2_Base Junho_Base Julho_Taxa Efetiva Cosan - Acumulado até Setembro 2011_Variavel" xfId="30805"/>
    <cellStyle name="s_Valuation _BS Csan CPC 02 &lt;SAP&gt;_Plan2_Base Junho_Base Julho_Variavel" xfId="30806"/>
    <cellStyle name="s_Valuation _BS Csan CPC 02 &lt;SAP&gt;_Plan2_Base Junho_Mapa variáveis" xfId="30807"/>
    <cellStyle name="s_Valuation _BS Csan CPC 02 &lt;SAP&gt;_Plan2_Base Junho_Variavel" xfId="30808"/>
    <cellStyle name="s_Valuation _BS Csan CPC 02 &lt;SAP&gt;_Plan2_Despesas operacionais " xfId="30809"/>
    <cellStyle name="s_Valuation _BS Csan CPC 02 &lt;SAP&gt;_Plan2_IR Diferido" xfId="30810"/>
    <cellStyle name="s_Valuation _BS Csan CPC 02 &lt;SAP&gt;_Plan2_Mapa variáveis" xfId="30811"/>
    <cellStyle name="s_Valuation _BS Csan CPC 02 &lt;SAP&gt;_Plan2_P&amp;L Raízen Combs" xfId="30812"/>
    <cellStyle name="s_Valuation _BS Csan CPC 02 &lt;SAP&gt;_Plan2_P&amp;L RUMO" xfId="30813"/>
    <cellStyle name="s_Valuation _BS Csan CPC 02 &lt;SAP&gt;_Plan2_Plan1" xfId="30814"/>
    <cellStyle name="s_Valuation _BS Csan CPC 02 &lt;SAP&gt;_Plan2_Plan1_Mapa variáveis" xfId="30815"/>
    <cellStyle name="s_Valuation _BS Csan CPC 02 &lt;SAP&gt;_Plan2_Plan1_Variavel" xfId="30816"/>
    <cellStyle name="s_Valuation _BS Csan CPC 02 &lt;SAP&gt;_Plan2_Taxa Efetiva Cosan - Acumulado até Setembro 2011" xfId="30817"/>
    <cellStyle name="s_Valuation _BS Csan CPC 02 &lt;SAP&gt;_Plan2_Taxa Efetiva Cosan - Acumulado até Setembro 2011_Mapa variáveis" xfId="30818"/>
    <cellStyle name="s_Valuation _BS Csan CPC 02 &lt;SAP&gt;_Plan2_Taxa Efetiva Cosan - Acumulado até Setembro 2011_Variavel" xfId="30819"/>
    <cellStyle name="s_Valuation _BS Csan CPC 02 &lt;SAP&gt;_Plan2_Variavel" xfId="30820"/>
    <cellStyle name="s_Valuation _BS Csan CPC 02 &lt;SAP&gt;_Plan2_Working Capital" xfId="30821"/>
    <cellStyle name="s_Valuation _BS Csan CPC 02 &lt;SAP&gt;_Plan8" xfId="30822"/>
    <cellStyle name="s_Valuation _BS Csan CPC 02 &lt;SAP&gt;_Query C.Custos SF 10-11" xfId="30823"/>
    <cellStyle name="s_Valuation _BS Csan CPC 02 &lt;SAP&gt;_Query C.Custos SF 10-11 2" xfId="30824"/>
    <cellStyle name="s_Valuation _BS Csan CPC 02 &lt;SAP&gt;_Query C.Custos SF 10-11 2_15-FINANCEIRAS" xfId="30825"/>
    <cellStyle name="s_Valuation _BS Csan CPC 02 &lt;SAP&gt;_Query C.Custos SF 10-11 2_Mapa variáveis" xfId="30826"/>
    <cellStyle name="s_Valuation _BS Csan CPC 02 &lt;SAP&gt;_Query C.Custos SF 10-11 2_Variavel" xfId="30827"/>
    <cellStyle name="s_Valuation _BS Csan CPC 02 &lt;SAP&gt;_Query C.Custos SF 10-11 3" xfId="30828"/>
    <cellStyle name="s_Valuation _BS Csan CPC 02 &lt;SAP&gt;_Query C.Custos SF 10-11_15-FINANCEIRAS" xfId="30829"/>
    <cellStyle name="s_Valuation _BS Csan CPC 02 &lt;SAP&gt;_Query C.Custos SF 10-11_15-FINANCEIRAS_1" xfId="30830"/>
    <cellStyle name="s_Valuation _BS Csan CPC 02 &lt;SAP&gt;_Query C.Custos SF 10-11_2-DRE" xfId="30831"/>
    <cellStyle name="s_Valuation _BS Csan CPC 02 &lt;SAP&gt;_Query C.Custos SF 10-11_2-DRE 2" xfId="30832"/>
    <cellStyle name="s_Valuation _BS Csan CPC 02 &lt;SAP&gt;_Query C.Custos SF 10-11_2-DRE_3-Balanço" xfId="30833"/>
    <cellStyle name="s_Valuation _BS Csan CPC 02 &lt;SAP&gt;_Query C.Custos SF 10-11_2-DRE_3-Balanço_Mapa variáveis" xfId="30834"/>
    <cellStyle name="s_Valuation _BS Csan CPC 02 &lt;SAP&gt;_Query C.Custos SF 10-11_2-DRE_3-Balanço_Variavel" xfId="30835"/>
    <cellStyle name="s_Valuation _BS Csan CPC 02 &lt;SAP&gt;_Query C.Custos SF 10-11_2-DRE_Dep_Judiciais-Contingências" xfId="30836"/>
    <cellStyle name="s_Valuation _BS Csan CPC 02 &lt;SAP&gt;_Query C.Custos SF 10-11_2-DRE_DFC Gerencial" xfId="30837"/>
    <cellStyle name="s_Valuation _BS Csan CPC 02 &lt;SAP&gt;_Query C.Custos SF 10-11_2-DRE_DMPL" xfId="30838"/>
    <cellStyle name="s_Valuation _BS Csan CPC 02 &lt;SAP&gt;_Query C.Custos SF 10-11_2-DRE_Mapa variáveis" xfId="30839"/>
    <cellStyle name="s_Valuation _BS Csan CPC 02 &lt;SAP&gt;_Query C.Custos SF 10-11_2-DRE_Variavel" xfId="30840"/>
    <cellStyle name="s_Valuation _BS Csan CPC 02 &lt;SAP&gt;_Query C.Custos SF 10-11_3-Balanço" xfId="30841"/>
    <cellStyle name="s_Valuation _BS Csan CPC 02 &lt;SAP&gt;_Query C.Custos SF 10-11_3-Balanço 2" xfId="30842"/>
    <cellStyle name="s_Valuation _BS Csan CPC 02 &lt;SAP&gt;_Query C.Custos SF 10-11_3-Balanço 2_15-FINANCEIRAS" xfId="30843"/>
    <cellStyle name="s_Valuation _BS Csan CPC 02 &lt;SAP&gt;_Query C.Custos SF 10-11_3-Balanço_1" xfId="30844"/>
    <cellStyle name="s_Valuation _BS Csan CPC 02 &lt;SAP&gt;_Query C.Custos SF 10-11_3-Balanço_1_Mapa variáveis" xfId="30845"/>
    <cellStyle name="s_Valuation _BS Csan CPC 02 &lt;SAP&gt;_Query C.Custos SF 10-11_3-Balanço_1_Variavel" xfId="30846"/>
    <cellStyle name="s_Valuation _BS Csan CPC 02 &lt;SAP&gt;_Query C.Custos SF 10-11_3-Balanço_15-FINANCEIRAS" xfId="30847"/>
    <cellStyle name="s_Valuation _BS Csan CPC 02 &lt;SAP&gt;_Query C.Custos SF 10-11_3-Balanço_15-FINANCEIRAS_1" xfId="30848"/>
    <cellStyle name="s_Valuation _BS Csan CPC 02 &lt;SAP&gt;_Query C.Custos SF 10-11_3-Balanço_2-DRE" xfId="30849"/>
    <cellStyle name="s_Valuation _BS Csan CPC 02 &lt;SAP&gt;_Query C.Custos SF 10-11_3-Balanço_2-DRE 2" xfId="30850"/>
    <cellStyle name="s_Valuation _BS Csan CPC 02 &lt;SAP&gt;_Query C.Custos SF 10-11_3-Balanço_2-DRE_3-Balanço" xfId="30851"/>
    <cellStyle name="s_Valuation _BS Csan CPC 02 &lt;SAP&gt;_Query C.Custos SF 10-11_3-Balanço_2-DRE_3-Balanço_Mapa variáveis" xfId="30852"/>
    <cellStyle name="s_Valuation _BS Csan CPC 02 &lt;SAP&gt;_Query C.Custos SF 10-11_3-Balanço_2-DRE_3-Balanço_Variavel" xfId="30853"/>
    <cellStyle name="s_Valuation _BS Csan CPC 02 &lt;SAP&gt;_Query C.Custos SF 10-11_3-Balanço_2-DRE_Dep_Judiciais-Contingências" xfId="30854"/>
    <cellStyle name="s_Valuation _BS Csan CPC 02 &lt;SAP&gt;_Query C.Custos SF 10-11_3-Balanço_2-DRE_DFC Gerencial" xfId="30855"/>
    <cellStyle name="s_Valuation _BS Csan CPC 02 &lt;SAP&gt;_Query C.Custos SF 10-11_3-Balanço_2-DRE_DMPL" xfId="30856"/>
    <cellStyle name="s_Valuation _BS Csan CPC 02 &lt;SAP&gt;_Query C.Custos SF 10-11_3-Balanço_2-DRE_Mapa variáveis" xfId="30857"/>
    <cellStyle name="s_Valuation _BS Csan CPC 02 &lt;SAP&gt;_Query C.Custos SF 10-11_3-Balanço_2-DRE_Variavel" xfId="30858"/>
    <cellStyle name="s_Valuation _BS Csan CPC 02 &lt;SAP&gt;_Query C.Custos SF 10-11_3-Balanço_3-Balanço" xfId="30859"/>
    <cellStyle name="s_Valuation _BS Csan CPC 02 &lt;SAP&gt;_Query C.Custos SF 10-11_3-Balanço_3-Balanço_Mapa variáveis" xfId="30860"/>
    <cellStyle name="s_Valuation _BS Csan CPC 02 &lt;SAP&gt;_Query C.Custos SF 10-11_3-Balanço_3-Balanço_Variavel" xfId="30861"/>
    <cellStyle name="s_Valuation _BS Csan CPC 02 &lt;SAP&gt;_Query C.Custos SF 10-11_3-Balanço_7-Estoque" xfId="30862"/>
    <cellStyle name="s_Valuation _BS Csan CPC 02 &lt;SAP&gt;_Query C.Custos SF 10-11_3-Balanço_Despesas operacionais " xfId="30863"/>
    <cellStyle name="s_Valuation _BS Csan CPC 02 &lt;SAP&gt;_Query C.Custos SF 10-11_3-Balanço_Mapa variáveis" xfId="30864"/>
    <cellStyle name="s_Valuation _BS Csan CPC 02 &lt;SAP&gt;_Query C.Custos SF 10-11_3-Balanço_P&amp;L Raízen Combs" xfId="30865"/>
    <cellStyle name="s_Valuation _BS Csan CPC 02 &lt;SAP&gt;_Query C.Custos SF 10-11_3-Balanço_P&amp;L RUMO" xfId="30866"/>
    <cellStyle name="s_Valuation _BS Csan CPC 02 &lt;SAP&gt;_Query C.Custos SF 10-11_3-Balanço_Variavel" xfId="30867"/>
    <cellStyle name="s_Valuation _BS Csan CPC 02 &lt;SAP&gt;_Query C.Custos SF 10-11_3-Balanço_Working Capital" xfId="30868"/>
    <cellStyle name="s_Valuation _BS Csan CPC 02 &lt;SAP&gt;_Query C.Custos SF 10-11_7-Estoque" xfId="30869"/>
    <cellStyle name="s_Valuation _BS Csan CPC 02 &lt;SAP&gt;_Query C.Custos SF 10-11_Balanço" xfId="30870"/>
    <cellStyle name="s_Valuation _BS Csan CPC 02 &lt;SAP&gt;_Query C.Custos SF 10-11_Balanço_Despesas operacionais " xfId="30871"/>
    <cellStyle name="s_Valuation _BS Csan CPC 02 &lt;SAP&gt;_Query C.Custos SF 10-11_Balanço_Working Capital" xfId="30872"/>
    <cellStyle name="s_Valuation _BS Csan CPC 02 &lt;SAP&gt;_Query C.Custos SF 10-11_CCL" xfId="30873"/>
    <cellStyle name="s_Valuation _BS Csan CPC 02 &lt;SAP&gt;_Query C.Custos SF 10-11_CCL 2" xfId="30874"/>
    <cellStyle name="s_Valuation _BS Csan CPC 02 &lt;SAP&gt;_Query C.Custos SF 10-11_CCL 2_15-FINANCEIRAS" xfId="30875"/>
    <cellStyle name="s_Valuation _BS Csan CPC 02 &lt;SAP&gt;_Query C.Custos SF 10-11_CCL 2_Mapa variáveis" xfId="30876"/>
    <cellStyle name="s_Valuation _BS Csan CPC 02 &lt;SAP&gt;_Query C.Custos SF 10-11_CCL 2_Variavel" xfId="30877"/>
    <cellStyle name="s_Valuation _BS Csan CPC 02 &lt;SAP&gt;_Query C.Custos SF 10-11_CCL 3" xfId="30878"/>
    <cellStyle name="s_Valuation _BS Csan CPC 02 &lt;SAP&gt;_Query C.Custos SF 10-11_CCL_15-FINANCEIRAS" xfId="30879"/>
    <cellStyle name="s_Valuation _BS Csan CPC 02 &lt;SAP&gt;_Query C.Custos SF 10-11_CCL_15-FINANCEIRAS_1" xfId="30880"/>
    <cellStyle name="s_Valuation _BS Csan CPC 02 &lt;SAP&gt;_Query C.Custos SF 10-11_CCL_2-DRE" xfId="30881"/>
    <cellStyle name="s_Valuation _BS Csan CPC 02 &lt;SAP&gt;_Query C.Custos SF 10-11_CCL_2-DRE 2" xfId="30882"/>
    <cellStyle name="s_Valuation _BS Csan CPC 02 &lt;SAP&gt;_Query C.Custos SF 10-11_CCL_2-DRE_3-Balanço" xfId="30883"/>
    <cellStyle name="s_Valuation _BS Csan CPC 02 &lt;SAP&gt;_Query C.Custos SF 10-11_CCL_2-DRE_3-Balanço_Mapa variáveis" xfId="30884"/>
    <cellStyle name="s_Valuation _BS Csan CPC 02 &lt;SAP&gt;_Query C.Custos SF 10-11_CCL_2-DRE_3-Balanço_Variavel" xfId="30885"/>
    <cellStyle name="s_Valuation _BS Csan CPC 02 &lt;SAP&gt;_Query C.Custos SF 10-11_CCL_2-DRE_Dep_Judiciais-Contingências" xfId="30886"/>
    <cellStyle name="s_Valuation _BS Csan CPC 02 &lt;SAP&gt;_Query C.Custos SF 10-11_CCL_2-DRE_DFC Gerencial" xfId="30887"/>
    <cellStyle name="s_Valuation _BS Csan CPC 02 &lt;SAP&gt;_Query C.Custos SF 10-11_CCL_2-DRE_DMPL" xfId="30888"/>
    <cellStyle name="s_Valuation _BS Csan CPC 02 &lt;SAP&gt;_Query C.Custos SF 10-11_CCL_2-DRE_Mapa variáveis" xfId="30889"/>
    <cellStyle name="s_Valuation _BS Csan CPC 02 &lt;SAP&gt;_Query C.Custos SF 10-11_CCL_2-DRE_Variavel" xfId="30890"/>
    <cellStyle name="s_Valuation _BS Csan CPC 02 &lt;SAP&gt;_Query C.Custos SF 10-11_CCL_3-Balanço" xfId="30891"/>
    <cellStyle name="s_Valuation _BS Csan CPC 02 &lt;SAP&gt;_Query C.Custos SF 10-11_CCL_3-Balanço 2" xfId="30892"/>
    <cellStyle name="s_Valuation _BS Csan CPC 02 &lt;SAP&gt;_Query C.Custos SF 10-11_CCL_3-Balanço 2_15-FINANCEIRAS" xfId="30893"/>
    <cellStyle name="s_Valuation _BS Csan CPC 02 &lt;SAP&gt;_Query C.Custos SF 10-11_CCL_3-Balanço_1" xfId="30894"/>
    <cellStyle name="s_Valuation _BS Csan CPC 02 &lt;SAP&gt;_Query C.Custos SF 10-11_CCL_3-Balanço_1_Mapa variáveis" xfId="30895"/>
    <cellStyle name="s_Valuation _BS Csan CPC 02 &lt;SAP&gt;_Query C.Custos SF 10-11_CCL_3-Balanço_1_Variavel" xfId="30896"/>
    <cellStyle name="s_Valuation _BS Csan CPC 02 &lt;SAP&gt;_Query C.Custos SF 10-11_CCL_3-Balanço_15-FINANCEIRAS" xfId="30897"/>
    <cellStyle name="s_Valuation _BS Csan CPC 02 &lt;SAP&gt;_Query C.Custos SF 10-11_CCL_3-Balanço_15-FINANCEIRAS_1" xfId="30898"/>
    <cellStyle name="s_Valuation _BS Csan CPC 02 &lt;SAP&gt;_Query C.Custos SF 10-11_CCL_3-Balanço_2-DRE" xfId="30899"/>
    <cellStyle name="s_Valuation _BS Csan CPC 02 &lt;SAP&gt;_Query C.Custos SF 10-11_CCL_3-Balanço_2-DRE 2" xfId="30900"/>
    <cellStyle name="s_Valuation _BS Csan CPC 02 &lt;SAP&gt;_Query C.Custos SF 10-11_CCL_3-Balanço_2-DRE_3-Balanço" xfId="30901"/>
    <cellStyle name="s_Valuation _BS Csan CPC 02 &lt;SAP&gt;_Query C.Custos SF 10-11_CCL_3-Balanço_2-DRE_3-Balanço_Mapa variáveis" xfId="30902"/>
    <cellStyle name="s_Valuation _BS Csan CPC 02 &lt;SAP&gt;_Query C.Custos SF 10-11_CCL_3-Balanço_2-DRE_3-Balanço_Variavel" xfId="30903"/>
    <cellStyle name="s_Valuation _BS Csan CPC 02 &lt;SAP&gt;_Query C.Custos SF 10-11_CCL_3-Balanço_2-DRE_Dep_Judiciais-Contingências" xfId="30904"/>
    <cellStyle name="s_Valuation _BS Csan CPC 02 &lt;SAP&gt;_Query C.Custos SF 10-11_CCL_3-Balanço_2-DRE_DFC Gerencial" xfId="30905"/>
    <cellStyle name="s_Valuation _BS Csan CPC 02 &lt;SAP&gt;_Query C.Custos SF 10-11_CCL_3-Balanço_2-DRE_DMPL" xfId="30906"/>
    <cellStyle name="s_Valuation _BS Csan CPC 02 &lt;SAP&gt;_Query C.Custos SF 10-11_CCL_3-Balanço_2-DRE_Mapa variáveis" xfId="30907"/>
    <cellStyle name="s_Valuation _BS Csan CPC 02 &lt;SAP&gt;_Query C.Custos SF 10-11_CCL_3-Balanço_2-DRE_Variavel" xfId="30908"/>
    <cellStyle name="s_Valuation _BS Csan CPC 02 &lt;SAP&gt;_Query C.Custos SF 10-11_CCL_3-Balanço_3-Balanço" xfId="30909"/>
    <cellStyle name="s_Valuation _BS Csan CPC 02 &lt;SAP&gt;_Query C.Custos SF 10-11_CCL_3-Balanço_3-Balanço_Mapa variáveis" xfId="30910"/>
    <cellStyle name="s_Valuation _BS Csan CPC 02 &lt;SAP&gt;_Query C.Custos SF 10-11_CCL_3-Balanço_3-Balanço_Variavel" xfId="30911"/>
    <cellStyle name="s_Valuation _BS Csan CPC 02 &lt;SAP&gt;_Query C.Custos SF 10-11_CCL_3-Balanço_7-Estoque" xfId="30912"/>
    <cellStyle name="s_Valuation _BS Csan CPC 02 &lt;SAP&gt;_Query C.Custos SF 10-11_CCL_3-Balanço_Despesas operacionais " xfId="30913"/>
    <cellStyle name="s_Valuation _BS Csan CPC 02 &lt;SAP&gt;_Query C.Custos SF 10-11_CCL_3-Balanço_Mapa variáveis" xfId="30914"/>
    <cellStyle name="s_Valuation _BS Csan CPC 02 &lt;SAP&gt;_Query C.Custos SF 10-11_CCL_3-Balanço_P&amp;L Raízen Combs" xfId="30915"/>
    <cellStyle name="s_Valuation _BS Csan CPC 02 &lt;SAP&gt;_Query C.Custos SF 10-11_CCL_3-Balanço_P&amp;L RUMO" xfId="30916"/>
    <cellStyle name="s_Valuation _BS Csan CPC 02 &lt;SAP&gt;_Query C.Custos SF 10-11_CCL_3-Balanço_Variavel" xfId="30917"/>
    <cellStyle name="s_Valuation _BS Csan CPC 02 &lt;SAP&gt;_Query C.Custos SF 10-11_CCL_3-Balanço_Working Capital" xfId="30918"/>
    <cellStyle name="s_Valuation _BS Csan CPC 02 &lt;SAP&gt;_Query C.Custos SF 10-11_CCL_7-Estoque" xfId="30919"/>
    <cellStyle name="s_Valuation _BS Csan CPC 02 &lt;SAP&gt;_Query C.Custos SF 10-11_CCL_Balanço" xfId="30920"/>
    <cellStyle name="s_Valuation _BS Csan CPC 02 &lt;SAP&gt;_Query C.Custos SF 10-11_CCL_Balanço_Despesas operacionais " xfId="30921"/>
    <cellStyle name="s_Valuation _BS Csan CPC 02 &lt;SAP&gt;_Query C.Custos SF 10-11_CCL_Balanço_Working Capital" xfId="30922"/>
    <cellStyle name="s_Valuation _BS Csan CPC 02 &lt;SAP&gt;_Query C.Custos SF 10-11_CCL_Despesas operacionais " xfId="30923"/>
    <cellStyle name="s_Valuation _BS Csan CPC 02 &lt;SAP&gt;_Query C.Custos SF 10-11_CCL_IR Diferido" xfId="30924"/>
    <cellStyle name="s_Valuation _BS Csan CPC 02 &lt;SAP&gt;_Query C.Custos SF 10-11_CCL_Mapa variáveis" xfId="30925"/>
    <cellStyle name="s_Valuation _BS Csan CPC 02 &lt;SAP&gt;_Query C.Custos SF 10-11_CCL_P&amp;L Raízen Combs" xfId="30926"/>
    <cellStyle name="s_Valuation _BS Csan CPC 02 &lt;SAP&gt;_Query C.Custos SF 10-11_CCL_P&amp;L RUMO" xfId="30927"/>
    <cellStyle name="s_Valuation _BS Csan CPC 02 &lt;SAP&gt;_Query C.Custos SF 10-11_CCL_Variavel" xfId="30928"/>
    <cellStyle name="s_Valuation _BS Csan CPC 02 &lt;SAP&gt;_Query C.Custos SF 10-11_CCL_Working Capital" xfId="30929"/>
    <cellStyle name="s_Valuation _BS Csan CPC 02 &lt;SAP&gt;_Query C.Custos SF 10-11_Despesas operacionais " xfId="30930"/>
    <cellStyle name="s_Valuation _BS Csan CPC 02 &lt;SAP&gt;_Query C.Custos SF 10-11_Diferenças outubro CAN- (2)" xfId="30931"/>
    <cellStyle name="s_Valuation _BS Csan CPC 02 &lt;SAP&gt;_Query C.Custos SF 10-11_Diferenças outubro CAN- (2) 2" xfId="30932"/>
    <cellStyle name="s_Valuation _BS Csan CPC 02 &lt;SAP&gt;_Query C.Custos SF 10-11_Diferenças outubro CAN- (2) 2_15-FINANCEIRAS" xfId="30933"/>
    <cellStyle name="s_Valuation _BS Csan CPC 02 &lt;SAP&gt;_Query C.Custos SF 10-11_Diferenças outubro CAN- (2) 2_Mapa variáveis" xfId="30934"/>
    <cellStyle name="s_Valuation _BS Csan CPC 02 &lt;SAP&gt;_Query C.Custos SF 10-11_Diferenças outubro CAN- (2) 2_Variavel" xfId="30935"/>
    <cellStyle name="s_Valuation _BS Csan CPC 02 &lt;SAP&gt;_Query C.Custos SF 10-11_Diferenças outubro CAN- (2) 3" xfId="30936"/>
    <cellStyle name="s_Valuation _BS Csan CPC 02 &lt;SAP&gt;_Query C.Custos SF 10-11_Diferenças outubro CAN- (2)_15-FINANCEIRAS" xfId="30937"/>
    <cellStyle name="s_Valuation _BS Csan CPC 02 &lt;SAP&gt;_Query C.Custos SF 10-11_Diferenças outubro CAN- (2)_15-FINANCEIRAS_1" xfId="30938"/>
    <cellStyle name="s_Valuation _BS Csan CPC 02 &lt;SAP&gt;_Query C.Custos SF 10-11_Diferenças outubro CAN- (2)_2-DRE" xfId="30939"/>
    <cellStyle name="s_Valuation _BS Csan CPC 02 &lt;SAP&gt;_Query C.Custos SF 10-11_Diferenças outubro CAN- (2)_2-DRE 2" xfId="30940"/>
    <cellStyle name="s_Valuation _BS Csan CPC 02 &lt;SAP&gt;_Query C.Custos SF 10-11_Diferenças outubro CAN- (2)_2-DRE_3-Balanço" xfId="30941"/>
    <cellStyle name="s_Valuation _BS Csan CPC 02 &lt;SAP&gt;_Query C.Custos SF 10-11_Diferenças outubro CAN- (2)_2-DRE_3-Balanço_Mapa variáveis" xfId="30942"/>
    <cellStyle name="s_Valuation _BS Csan CPC 02 &lt;SAP&gt;_Query C.Custos SF 10-11_Diferenças outubro CAN- (2)_2-DRE_3-Balanço_Variavel" xfId="30943"/>
    <cellStyle name="s_Valuation _BS Csan CPC 02 &lt;SAP&gt;_Query C.Custos SF 10-11_Diferenças outubro CAN- (2)_2-DRE_Dep_Judiciais-Contingências" xfId="30944"/>
    <cellStyle name="s_Valuation _BS Csan CPC 02 &lt;SAP&gt;_Query C.Custos SF 10-11_Diferenças outubro CAN- (2)_2-DRE_DFC Gerencial" xfId="30945"/>
    <cellStyle name="s_Valuation _BS Csan CPC 02 &lt;SAP&gt;_Query C.Custos SF 10-11_Diferenças outubro CAN- (2)_2-DRE_DMPL" xfId="30946"/>
    <cellStyle name="s_Valuation _BS Csan CPC 02 &lt;SAP&gt;_Query C.Custos SF 10-11_Diferenças outubro CAN- (2)_2-DRE_Mapa variáveis" xfId="30947"/>
    <cellStyle name="s_Valuation _BS Csan CPC 02 &lt;SAP&gt;_Query C.Custos SF 10-11_Diferenças outubro CAN- (2)_2-DRE_Variavel" xfId="30948"/>
    <cellStyle name="s_Valuation _BS Csan CPC 02 &lt;SAP&gt;_Query C.Custos SF 10-11_Diferenças outubro CAN- (2)_3-Balanço" xfId="30949"/>
    <cellStyle name="s_Valuation _BS Csan CPC 02 &lt;SAP&gt;_Query C.Custos SF 10-11_Diferenças outubro CAN- (2)_3-Balanço 2" xfId="30950"/>
    <cellStyle name="s_Valuation _BS Csan CPC 02 &lt;SAP&gt;_Query C.Custos SF 10-11_Diferenças outubro CAN- (2)_3-Balanço 2_15-FINANCEIRAS" xfId="30951"/>
    <cellStyle name="s_Valuation _BS Csan CPC 02 &lt;SAP&gt;_Query C.Custos SF 10-11_Diferenças outubro CAN- (2)_3-Balanço_1" xfId="30952"/>
    <cellStyle name="s_Valuation _BS Csan CPC 02 &lt;SAP&gt;_Query C.Custos SF 10-11_Diferenças outubro CAN- (2)_3-Balanço_1_Mapa variáveis" xfId="30953"/>
    <cellStyle name="s_Valuation _BS Csan CPC 02 &lt;SAP&gt;_Query C.Custos SF 10-11_Diferenças outubro CAN- (2)_3-Balanço_1_Variavel" xfId="30954"/>
    <cellStyle name="s_Valuation _BS Csan CPC 02 &lt;SAP&gt;_Query C.Custos SF 10-11_Diferenças outubro CAN- (2)_3-Balanço_15-FINANCEIRAS" xfId="30955"/>
    <cellStyle name="s_Valuation _BS Csan CPC 02 &lt;SAP&gt;_Query C.Custos SF 10-11_Diferenças outubro CAN- (2)_3-Balanço_15-FINANCEIRAS_1" xfId="30956"/>
    <cellStyle name="s_Valuation _BS Csan CPC 02 &lt;SAP&gt;_Query C.Custos SF 10-11_Diferenças outubro CAN- (2)_3-Balanço_2-DRE" xfId="30957"/>
    <cellStyle name="s_Valuation _BS Csan CPC 02 &lt;SAP&gt;_Query C.Custos SF 10-11_Diferenças outubro CAN- (2)_3-Balanço_2-DRE 2" xfId="30958"/>
    <cellStyle name="s_Valuation _BS Csan CPC 02 &lt;SAP&gt;_Query C.Custos SF 10-11_Diferenças outubro CAN- (2)_3-Balanço_2-DRE_3-Balanço" xfId="30959"/>
    <cellStyle name="s_Valuation _BS Csan CPC 02 &lt;SAP&gt;_Query C.Custos SF 10-11_Diferenças outubro CAN- (2)_3-Balanço_2-DRE_3-Balanço_Mapa variáveis" xfId="30960"/>
    <cellStyle name="s_Valuation _BS Csan CPC 02 &lt;SAP&gt;_Query C.Custos SF 10-11_Diferenças outubro CAN- (2)_3-Balanço_2-DRE_3-Balanço_Variavel" xfId="30961"/>
    <cellStyle name="s_Valuation _BS Csan CPC 02 &lt;SAP&gt;_Query C.Custos SF 10-11_Diferenças outubro CAN- (2)_3-Balanço_2-DRE_Dep_Judiciais-Contingências" xfId="30962"/>
    <cellStyle name="s_Valuation _BS Csan CPC 02 &lt;SAP&gt;_Query C.Custos SF 10-11_Diferenças outubro CAN- (2)_3-Balanço_2-DRE_DFC Gerencial" xfId="30963"/>
    <cellStyle name="s_Valuation _BS Csan CPC 02 &lt;SAP&gt;_Query C.Custos SF 10-11_Diferenças outubro CAN- (2)_3-Balanço_2-DRE_DMPL" xfId="30964"/>
    <cellStyle name="s_Valuation _BS Csan CPC 02 &lt;SAP&gt;_Query C.Custos SF 10-11_Diferenças outubro CAN- (2)_3-Balanço_2-DRE_Mapa variáveis" xfId="30965"/>
    <cellStyle name="s_Valuation _BS Csan CPC 02 &lt;SAP&gt;_Query C.Custos SF 10-11_Diferenças outubro CAN- (2)_3-Balanço_2-DRE_Variavel" xfId="30966"/>
    <cellStyle name="s_Valuation _BS Csan CPC 02 &lt;SAP&gt;_Query C.Custos SF 10-11_Diferenças outubro CAN- (2)_3-Balanço_3-Balanço" xfId="30967"/>
    <cellStyle name="s_Valuation _BS Csan CPC 02 &lt;SAP&gt;_Query C.Custos SF 10-11_Diferenças outubro CAN- (2)_3-Balanço_3-Balanço_Mapa variáveis" xfId="30968"/>
    <cellStyle name="s_Valuation _BS Csan CPC 02 &lt;SAP&gt;_Query C.Custos SF 10-11_Diferenças outubro CAN- (2)_3-Balanço_3-Balanço_Variavel" xfId="30969"/>
    <cellStyle name="s_Valuation _BS Csan CPC 02 &lt;SAP&gt;_Query C.Custos SF 10-11_Diferenças outubro CAN- (2)_3-Balanço_7-Estoque" xfId="30970"/>
    <cellStyle name="s_Valuation _BS Csan CPC 02 &lt;SAP&gt;_Query C.Custos SF 10-11_Diferenças outubro CAN- (2)_3-Balanço_Despesas operacionais " xfId="30971"/>
    <cellStyle name="s_Valuation _BS Csan CPC 02 &lt;SAP&gt;_Query C.Custos SF 10-11_Diferenças outubro CAN- (2)_3-Balanço_Mapa variáveis" xfId="30972"/>
    <cellStyle name="s_Valuation _BS Csan CPC 02 &lt;SAP&gt;_Query C.Custos SF 10-11_Diferenças outubro CAN- (2)_3-Balanço_P&amp;L Raízen Combs" xfId="30973"/>
    <cellStyle name="s_Valuation _BS Csan CPC 02 &lt;SAP&gt;_Query C.Custos SF 10-11_Diferenças outubro CAN- (2)_3-Balanço_P&amp;L RUMO" xfId="30974"/>
    <cellStyle name="s_Valuation _BS Csan CPC 02 &lt;SAP&gt;_Query C.Custos SF 10-11_Diferenças outubro CAN- (2)_3-Balanço_Variavel" xfId="30975"/>
    <cellStyle name="s_Valuation _BS Csan CPC 02 &lt;SAP&gt;_Query C.Custos SF 10-11_Diferenças outubro CAN- (2)_3-Balanço_Working Capital" xfId="30976"/>
    <cellStyle name="s_Valuation _BS Csan CPC 02 &lt;SAP&gt;_Query C.Custos SF 10-11_Diferenças outubro CAN- (2)_7-Estoque" xfId="30977"/>
    <cellStyle name="s_Valuation _BS Csan CPC 02 &lt;SAP&gt;_Query C.Custos SF 10-11_Diferenças outubro CAN- (2)_Balanço" xfId="30978"/>
    <cellStyle name="s_Valuation _BS Csan CPC 02 &lt;SAP&gt;_Query C.Custos SF 10-11_Diferenças outubro CAN- (2)_Balanço_Despesas operacionais " xfId="30979"/>
    <cellStyle name="s_Valuation _BS Csan CPC 02 &lt;SAP&gt;_Query C.Custos SF 10-11_Diferenças outubro CAN- (2)_Balanço_Working Capital" xfId="30980"/>
    <cellStyle name="s_Valuation _BS Csan CPC 02 &lt;SAP&gt;_Query C.Custos SF 10-11_Diferenças outubro CAN- (2)_Despesas operacionais " xfId="30981"/>
    <cellStyle name="s_Valuation _BS Csan CPC 02 &lt;SAP&gt;_Query C.Custos SF 10-11_Diferenças outubro CAN- (2)_IR Diferido" xfId="30982"/>
    <cellStyle name="s_Valuation _BS Csan CPC 02 &lt;SAP&gt;_Query C.Custos SF 10-11_Diferenças outubro CAN- (2)_Mapa variáveis" xfId="30983"/>
    <cellStyle name="s_Valuation _BS Csan CPC 02 &lt;SAP&gt;_Query C.Custos SF 10-11_Diferenças outubro CAN- (2)_P&amp;L Raízen Combs" xfId="30984"/>
    <cellStyle name="s_Valuation _BS Csan CPC 02 &lt;SAP&gt;_Query C.Custos SF 10-11_Diferenças outubro CAN- (2)_P&amp;L RUMO" xfId="30985"/>
    <cellStyle name="s_Valuation _BS Csan CPC 02 &lt;SAP&gt;_Query C.Custos SF 10-11_Diferenças outubro CAN- (2)_Variavel" xfId="30986"/>
    <cellStyle name="s_Valuation _BS Csan CPC 02 &lt;SAP&gt;_Query C.Custos SF 10-11_Diferenças outubro CAN- (2)_Working Capital" xfId="30987"/>
    <cellStyle name="s_Valuation _BS Csan CPC 02 &lt;SAP&gt;_Query C.Custos SF 10-11_IR Diferido" xfId="30988"/>
    <cellStyle name="s_Valuation _BS Csan CPC 02 &lt;SAP&gt;_Query C.Custos SF 10-11_Mapa variáveis" xfId="30989"/>
    <cellStyle name="s_Valuation _BS Csan CPC 02 &lt;SAP&gt;_Query C.Custos SF 10-11_P&amp;L Raízen Combs" xfId="30990"/>
    <cellStyle name="s_Valuation _BS Csan CPC 02 &lt;SAP&gt;_Query C.Custos SF 10-11_P&amp;L RUMO" xfId="30991"/>
    <cellStyle name="s_Valuation _BS Csan CPC 02 &lt;SAP&gt;_Query C.Custos SF 10-11_Query C.Custos SF 10-11" xfId="30992"/>
    <cellStyle name="s_Valuation _BS Csan CPC 02 &lt;SAP&gt;_Query C.Custos SF 10-11_Query C.Custos SF 10-11 2" xfId="30993"/>
    <cellStyle name="s_Valuation _BS Csan CPC 02 &lt;SAP&gt;_Query C.Custos SF 10-11_Query C.Custos SF 10-11 2_15-FINANCEIRAS" xfId="30994"/>
    <cellStyle name="s_Valuation _BS Csan CPC 02 &lt;SAP&gt;_Query C.Custos SF 10-11_Query C.Custos SF 10-11 2_Mapa variáveis" xfId="30995"/>
    <cellStyle name="s_Valuation _BS Csan CPC 02 &lt;SAP&gt;_Query C.Custos SF 10-11_Query C.Custos SF 10-11 2_Variavel" xfId="30996"/>
    <cellStyle name="s_Valuation _BS Csan CPC 02 &lt;SAP&gt;_Query C.Custos SF 10-11_Query C.Custos SF 10-11 3" xfId="30997"/>
    <cellStyle name="s_Valuation _BS Csan CPC 02 &lt;SAP&gt;_Query C.Custos SF 10-11_Query C.Custos SF 10-11_15-FINANCEIRAS" xfId="30998"/>
    <cellStyle name="s_Valuation _BS Csan CPC 02 &lt;SAP&gt;_Query C.Custos SF 10-11_Query C.Custos SF 10-11_15-FINANCEIRAS_1" xfId="30999"/>
    <cellStyle name="s_Valuation _BS Csan CPC 02 &lt;SAP&gt;_Query C.Custos SF 10-11_Query C.Custos SF 10-11_2-DRE" xfId="31000"/>
    <cellStyle name="s_Valuation _BS Csan CPC 02 &lt;SAP&gt;_Query C.Custos SF 10-11_Query C.Custos SF 10-11_2-DRE 2" xfId="31001"/>
    <cellStyle name="s_Valuation _BS Csan CPC 02 &lt;SAP&gt;_Query C.Custos SF 10-11_Query C.Custos SF 10-11_2-DRE_3-Balanço" xfId="31002"/>
    <cellStyle name="s_Valuation _BS Csan CPC 02 &lt;SAP&gt;_Query C.Custos SF 10-11_Query C.Custos SF 10-11_2-DRE_3-Balanço_Mapa variáveis" xfId="31003"/>
    <cellStyle name="s_Valuation _BS Csan CPC 02 &lt;SAP&gt;_Query C.Custos SF 10-11_Query C.Custos SF 10-11_2-DRE_3-Balanço_Variavel" xfId="31004"/>
    <cellStyle name="s_Valuation _BS Csan CPC 02 &lt;SAP&gt;_Query C.Custos SF 10-11_Query C.Custos SF 10-11_2-DRE_Dep_Judiciais-Contingências" xfId="31005"/>
    <cellStyle name="s_Valuation _BS Csan CPC 02 &lt;SAP&gt;_Query C.Custos SF 10-11_Query C.Custos SF 10-11_2-DRE_DFC Gerencial" xfId="31006"/>
    <cellStyle name="s_Valuation _BS Csan CPC 02 &lt;SAP&gt;_Query C.Custos SF 10-11_Query C.Custos SF 10-11_2-DRE_DMPL" xfId="31007"/>
    <cellStyle name="s_Valuation _BS Csan CPC 02 &lt;SAP&gt;_Query C.Custos SF 10-11_Query C.Custos SF 10-11_2-DRE_Mapa variáveis" xfId="31008"/>
    <cellStyle name="s_Valuation _BS Csan CPC 02 &lt;SAP&gt;_Query C.Custos SF 10-11_Query C.Custos SF 10-11_2-DRE_Variavel" xfId="31009"/>
    <cellStyle name="s_Valuation _BS Csan CPC 02 &lt;SAP&gt;_Query C.Custos SF 10-11_Query C.Custos SF 10-11_3-Balanço" xfId="31010"/>
    <cellStyle name="s_Valuation _BS Csan CPC 02 &lt;SAP&gt;_Query C.Custos SF 10-11_Query C.Custos SF 10-11_3-Balanço 2" xfId="31011"/>
    <cellStyle name="s_Valuation _BS Csan CPC 02 &lt;SAP&gt;_Query C.Custos SF 10-11_Query C.Custos SF 10-11_3-Balanço 2_15-FINANCEIRAS" xfId="31012"/>
    <cellStyle name="s_Valuation _BS Csan CPC 02 &lt;SAP&gt;_Query C.Custos SF 10-11_Query C.Custos SF 10-11_3-Balanço_1" xfId="31013"/>
    <cellStyle name="s_Valuation _BS Csan CPC 02 &lt;SAP&gt;_Query C.Custos SF 10-11_Query C.Custos SF 10-11_3-Balanço_1_Mapa variáveis" xfId="31014"/>
    <cellStyle name="s_Valuation _BS Csan CPC 02 &lt;SAP&gt;_Query C.Custos SF 10-11_Query C.Custos SF 10-11_3-Balanço_1_Variavel" xfId="31015"/>
    <cellStyle name="s_Valuation _BS Csan CPC 02 &lt;SAP&gt;_Query C.Custos SF 10-11_Query C.Custos SF 10-11_3-Balanço_15-FINANCEIRAS" xfId="31016"/>
    <cellStyle name="s_Valuation _BS Csan CPC 02 &lt;SAP&gt;_Query C.Custos SF 10-11_Query C.Custos SF 10-11_3-Balanço_15-FINANCEIRAS_1" xfId="31017"/>
    <cellStyle name="s_Valuation _BS Csan CPC 02 &lt;SAP&gt;_Query C.Custos SF 10-11_Query C.Custos SF 10-11_3-Balanço_2-DRE" xfId="31018"/>
    <cellStyle name="s_Valuation _BS Csan CPC 02 &lt;SAP&gt;_Query C.Custos SF 10-11_Query C.Custos SF 10-11_3-Balanço_2-DRE 2" xfId="31019"/>
    <cellStyle name="s_Valuation _BS Csan CPC 02 &lt;SAP&gt;_Query C.Custos SF 10-11_Query C.Custos SF 10-11_3-Balanço_2-DRE_3-Balanço" xfId="31020"/>
    <cellStyle name="s_Valuation _BS Csan CPC 02 &lt;SAP&gt;_Query C.Custos SF 10-11_Query C.Custos SF 10-11_3-Balanço_2-DRE_3-Balanço_Mapa variáveis" xfId="31021"/>
    <cellStyle name="s_Valuation _BS Csan CPC 02 &lt;SAP&gt;_Query C.Custos SF 10-11_Query C.Custos SF 10-11_3-Balanço_2-DRE_3-Balanço_Variavel" xfId="31022"/>
    <cellStyle name="s_Valuation _BS Csan CPC 02 &lt;SAP&gt;_Query C.Custos SF 10-11_Query C.Custos SF 10-11_3-Balanço_2-DRE_Dep_Judiciais-Contingências" xfId="31023"/>
    <cellStyle name="s_Valuation _BS Csan CPC 02 &lt;SAP&gt;_Query C.Custos SF 10-11_Query C.Custos SF 10-11_3-Balanço_2-DRE_DFC Gerencial" xfId="31024"/>
    <cellStyle name="s_Valuation _BS Csan CPC 02 &lt;SAP&gt;_Query C.Custos SF 10-11_Query C.Custos SF 10-11_3-Balanço_2-DRE_DMPL" xfId="31025"/>
    <cellStyle name="s_Valuation _BS Csan CPC 02 &lt;SAP&gt;_Query C.Custos SF 10-11_Query C.Custos SF 10-11_3-Balanço_2-DRE_Mapa variáveis" xfId="31026"/>
    <cellStyle name="s_Valuation _BS Csan CPC 02 &lt;SAP&gt;_Query C.Custos SF 10-11_Query C.Custos SF 10-11_3-Balanço_2-DRE_Variavel" xfId="31027"/>
    <cellStyle name="s_Valuation _BS Csan CPC 02 &lt;SAP&gt;_Query C.Custos SF 10-11_Query C.Custos SF 10-11_3-Balanço_3-Balanço" xfId="31028"/>
    <cellStyle name="s_Valuation _BS Csan CPC 02 &lt;SAP&gt;_Query C.Custos SF 10-11_Query C.Custos SF 10-11_3-Balanço_3-Balanço_Mapa variáveis" xfId="31029"/>
    <cellStyle name="s_Valuation _BS Csan CPC 02 &lt;SAP&gt;_Query C.Custos SF 10-11_Query C.Custos SF 10-11_3-Balanço_3-Balanço_Variavel" xfId="31030"/>
    <cellStyle name="s_Valuation _BS Csan CPC 02 &lt;SAP&gt;_Query C.Custos SF 10-11_Query C.Custos SF 10-11_3-Balanço_7-Estoque" xfId="31031"/>
    <cellStyle name="s_Valuation _BS Csan CPC 02 &lt;SAP&gt;_Query C.Custos SF 10-11_Query C.Custos SF 10-11_3-Balanço_Despesas operacionais " xfId="31032"/>
    <cellStyle name="s_Valuation _BS Csan CPC 02 &lt;SAP&gt;_Query C.Custos SF 10-11_Query C.Custos SF 10-11_3-Balanço_Mapa variáveis" xfId="31033"/>
    <cellStyle name="s_Valuation _BS Csan CPC 02 &lt;SAP&gt;_Query C.Custos SF 10-11_Query C.Custos SF 10-11_3-Balanço_P&amp;L Raízen Combs" xfId="31034"/>
    <cellStyle name="s_Valuation _BS Csan CPC 02 &lt;SAP&gt;_Query C.Custos SF 10-11_Query C.Custos SF 10-11_3-Balanço_P&amp;L RUMO" xfId="31035"/>
    <cellStyle name="s_Valuation _BS Csan CPC 02 &lt;SAP&gt;_Query C.Custos SF 10-11_Query C.Custos SF 10-11_3-Balanço_Variavel" xfId="31036"/>
    <cellStyle name="s_Valuation _BS Csan CPC 02 &lt;SAP&gt;_Query C.Custos SF 10-11_Query C.Custos SF 10-11_3-Balanço_Working Capital" xfId="31037"/>
    <cellStyle name="s_Valuation _BS Csan CPC 02 &lt;SAP&gt;_Query C.Custos SF 10-11_Query C.Custos SF 10-11_7-Estoque" xfId="31038"/>
    <cellStyle name="s_Valuation _BS Csan CPC 02 &lt;SAP&gt;_Query C.Custos SF 10-11_Query C.Custos SF 10-11_Balanço" xfId="31039"/>
    <cellStyle name="s_Valuation _BS Csan CPC 02 &lt;SAP&gt;_Query C.Custos SF 10-11_Query C.Custos SF 10-11_Balanço_Despesas operacionais " xfId="31040"/>
    <cellStyle name="s_Valuation _BS Csan CPC 02 &lt;SAP&gt;_Query C.Custos SF 10-11_Query C.Custos SF 10-11_Balanço_Working Capital" xfId="31041"/>
    <cellStyle name="s_Valuation _BS Csan CPC 02 &lt;SAP&gt;_Query C.Custos SF 10-11_Query C.Custos SF 10-11_Despesas operacionais " xfId="31042"/>
    <cellStyle name="s_Valuation _BS Csan CPC 02 &lt;SAP&gt;_Query C.Custos SF 10-11_Query C.Custos SF 10-11_IR Diferido" xfId="31043"/>
    <cellStyle name="s_Valuation _BS Csan CPC 02 &lt;SAP&gt;_Query C.Custos SF 10-11_Query C.Custos SF 10-11_Mapa variáveis" xfId="31044"/>
    <cellStyle name="s_Valuation _BS Csan CPC 02 &lt;SAP&gt;_Query C.Custos SF 10-11_Query C.Custos SF 10-11_P&amp;L Raízen Combs" xfId="31045"/>
    <cellStyle name="s_Valuation _BS Csan CPC 02 &lt;SAP&gt;_Query C.Custos SF 10-11_Query C.Custos SF 10-11_P&amp;L RUMO" xfId="31046"/>
    <cellStyle name="s_Valuation _BS Csan CPC 02 &lt;SAP&gt;_Query C.Custos SF 10-11_Query C.Custos SF 10-11_Variavel" xfId="31047"/>
    <cellStyle name="s_Valuation _BS Csan CPC 02 &lt;SAP&gt;_Query C.Custos SF 10-11_Query C.Custos SF 10-11_Working Capital" xfId="31048"/>
    <cellStyle name="s_Valuation _BS Csan CPC 02 &lt;SAP&gt;_Query C.Custos SF 10-11_Variavel" xfId="31049"/>
    <cellStyle name="s_Valuation _BS Csan CPC 02 &lt;SAP&gt;_Query C.Custos SF 10-11_Working Capital" xfId="31050"/>
    <cellStyle name="s_Valuation _BS Csan CPC 02 &lt;SAP&gt;_Raizen Combust" xfId="31051"/>
    <cellStyle name="s_Valuation _BS Csan CPC 02 &lt;SAP&gt;_Raizen Combust_Mapa variáveis" xfId="31052"/>
    <cellStyle name="s_Valuation _BS Csan CPC 02 &lt;SAP&gt;_Raizen Combust_Variavel" xfId="31053"/>
    <cellStyle name="s_Valuation _BS Csan CPC 02 &lt;SAP&gt;_Res.Cont. AdmComLog" xfId="31054"/>
    <cellStyle name="s_Valuation _BS Csan CPC 02 &lt;SAP&gt;_Res.Cont. AdmComLog 2" xfId="31055"/>
    <cellStyle name="s_Valuation _BS Csan CPC 02 &lt;SAP&gt;_Res.Cont. AdmComLog 2_15-FINANCEIRAS" xfId="31056"/>
    <cellStyle name="s_Valuation _BS Csan CPC 02 &lt;SAP&gt;_Res.Cont. AdmComLog 2_Mapa variáveis" xfId="31057"/>
    <cellStyle name="s_Valuation _BS Csan CPC 02 &lt;SAP&gt;_Res.Cont. AdmComLog 2_Variavel" xfId="31058"/>
    <cellStyle name="s_Valuation _BS Csan CPC 02 &lt;SAP&gt;_Res.Cont. AdmComLog 3" xfId="31059"/>
    <cellStyle name="s_Valuation _BS Csan CPC 02 &lt;SAP&gt;_Res.Cont. AdmComLog_15-FINANCEIRAS" xfId="31060"/>
    <cellStyle name="s_Valuation _BS Csan CPC 02 &lt;SAP&gt;_Res.Cont. AdmComLog_15-FINANCEIRAS_1" xfId="31061"/>
    <cellStyle name="s_Valuation _BS Csan CPC 02 &lt;SAP&gt;_Res.Cont. AdmComLog_2-DRE" xfId="31062"/>
    <cellStyle name="s_Valuation _BS Csan CPC 02 &lt;SAP&gt;_Res.Cont. AdmComLog_2-DRE 2" xfId="31063"/>
    <cellStyle name="s_Valuation _BS Csan CPC 02 &lt;SAP&gt;_Res.Cont. AdmComLog_2-DRE_3-Balanço" xfId="31064"/>
    <cellStyle name="s_Valuation _BS Csan CPC 02 &lt;SAP&gt;_Res.Cont. AdmComLog_2-DRE_3-Balanço_Mapa variáveis" xfId="31065"/>
    <cellStyle name="s_Valuation _BS Csan CPC 02 &lt;SAP&gt;_Res.Cont. AdmComLog_2-DRE_3-Balanço_Variavel" xfId="31066"/>
    <cellStyle name="s_Valuation _BS Csan CPC 02 &lt;SAP&gt;_Res.Cont. AdmComLog_2-DRE_Dep_Judiciais-Contingências" xfId="31067"/>
    <cellStyle name="s_Valuation _BS Csan CPC 02 &lt;SAP&gt;_Res.Cont. AdmComLog_2-DRE_DFC Gerencial" xfId="31068"/>
    <cellStyle name="s_Valuation _BS Csan CPC 02 &lt;SAP&gt;_Res.Cont. AdmComLog_2-DRE_DMPL" xfId="31069"/>
    <cellStyle name="s_Valuation _BS Csan CPC 02 &lt;SAP&gt;_Res.Cont. AdmComLog_2-DRE_Mapa variáveis" xfId="31070"/>
    <cellStyle name="s_Valuation _BS Csan CPC 02 &lt;SAP&gt;_Res.Cont. AdmComLog_2-DRE_Variavel" xfId="31071"/>
    <cellStyle name="s_Valuation _BS Csan CPC 02 &lt;SAP&gt;_Res.Cont. AdmComLog_3-Balanço" xfId="31072"/>
    <cellStyle name="s_Valuation _BS Csan CPC 02 &lt;SAP&gt;_Res.Cont. AdmComLog_3-Balanço 2" xfId="31073"/>
    <cellStyle name="s_Valuation _BS Csan CPC 02 &lt;SAP&gt;_Res.Cont. AdmComLog_3-Balanço 2_15-FINANCEIRAS" xfId="31074"/>
    <cellStyle name="s_Valuation _BS Csan CPC 02 &lt;SAP&gt;_Res.Cont. AdmComLog_3-Balanço_1" xfId="31075"/>
    <cellStyle name="s_Valuation _BS Csan CPC 02 &lt;SAP&gt;_Res.Cont. AdmComLog_3-Balanço_1_Mapa variáveis" xfId="31076"/>
    <cellStyle name="s_Valuation _BS Csan CPC 02 &lt;SAP&gt;_Res.Cont. AdmComLog_3-Balanço_1_Variavel" xfId="31077"/>
    <cellStyle name="s_Valuation _BS Csan CPC 02 &lt;SAP&gt;_Res.Cont. AdmComLog_3-Balanço_15-FINANCEIRAS" xfId="31078"/>
    <cellStyle name="s_Valuation _BS Csan CPC 02 &lt;SAP&gt;_Res.Cont. AdmComLog_3-Balanço_15-FINANCEIRAS_1" xfId="31079"/>
    <cellStyle name="s_Valuation _BS Csan CPC 02 &lt;SAP&gt;_Res.Cont. AdmComLog_3-Balanço_2-DRE" xfId="31080"/>
    <cellStyle name="s_Valuation _BS Csan CPC 02 &lt;SAP&gt;_Res.Cont. AdmComLog_3-Balanço_2-DRE 2" xfId="31081"/>
    <cellStyle name="s_Valuation _BS Csan CPC 02 &lt;SAP&gt;_Res.Cont. AdmComLog_3-Balanço_2-DRE_3-Balanço" xfId="31082"/>
    <cellStyle name="s_Valuation _BS Csan CPC 02 &lt;SAP&gt;_Res.Cont. AdmComLog_3-Balanço_2-DRE_3-Balanço_Mapa variáveis" xfId="31083"/>
    <cellStyle name="s_Valuation _BS Csan CPC 02 &lt;SAP&gt;_Res.Cont. AdmComLog_3-Balanço_2-DRE_3-Balanço_Variavel" xfId="31084"/>
    <cellStyle name="s_Valuation _BS Csan CPC 02 &lt;SAP&gt;_Res.Cont. AdmComLog_3-Balanço_2-DRE_Dep_Judiciais-Contingências" xfId="31085"/>
    <cellStyle name="s_Valuation _BS Csan CPC 02 &lt;SAP&gt;_Res.Cont. AdmComLog_3-Balanço_2-DRE_DFC Gerencial" xfId="31086"/>
    <cellStyle name="s_Valuation _BS Csan CPC 02 &lt;SAP&gt;_Res.Cont. AdmComLog_3-Balanço_2-DRE_DMPL" xfId="31087"/>
    <cellStyle name="s_Valuation _BS Csan CPC 02 &lt;SAP&gt;_Res.Cont. AdmComLog_3-Balanço_2-DRE_Mapa variáveis" xfId="31088"/>
    <cellStyle name="s_Valuation _BS Csan CPC 02 &lt;SAP&gt;_Res.Cont. AdmComLog_3-Balanço_2-DRE_Variavel" xfId="31089"/>
    <cellStyle name="s_Valuation _BS Csan CPC 02 &lt;SAP&gt;_Res.Cont. AdmComLog_3-Balanço_3-Balanço" xfId="31090"/>
    <cellStyle name="s_Valuation _BS Csan CPC 02 &lt;SAP&gt;_Res.Cont. AdmComLog_3-Balanço_3-Balanço_Mapa variáveis" xfId="31091"/>
    <cellStyle name="s_Valuation _BS Csan CPC 02 &lt;SAP&gt;_Res.Cont. AdmComLog_3-Balanço_3-Balanço_Variavel" xfId="31092"/>
    <cellStyle name="s_Valuation _BS Csan CPC 02 &lt;SAP&gt;_Res.Cont. AdmComLog_3-Balanço_7-Estoque" xfId="31093"/>
    <cellStyle name="s_Valuation _BS Csan CPC 02 &lt;SAP&gt;_Res.Cont. AdmComLog_3-Balanço_Despesas operacionais " xfId="31094"/>
    <cellStyle name="s_Valuation _BS Csan CPC 02 &lt;SAP&gt;_Res.Cont. AdmComLog_3-Balanço_Mapa variáveis" xfId="31095"/>
    <cellStyle name="s_Valuation _BS Csan CPC 02 &lt;SAP&gt;_Res.Cont. AdmComLog_3-Balanço_P&amp;L Raízen Combs" xfId="31096"/>
    <cellStyle name="s_Valuation _BS Csan CPC 02 &lt;SAP&gt;_Res.Cont. AdmComLog_3-Balanço_P&amp;L RUMO" xfId="31097"/>
    <cellStyle name="s_Valuation _BS Csan CPC 02 &lt;SAP&gt;_Res.Cont. AdmComLog_3-Balanço_Variavel" xfId="31098"/>
    <cellStyle name="s_Valuation _BS Csan CPC 02 &lt;SAP&gt;_Res.Cont. AdmComLog_3-Balanço_Working Capital" xfId="31099"/>
    <cellStyle name="s_Valuation _BS Csan CPC 02 &lt;SAP&gt;_Res.Cont. AdmComLog_7-Estoque" xfId="31100"/>
    <cellStyle name="s_Valuation _BS Csan CPC 02 &lt;SAP&gt;_Res.Cont. AdmComLog_Balanço" xfId="31101"/>
    <cellStyle name="s_Valuation _BS Csan CPC 02 &lt;SAP&gt;_Res.Cont. AdmComLog_Balanço_Despesas operacionais " xfId="31102"/>
    <cellStyle name="s_Valuation _BS Csan CPC 02 &lt;SAP&gt;_Res.Cont. AdmComLog_Balanço_Working Capital" xfId="31103"/>
    <cellStyle name="s_Valuation _BS Csan CPC 02 &lt;SAP&gt;_Res.Cont. AdmComLog_CCL" xfId="31104"/>
    <cellStyle name="s_Valuation _BS Csan CPC 02 &lt;SAP&gt;_Res.Cont. AdmComLog_CCL 2" xfId="31105"/>
    <cellStyle name="s_Valuation _BS Csan CPC 02 &lt;SAP&gt;_Res.Cont. AdmComLog_CCL 2_15-FINANCEIRAS" xfId="31106"/>
    <cellStyle name="s_Valuation _BS Csan CPC 02 &lt;SAP&gt;_Res.Cont. AdmComLog_CCL 2_Mapa variáveis" xfId="31107"/>
    <cellStyle name="s_Valuation _BS Csan CPC 02 &lt;SAP&gt;_Res.Cont. AdmComLog_CCL 2_Variavel" xfId="31108"/>
    <cellStyle name="s_Valuation _BS Csan CPC 02 &lt;SAP&gt;_Res.Cont. AdmComLog_CCL 3" xfId="31109"/>
    <cellStyle name="s_Valuation _BS Csan CPC 02 &lt;SAP&gt;_Res.Cont. AdmComLog_CCL_15-FINANCEIRAS" xfId="31110"/>
    <cellStyle name="s_Valuation _BS Csan CPC 02 &lt;SAP&gt;_Res.Cont. AdmComLog_CCL_15-FINANCEIRAS_1" xfId="31111"/>
    <cellStyle name="s_Valuation _BS Csan CPC 02 &lt;SAP&gt;_Res.Cont. AdmComLog_CCL_2-DRE" xfId="31112"/>
    <cellStyle name="s_Valuation _BS Csan CPC 02 &lt;SAP&gt;_Res.Cont. AdmComLog_CCL_2-DRE 2" xfId="31113"/>
    <cellStyle name="s_Valuation _BS Csan CPC 02 &lt;SAP&gt;_Res.Cont. AdmComLog_CCL_2-DRE_3-Balanço" xfId="31114"/>
    <cellStyle name="s_Valuation _BS Csan CPC 02 &lt;SAP&gt;_Res.Cont. AdmComLog_CCL_2-DRE_3-Balanço_Mapa variáveis" xfId="31115"/>
    <cellStyle name="s_Valuation _BS Csan CPC 02 &lt;SAP&gt;_Res.Cont. AdmComLog_CCL_2-DRE_3-Balanço_Variavel" xfId="31116"/>
    <cellStyle name="s_Valuation _BS Csan CPC 02 &lt;SAP&gt;_Res.Cont. AdmComLog_CCL_2-DRE_Dep_Judiciais-Contingências" xfId="31117"/>
    <cellStyle name="s_Valuation _BS Csan CPC 02 &lt;SAP&gt;_Res.Cont. AdmComLog_CCL_2-DRE_DFC Gerencial" xfId="31118"/>
    <cellStyle name="s_Valuation _BS Csan CPC 02 &lt;SAP&gt;_Res.Cont. AdmComLog_CCL_2-DRE_DMPL" xfId="31119"/>
    <cellStyle name="s_Valuation _BS Csan CPC 02 &lt;SAP&gt;_Res.Cont. AdmComLog_CCL_2-DRE_Mapa variáveis" xfId="31120"/>
    <cellStyle name="s_Valuation _BS Csan CPC 02 &lt;SAP&gt;_Res.Cont. AdmComLog_CCL_2-DRE_Variavel" xfId="31121"/>
    <cellStyle name="s_Valuation _BS Csan CPC 02 &lt;SAP&gt;_Res.Cont. AdmComLog_CCL_3-Balanço" xfId="31122"/>
    <cellStyle name="s_Valuation _BS Csan CPC 02 &lt;SAP&gt;_Res.Cont. AdmComLog_CCL_3-Balanço 2" xfId="31123"/>
    <cellStyle name="s_Valuation _BS Csan CPC 02 &lt;SAP&gt;_Res.Cont. AdmComLog_CCL_3-Balanço 2_15-FINANCEIRAS" xfId="31124"/>
    <cellStyle name="s_Valuation _BS Csan CPC 02 &lt;SAP&gt;_Res.Cont. AdmComLog_CCL_3-Balanço_1" xfId="31125"/>
    <cellStyle name="s_Valuation _BS Csan CPC 02 &lt;SAP&gt;_Res.Cont. AdmComLog_CCL_3-Balanço_1_Mapa variáveis" xfId="31126"/>
    <cellStyle name="s_Valuation _BS Csan CPC 02 &lt;SAP&gt;_Res.Cont. AdmComLog_CCL_3-Balanço_1_Variavel" xfId="31127"/>
    <cellStyle name="s_Valuation _BS Csan CPC 02 &lt;SAP&gt;_Res.Cont. AdmComLog_CCL_3-Balanço_15-FINANCEIRAS" xfId="31128"/>
    <cellStyle name="s_Valuation _BS Csan CPC 02 &lt;SAP&gt;_Res.Cont. AdmComLog_CCL_3-Balanço_15-FINANCEIRAS_1" xfId="31129"/>
    <cellStyle name="s_Valuation _BS Csan CPC 02 &lt;SAP&gt;_Res.Cont. AdmComLog_CCL_3-Balanço_2-DRE" xfId="31130"/>
    <cellStyle name="s_Valuation _BS Csan CPC 02 &lt;SAP&gt;_Res.Cont. AdmComLog_CCL_3-Balanço_2-DRE 2" xfId="31131"/>
    <cellStyle name="s_Valuation _BS Csan CPC 02 &lt;SAP&gt;_Res.Cont. AdmComLog_CCL_3-Balanço_2-DRE_3-Balanço" xfId="31132"/>
    <cellStyle name="s_Valuation _BS Csan CPC 02 &lt;SAP&gt;_Res.Cont. AdmComLog_CCL_3-Balanço_2-DRE_3-Balanço_Mapa variáveis" xfId="31133"/>
    <cellStyle name="s_Valuation _BS Csan CPC 02 &lt;SAP&gt;_Res.Cont. AdmComLog_CCL_3-Balanço_2-DRE_3-Balanço_Variavel" xfId="31134"/>
    <cellStyle name="s_Valuation _BS Csan CPC 02 &lt;SAP&gt;_Res.Cont. AdmComLog_CCL_3-Balanço_2-DRE_Dep_Judiciais-Contingências" xfId="31135"/>
    <cellStyle name="s_Valuation _BS Csan CPC 02 &lt;SAP&gt;_Res.Cont. AdmComLog_CCL_3-Balanço_2-DRE_DFC Gerencial" xfId="31136"/>
    <cellStyle name="s_Valuation _BS Csan CPC 02 &lt;SAP&gt;_Res.Cont. AdmComLog_CCL_3-Balanço_2-DRE_DMPL" xfId="31137"/>
    <cellStyle name="s_Valuation _BS Csan CPC 02 &lt;SAP&gt;_Res.Cont. AdmComLog_CCL_3-Balanço_2-DRE_Mapa variáveis" xfId="31138"/>
    <cellStyle name="s_Valuation _BS Csan CPC 02 &lt;SAP&gt;_Res.Cont. AdmComLog_CCL_3-Balanço_2-DRE_Variavel" xfId="31139"/>
    <cellStyle name="s_Valuation _BS Csan CPC 02 &lt;SAP&gt;_Res.Cont. AdmComLog_CCL_3-Balanço_3-Balanço" xfId="31140"/>
    <cellStyle name="s_Valuation _BS Csan CPC 02 &lt;SAP&gt;_Res.Cont. AdmComLog_CCL_3-Balanço_3-Balanço_Mapa variáveis" xfId="31141"/>
    <cellStyle name="s_Valuation _BS Csan CPC 02 &lt;SAP&gt;_Res.Cont. AdmComLog_CCL_3-Balanço_3-Balanço_Variavel" xfId="31142"/>
    <cellStyle name="s_Valuation _BS Csan CPC 02 &lt;SAP&gt;_Res.Cont. AdmComLog_CCL_3-Balanço_7-Estoque" xfId="31143"/>
    <cellStyle name="s_Valuation _BS Csan CPC 02 &lt;SAP&gt;_Res.Cont. AdmComLog_CCL_3-Balanço_Despesas operacionais " xfId="31144"/>
    <cellStyle name="s_Valuation _BS Csan CPC 02 &lt;SAP&gt;_Res.Cont. AdmComLog_CCL_3-Balanço_Mapa variáveis" xfId="31145"/>
    <cellStyle name="s_Valuation _BS Csan CPC 02 &lt;SAP&gt;_Res.Cont. AdmComLog_CCL_3-Balanço_P&amp;L Raízen Combs" xfId="31146"/>
    <cellStyle name="s_Valuation _BS Csan CPC 02 &lt;SAP&gt;_Res.Cont. AdmComLog_CCL_3-Balanço_P&amp;L RUMO" xfId="31147"/>
    <cellStyle name="s_Valuation _BS Csan CPC 02 &lt;SAP&gt;_Res.Cont. AdmComLog_CCL_3-Balanço_Variavel" xfId="31148"/>
    <cellStyle name="s_Valuation _BS Csan CPC 02 &lt;SAP&gt;_Res.Cont. AdmComLog_CCL_3-Balanço_Working Capital" xfId="31149"/>
    <cellStyle name="s_Valuation _BS Csan CPC 02 &lt;SAP&gt;_Res.Cont. AdmComLog_CCL_7-Estoque" xfId="31150"/>
    <cellStyle name="s_Valuation _BS Csan CPC 02 &lt;SAP&gt;_Res.Cont. AdmComLog_CCL_Balanço" xfId="31151"/>
    <cellStyle name="s_Valuation _BS Csan CPC 02 &lt;SAP&gt;_Res.Cont. AdmComLog_CCL_Balanço_Despesas operacionais " xfId="31152"/>
    <cellStyle name="s_Valuation _BS Csan CPC 02 &lt;SAP&gt;_Res.Cont. AdmComLog_CCL_Balanço_Working Capital" xfId="31153"/>
    <cellStyle name="s_Valuation _BS Csan CPC 02 &lt;SAP&gt;_Res.Cont. AdmComLog_CCL_Despesas operacionais " xfId="31154"/>
    <cellStyle name="s_Valuation _BS Csan CPC 02 &lt;SAP&gt;_Res.Cont. AdmComLog_CCL_IR Diferido" xfId="31155"/>
    <cellStyle name="s_Valuation _BS Csan CPC 02 &lt;SAP&gt;_Res.Cont. AdmComLog_CCL_Mapa variáveis" xfId="31156"/>
    <cellStyle name="s_Valuation _BS Csan CPC 02 &lt;SAP&gt;_Res.Cont. AdmComLog_CCL_P&amp;L Raízen Combs" xfId="31157"/>
    <cellStyle name="s_Valuation _BS Csan CPC 02 &lt;SAP&gt;_Res.Cont. AdmComLog_CCL_P&amp;L RUMO" xfId="31158"/>
    <cellStyle name="s_Valuation _BS Csan CPC 02 &lt;SAP&gt;_Res.Cont. AdmComLog_CCL_Variavel" xfId="31159"/>
    <cellStyle name="s_Valuation _BS Csan CPC 02 &lt;SAP&gt;_Res.Cont. AdmComLog_CCL_Working Capital" xfId="31160"/>
    <cellStyle name="s_Valuation _BS Csan CPC 02 &lt;SAP&gt;_Res.Cont. AdmComLog_Despesas operacionais " xfId="31161"/>
    <cellStyle name="s_Valuation _BS Csan CPC 02 &lt;SAP&gt;_Res.Cont. AdmComLog_Diferenças outubro CAN- (2)" xfId="31162"/>
    <cellStyle name="s_Valuation _BS Csan CPC 02 &lt;SAP&gt;_Res.Cont. AdmComLog_Diferenças outubro CAN- (2) 2" xfId="31163"/>
    <cellStyle name="s_Valuation _BS Csan CPC 02 &lt;SAP&gt;_Res.Cont. AdmComLog_Diferenças outubro CAN- (2) 2_15-FINANCEIRAS" xfId="31164"/>
    <cellStyle name="s_Valuation _BS Csan CPC 02 &lt;SAP&gt;_Res.Cont. AdmComLog_Diferenças outubro CAN- (2) 2_Mapa variáveis" xfId="31165"/>
    <cellStyle name="s_Valuation _BS Csan CPC 02 &lt;SAP&gt;_Res.Cont. AdmComLog_Diferenças outubro CAN- (2) 2_Variavel" xfId="31166"/>
    <cellStyle name="s_Valuation _BS Csan CPC 02 &lt;SAP&gt;_Res.Cont. AdmComLog_Diferenças outubro CAN- (2) 3" xfId="31167"/>
    <cellStyle name="s_Valuation _BS Csan CPC 02 &lt;SAP&gt;_Res.Cont. AdmComLog_Diferenças outubro CAN- (2)_15-FINANCEIRAS" xfId="31168"/>
    <cellStyle name="s_Valuation _BS Csan CPC 02 &lt;SAP&gt;_Res.Cont. AdmComLog_Diferenças outubro CAN- (2)_15-FINANCEIRAS_1" xfId="31169"/>
    <cellStyle name="s_Valuation _BS Csan CPC 02 &lt;SAP&gt;_Res.Cont. AdmComLog_Diferenças outubro CAN- (2)_2-DRE" xfId="31170"/>
    <cellStyle name="s_Valuation _BS Csan CPC 02 &lt;SAP&gt;_Res.Cont. AdmComLog_Diferenças outubro CAN- (2)_2-DRE 2" xfId="31171"/>
    <cellStyle name="s_Valuation _BS Csan CPC 02 &lt;SAP&gt;_Res.Cont. AdmComLog_Diferenças outubro CAN- (2)_2-DRE_3-Balanço" xfId="31172"/>
    <cellStyle name="s_Valuation _BS Csan CPC 02 &lt;SAP&gt;_Res.Cont. AdmComLog_Diferenças outubro CAN- (2)_2-DRE_3-Balanço_Mapa variáveis" xfId="31173"/>
    <cellStyle name="s_Valuation _BS Csan CPC 02 &lt;SAP&gt;_Res.Cont. AdmComLog_Diferenças outubro CAN- (2)_2-DRE_3-Balanço_Variavel" xfId="31174"/>
    <cellStyle name="s_Valuation _BS Csan CPC 02 &lt;SAP&gt;_Res.Cont. AdmComLog_Diferenças outubro CAN- (2)_2-DRE_Dep_Judiciais-Contingências" xfId="31175"/>
    <cellStyle name="s_Valuation _BS Csan CPC 02 &lt;SAP&gt;_Res.Cont. AdmComLog_Diferenças outubro CAN- (2)_2-DRE_DFC Gerencial" xfId="31176"/>
    <cellStyle name="s_Valuation _BS Csan CPC 02 &lt;SAP&gt;_Res.Cont. AdmComLog_Diferenças outubro CAN- (2)_2-DRE_DMPL" xfId="31177"/>
    <cellStyle name="s_Valuation _BS Csan CPC 02 &lt;SAP&gt;_Res.Cont. AdmComLog_Diferenças outubro CAN- (2)_2-DRE_Mapa variáveis" xfId="31178"/>
    <cellStyle name="s_Valuation _BS Csan CPC 02 &lt;SAP&gt;_Res.Cont. AdmComLog_Diferenças outubro CAN- (2)_2-DRE_Variavel" xfId="31179"/>
    <cellStyle name="s_Valuation _BS Csan CPC 02 &lt;SAP&gt;_Res.Cont. AdmComLog_Diferenças outubro CAN- (2)_3-Balanço" xfId="31180"/>
    <cellStyle name="s_Valuation _BS Csan CPC 02 &lt;SAP&gt;_Res.Cont. AdmComLog_Diferenças outubro CAN- (2)_3-Balanço 2" xfId="31181"/>
    <cellStyle name="s_Valuation _BS Csan CPC 02 &lt;SAP&gt;_Res.Cont. AdmComLog_Diferenças outubro CAN- (2)_3-Balanço 2_15-FINANCEIRAS" xfId="31182"/>
    <cellStyle name="s_Valuation _BS Csan CPC 02 &lt;SAP&gt;_Res.Cont. AdmComLog_Diferenças outubro CAN- (2)_3-Balanço_1" xfId="31183"/>
    <cellStyle name="s_Valuation _BS Csan CPC 02 &lt;SAP&gt;_Res.Cont. AdmComLog_Diferenças outubro CAN- (2)_3-Balanço_1_Mapa variáveis" xfId="31184"/>
    <cellStyle name="s_Valuation _BS Csan CPC 02 &lt;SAP&gt;_Res.Cont. AdmComLog_Diferenças outubro CAN- (2)_3-Balanço_1_Variavel" xfId="31185"/>
    <cellStyle name="s_Valuation _BS Csan CPC 02 &lt;SAP&gt;_Res.Cont. AdmComLog_Diferenças outubro CAN- (2)_3-Balanço_15-FINANCEIRAS" xfId="31186"/>
    <cellStyle name="s_Valuation _BS Csan CPC 02 &lt;SAP&gt;_Res.Cont. AdmComLog_Diferenças outubro CAN- (2)_3-Balanço_15-FINANCEIRAS_1" xfId="31187"/>
    <cellStyle name="s_Valuation _BS Csan CPC 02 &lt;SAP&gt;_Res.Cont. AdmComLog_Diferenças outubro CAN- (2)_3-Balanço_2-DRE" xfId="31188"/>
    <cellStyle name="s_Valuation _BS Csan CPC 02 &lt;SAP&gt;_Res.Cont. AdmComLog_Diferenças outubro CAN- (2)_3-Balanço_2-DRE 2" xfId="31189"/>
    <cellStyle name="s_Valuation _BS Csan CPC 02 &lt;SAP&gt;_Res.Cont. AdmComLog_Diferenças outubro CAN- (2)_3-Balanço_2-DRE_3-Balanço" xfId="31190"/>
    <cellStyle name="s_Valuation _BS Csan CPC 02 &lt;SAP&gt;_Res.Cont. AdmComLog_Diferenças outubro CAN- (2)_3-Balanço_2-DRE_3-Balanço_Mapa variáveis" xfId="31191"/>
    <cellStyle name="s_Valuation _BS Csan CPC 02 &lt;SAP&gt;_Res.Cont. AdmComLog_Diferenças outubro CAN- (2)_3-Balanço_2-DRE_3-Balanço_Variavel" xfId="31192"/>
    <cellStyle name="s_Valuation _BS Csan CPC 02 &lt;SAP&gt;_Res.Cont. AdmComLog_Diferenças outubro CAN- (2)_3-Balanço_2-DRE_Dep_Judiciais-Contingências" xfId="31193"/>
    <cellStyle name="s_Valuation _BS Csan CPC 02 &lt;SAP&gt;_Res.Cont. AdmComLog_Diferenças outubro CAN- (2)_3-Balanço_2-DRE_DFC Gerencial" xfId="31194"/>
    <cellStyle name="s_Valuation _BS Csan CPC 02 &lt;SAP&gt;_Res.Cont. AdmComLog_Diferenças outubro CAN- (2)_3-Balanço_2-DRE_DMPL" xfId="31195"/>
    <cellStyle name="s_Valuation _BS Csan CPC 02 &lt;SAP&gt;_Res.Cont. AdmComLog_Diferenças outubro CAN- (2)_3-Balanço_2-DRE_Mapa variáveis" xfId="31196"/>
    <cellStyle name="s_Valuation _BS Csan CPC 02 &lt;SAP&gt;_Res.Cont. AdmComLog_Diferenças outubro CAN- (2)_3-Balanço_2-DRE_Variavel" xfId="31197"/>
    <cellStyle name="s_Valuation _BS Csan CPC 02 &lt;SAP&gt;_Res.Cont. AdmComLog_Diferenças outubro CAN- (2)_3-Balanço_3-Balanço" xfId="31198"/>
    <cellStyle name="s_Valuation _BS Csan CPC 02 &lt;SAP&gt;_Res.Cont. AdmComLog_Diferenças outubro CAN- (2)_3-Balanço_3-Balanço_Mapa variáveis" xfId="31199"/>
    <cellStyle name="s_Valuation _BS Csan CPC 02 &lt;SAP&gt;_Res.Cont. AdmComLog_Diferenças outubro CAN- (2)_3-Balanço_3-Balanço_Variavel" xfId="31200"/>
    <cellStyle name="s_Valuation _BS Csan CPC 02 &lt;SAP&gt;_Res.Cont. AdmComLog_Diferenças outubro CAN- (2)_3-Balanço_7-Estoque" xfId="31201"/>
    <cellStyle name="s_Valuation _BS Csan CPC 02 &lt;SAP&gt;_Res.Cont. AdmComLog_Diferenças outubro CAN- (2)_3-Balanço_Despesas operacionais " xfId="31202"/>
    <cellStyle name="s_Valuation _BS Csan CPC 02 &lt;SAP&gt;_Res.Cont. AdmComLog_Diferenças outubro CAN- (2)_3-Balanço_Mapa variáveis" xfId="31203"/>
    <cellStyle name="s_Valuation _BS Csan CPC 02 &lt;SAP&gt;_Res.Cont. AdmComLog_Diferenças outubro CAN- (2)_3-Balanço_P&amp;L Raízen Combs" xfId="31204"/>
    <cellStyle name="s_Valuation _BS Csan CPC 02 &lt;SAP&gt;_Res.Cont. AdmComLog_Diferenças outubro CAN- (2)_3-Balanço_P&amp;L RUMO" xfId="31205"/>
    <cellStyle name="s_Valuation _BS Csan CPC 02 &lt;SAP&gt;_Res.Cont. AdmComLog_Diferenças outubro CAN- (2)_3-Balanço_Variavel" xfId="31206"/>
    <cellStyle name="s_Valuation _BS Csan CPC 02 &lt;SAP&gt;_Res.Cont. AdmComLog_Diferenças outubro CAN- (2)_3-Balanço_Working Capital" xfId="31207"/>
    <cellStyle name="s_Valuation _BS Csan CPC 02 &lt;SAP&gt;_Res.Cont. AdmComLog_Diferenças outubro CAN- (2)_7-Estoque" xfId="31208"/>
    <cellStyle name="s_Valuation _BS Csan CPC 02 &lt;SAP&gt;_Res.Cont. AdmComLog_Diferenças outubro CAN- (2)_Balanço" xfId="31209"/>
    <cellStyle name="s_Valuation _BS Csan CPC 02 &lt;SAP&gt;_Res.Cont. AdmComLog_Diferenças outubro CAN- (2)_Balanço_Despesas operacionais " xfId="31210"/>
    <cellStyle name="s_Valuation _BS Csan CPC 02 &lt;SAP&gt;_Res.Cont. AdmComLog_Diferenças outubro CAN- (2)_Balanço_Working Capital" xfId="31211"/>
    <cellStyle name="s_Valuation _BS Csan CPC 02 &lt;SAP&gt;_Res.Cont. AdmComLog_Diferenças outubro CAN- (2)_Despesas operacionais " xfId="31212"/>
    <cellStyle name="s_Valuation _BS Csan CPC 02 &lt;SAP&gt;_Res.Cont. AdmComLog_Diferenças outubro CAN- (2)_IR Diferido" xfId="31213"/>
    <cellStyle name="s_Valuation _BS Csan CPC 02 &lt;SAP&gt;_Res.Cont. AdmComLog_Diferenças outubro CAN- (2)_Mapa variáveis" xfId="31214"/>
    <cellStyle name="s_Valuation _BS Csan CPC 02 &lt;SAP&gt;_Res.Cont. AdmComLog_Diferenças outubro CAN- (2)_P&amp;L Raízen Combs" xfId="31215"/>
    <cellStyle name="s_Valuation _BS Csan CPC 02 &lt;SAP&gt;_Res.Cont. AdmComLog_Diferenças outubro CAN- (2)_P&amp;L RUMO" xfId="31216"/>
    <cellStyle name="s_Valuation _BS Csan CPC 02 &lt;SAP&gt;_Res.Cont. AdmComLog_Diferenças outubro CAN- (2)_Variavel" xfId="31217"/>
    <cellStyle name="s_Valuation _BS Csan CPC 02 &lt;SAP&gt;_Res.Cont. AdmComLog_Diferenças outubro CAN- (2)_Working Capital" xfId="31218"/>
    <cellStyle name="s_Valuation _BS Csan CPC 02 &lt;SAP&gt;_Res.Cont. AdmComLog_IR Diferido" xfId="31219"/>
    <cellStyle name="s_Valuation _BS Csan CPC 02 &lt;SAP&gt;_Res.Cont. AdmComLog_Mapa variáveis" xfId="31220"/>
    <cellStyle name="s_Valuation _BS Csan CPC 02 &lt;SAP&gt;_Res.Cont. AdmComLog_P&amp;L Raízen Combs" xfId="31221"/>
    <cellStyle name="s_Valuation _BS Csan CPC 02 &lt;SAP&gt;_Res.Cont. AdmComLog_P&amp;L RUMO" xfId="31222"/>
    <cellStyle name="s_Valuation _BS Csan CPC 02 &lt;SAP&gt;_Res.Cont. AdmComLog_Query C.Custos SF 10-11" xfId="31223"/>
    <cellStyle name="s_Valuation _BS Csan CPC 02 &lt;SAP&gt;_Res.Cont. AdmComLog_Query C.Custos SF 10-11 2" xfId="31224"/>
    <cellStyle name="s_Valuation _BS Csan CPC 02 &lt;SAP&gt;_Res.Cont. AdmComLog_Query C.Custos SF 10-11 2_15-FINANCEIRAS" xfId="31225"/>
    <cellStyle name="s_Valuation _BS Csan CPC 02 &lt;SAP&gt;_Res.Cont. AdmComLog_Query C.Custos SF 10-11 2_Mapa variáveis" xfId="31226"/>
    <cellStyle name="s_Valuation _BS Csan CPC 02 &lt;SAP&gt;_Res.Cont. AdmComLog_Query C.Custos SF 10-11 2_Variavel" xfId="31227"/>
    <cellStyle name="s_Valuation _BS Csan CPC 02 &lt;SAP&gt;_Res.Cont. AdmComLog_Query C.Custos SF 10-11 3" xfId="31228"/>
    <cellStyle name="s_Valuation _BS Csan CPC 02 &lt;SAP&gt;_Res.Cont. AdmComLog_Query C.Custos SF 10-11_15-FINANCEIRAS" xfId="31229"/>
    <cellStyle name="s_Valuation _BS Csan CPC 02 &lt;SAP&gt;_Res.Cont. AdmComLog_Query C.Custos SF 10-11_15-FINANCEIRAS_1" xfId="31230"/>
    <cellStyle name="s_Valuation _BS Csan CPC 02 &lt;SAP&gt;_Res.Cont. AdmComLog_Query C.Custos SF 10-11_2-DRE" xfId="31231"/>
    <cellStyle name="s_Valuation _BS Csan CPC 02 &lt;SAP&gt;_Res.Cont. AdmComLog_Query C.Custos SF 10-11_2-DRE 2" xfId="31232"/>
    <cellStyle name="s_Valuation _BS Csan CPC 02 &lt;SAP&gt;_Res.Cont. AdmComLog_Query C.Custos SF 10-11_2-DRE_3-Balanço" xfId="31233"/>
    <cellStyle name="s_Valuation _BS Csan CPC 02 &lt;SAP&gt;_Res.Cont. AdmComLog_Query C.Custos SF 10-11_2-DRE_3-Balanço_Mapa variáveis" xfId="31234"/>
    <cellStyle name="s_Valuation _BS Csan CPC 02 &lt;SAP&gt;_Res.Cont. AdmComLog_Query C.Custos SF 10-11_2-DRE_3-Balanço_Variavel" xfId="31235"/>
    <cellStyle name="s_Valuation _BS Csan CPC 02 &lt;SAP&gt;_Res.Cont. AdmComLog_Query C.Custos SF 10-11_2-DRE_Dep_Judiciais-Contingências" xfId="31236"/>
    <cellStyle name="s_Valuation _BS Csan CPC 02 &lt;SAP&gt;_Res.Cont. AdmComLog_Query C.Custos SF 10-11_2-DRE_DFC Gerencial" xfId="31237"/>
    <cellStyle name="s_Valuation _BS Csan CPC 02 &lt;SAP&gt;_Res.Cont. AdmComLog_Query C.Custos SF 10-11_2-DRE_DMPL" xfId="31238"/>
    <cellStyle name="s_Valuation _BS Csan CPC 02 &lt;SAP&gt;_Res.Cont. AdmComLog_Query C.Custos SF 10-11_2-DRE_Mapa variáveis" xfId="31239"/>
    <cellStyle name="s_Valuation _BS Csan CPC 02 &lt;SAP&gt;_Res.Cont. AdmComLog_Query C.Custos SF 10-11_2-DRE_Variavel" xfId="31240"/>
    <cellStyle name="s_Valuation _BS Csan CPC 02 &lt;SAP&gt;_Res.Cont. AdmComLog_Query C.Custos SF 10-11_3-Balanço" xfId="31241"/>
    <cellStyle name="s_Valuation _BS Csan CPC 02 &lt;SAP&gt;_Res.Cont. AdmComLog_Query C.Custos SF 10-11_3-Balanço 2" xfId="31242"/>
    <cellStyle name="s_Valuation _BS Csan CPC 02 &lt;SAP&gt;_Res.Cont. AdmComLog_Query C.Custos SF 10-11_3-Balanço 2_15-FINANCEIRAS" xfId="31243"/>
    <cellStyle name="s_Valuation _BS Csan CPC 02 &lt;SAP&gt;_Res.Cont. AdmComLog_Query C.Custos SF 10-11_3-Balanço_1" xfId="31244"/>
    <cellStyle name="s_Valuation _BS Csan CPC 02 &lt;SAP&gt;_Res.Cont. AdmComLog_Query C.Custos SF 10-11_3-Balanço_1_Mapa variáveis" xfId="31245"/>
    <cellStyle name="s_Valuation _BS Csan CPC 02 &lt;SAP&gt;_Res.Cont. AdmComLog_Query C.Custos SF 10-11_3-Balanço_1_Variavel" xfId="31246"/>
    <cellStyle name="s_Valuation _BS Csan CPC 02 &lt;SAP&gt;_Res.Cont. AdmComLog_Query C.Custos SF 10-11_3-Balanço_15-FINANCEIRAS" xfId="31247"/>
    <cellStyle name="s_Valuation _BS Csan CPC 02 &lt;SAP&gt;_Res.Cont. AdmComLog_Query C.Custos SF 10-11_3-Balanço_15-FINANCEIRAS_1" xfId="31248"/>
    <cellStyle name="s_Valuation _BS Csan CPC 02 &lt;SAP&gt;_Res.Cont. AdmComLog_Query C.Custos SF 10-11_3-Balanço_2-DRE" xfId="31249"/>
    <cellStyle name="s_Valuation _BS Csan CPC 02 &lt;SAP&gt;_Res.Cont. AdmComLog_Query C.Custos SF 10-11_3-Balanço_2-DRE 2" xfId="31250"/>
    <cellStyle name="s_Valuation _BS Csan CPC 02 &lt;SAP&gt;_Res.Cont. AdmComLog_Query C.Custos SF 10-11_3-Balanço_2-DRE_3-Balanço" xfId="31251"/>
    <cellStyle name="s_Valuation _BS Csan CPC 02 &lt;SAP&gt;_Res.Cont. AdmComLog_Query C.Custos SF 10-11_3-Balanço_2-DRE_3-Balanço_Mapa variáveis" xfId="31252"/>
    <cellStyle name="s_Valuation _BS Csan CPC 02 &lt;SAP&gt;_Res.Cont. AdmComLog_Query C.Custos SF 10-11_3-Balanço_2-DRE_3-Balanço_Variavel" xfId="31253"/>
    <cellStyle name="s_Valuation _BS Csan CPC 02 &lt;SAP&gt;_Res.Cont. AdmComLog_Query C.Custos SF 10-11_3-Balanço_2-DRE_Dep_Judiciais-Contingências" xfId="31254"/>
    <cellStyle name="s_Valuation _BS Csan CPC 02 &lt;SAP&gt;_Res.Cont. AdmComLog_Query C.Custos SF 10-11_3-Balanço_2-DRE_DFC Gerencial" xfId="31255"/>
    <cellStyle name="s_Valuation _BS Csan CPC 02 &lt;SAP&gt;_Res.Cont. AdmComLog_Query C.Custos SF 10-11_3-Balanço_2-DRE_DMPL" xfId="31256"/>
    <cellStyle name="s_Valuation _BS Csan CPC 02 &lt;SAP&gt;_Res.Cont. AdmComLog_Query C.Custos SF 10-11_3-Balanço_2-DRE_Mapa variáveis" xfId="31257"/>
    <cellStyle name="s_Valuation _BS Csan CPC 02 &lt;SAP&gt;_Res.Cont. AdmComLog_Query C.Custos SF 10-11_3-Balanço_2-DRE_Variavel" xfId="31258"/>
    <cellStyle name="s_Valuation _BS Csan CPC 02 &lt;SAP&gt;_Res.Cont. AdmComLog_Query C.Custos SF 10-11_3-Balanço_3-Balanço" xfId="31259"/>
    <cellStyle name="s_Valuation _BS Csan CPC 02 &lt;SAP&gt;_Res.Cont. AdmComLog_Query C.Custos SF 10-11_3-Balanço_3-Balanço_Mapa variáveis" xfId="31260"/>
    <cellStyle name="s_Valuation _BS Csan CPC 02 &lt;SAP&gt;_Res.Cont. AdmComLog_Query C.Custos SF 10-11_3-Balanço_3-Balanço_Variavel" xfId="31261"/>
    <cellStyle name="s_Valuation _BS Csan CPC 02 &lt;SAP&gt;_Res.Cont. AdmComLog_Query C.Custos SF 10-11_3-Balanço_7-Estoque" xfId="31262"/>
    <cellStyle name="s_Valuation _BS Csan CPC 02 &lt;SAP&gt;_Res.Cont. AdmComLog_Query C.Custos SF 10-11_3-Balanço_Despesas operacionais " xfId="31263"/>
    <cellStyle name="s_Valuation _BS Csan CPC 02 &lt;SAP&gt;_Res.Cont. AdmComLog_Query C.Custos SF 10-11_3-Balanço_Mapa variáveis" xfId="31264"/>
    <cellStyle name="s_Valuation _BS Csan CPC 02 &lt;SAP&gt;_Res.Cont. AdmComLog_Query C.Custos SF 10-11_3-Balanço_P&amp;L Raízen Combs" xfId="31265"/>
    <cellStyle name="s_Valuation _BS Csan CPC 02 &lt;SAP&gt;_Res.Cont. AdmComLog_Query C.Custos SF 10-11_3-Balanço_P&amp;L RUMO" xfId="31266"/>
    <cellStyle name="s_Valuation _BS Csan CPC 02 &lt;SAP&gt;_Res.Cont. AdmComLog_Query C.Custos SF 10-11_3-Balanço_Variavel" xfId="31267"/>
    <cellStyle name="s_Valuation _BS Csan CPC 02 &lt;SAP&gt;_Res.Cont. AdmComLog_Query C.Custos SF 10-11_3-Balanço_Working Capital" xfId="31268"/>
    <cellStyle name="s_Valuation _BS Csan CPC 02 &lt;SAP&gt;_Res.Cont. AdmComLog_Query C.Custos SF 10-11_7-Estoque" xfId="31269"/>
    <cellStyle name="s_Valuation _BS Csan CPC 02 &lt;SAP&gt;_Res.Cont. AdmComLog_Query C.Custos SF 10-11_Balanço" xfId="31270"/>
    <cellStyle name="s_Valuation _BS Csan CPC 02 &lt;SAP&gt;_Res.Cont. AdmComLog_Query C.Custos SF 10-11_Balanço_Despesas operacionais " xfId="31271"/>
    <cellStyle name="s_Valuation _BS Csan CPC 02 &lt;SAP&gt;_Res.Cont. AdmComLog_Query C.Custos SF 10-11_Balanço_Working Capital" xfId="31272"/>
    <cellStyle name="s_Valuation _BS Csan CPC 02 &lt;SAP&gt;_Res.Cont. AdmComLog_Query C.Custos SF 10-11_Despesas operacionais " xfId="31273"/>
    <cellStyle name="s_Valuation _BS Csan CPC 02 &lt;SAP&gt;_Res.Cont. AdmComLog_Query C.Custos SF 10-11_IR Diferido" xfId="31274"/>
    <cellStyle name="s_Valuation _BS Csan CPC 02 &lt;SAP&gt;_Res.Cont. AdmComLog_Query C.Custos SF 10-11_Mapa variáveis" xfId="31275"/>
    <cellStyle name="s_Valuation _BS Csan CPC 02 &lt;SAP&gt;_Res.Cont. AdmComLog_Query C.Custos SF 10-11_P&amp;L Raízen Combs" xfId="31276"/>
    <cellStyle name="s_Valuation _BS Csan CPC 02 &lt;SAP&gt;_Res.Cont. AdmComLog_Query C.Custos SF 10-11_P&amp;L RUMO" xfId="31277"/>
    <cellStyle name="s_Valuation _BS Csan CPC 02 &lt;SAP&gt;_Res.Cont. AdmComLog_Query C.Custos SF 10-11_Variavel" xfId="31278"/>
    <cellStyle name="s_Valuation _BS Csan CPC 02 &lt;SAP&gt;_Res.Cont. AdmComLog_Query C.Custos SF 10-11_Working Capital" xfId="31279"/>
    <cellStyle name="s_Valuation _BS Csan CPC 02 &lt;SAP&gt;_Res.Cont. AdmComLog_Variavel" xfId="31280"/>
    <cellStyle name="s_Valuation _BS Csan CPC 02 &lt;SAP&gt;_Res.Cont. AdmComLog_Working Capital" xfId="31281"/>
    <cellStyle name="s_Valuation _BS Csan CPC 02 &lt;SAP&gt;_RESULTADO" xfId="31282"/>
    <cellStyle name="s_Valuation _BS Csan CPC 02 &lt;SAP&gt;_RESULTADO_Mapa variáveis" xfId="31283"/>
    <cellStyle name="s_Valuation _BS Csan CPC 02 &lt;SAP&gt;_RESULTADO_Variavel" xfId="31284"/>
    <cellStyle name="s_Valuation _BS Csan CPC 02 &lt;SAP&gt;_Set 11 Cosan" xfId="31285"/>
    <cellStyle name="s_Valuation _BS Csan CPC 02 &lt;SAP&gt;_Set 11 Cosan_Mapa variáveis" xfId="31286"/>
    <cellStyle name="s_Valuation _BS Csan CPC 02 &lt;SAP&gt;_Set 11 Cosan_Variavel" xfId="31287"/>
    <cellStyle name="s_Valuation _BS Csan CPC 02 &lt;SAP&gt;_Tx Efetiva Combustivel 1104" xfId="31288"/>
    <cellStyle name="s_Valuation _BS Csan CPC 02 &lt;SAP&gt;_Tx Efetiva Combustivel 1104_Mapa variáveis" xfId="31289"/>
    <cellStyle name="s_Valuation _BS Csan CPC 02 &lt;SAP&gt;_Tx Efetiva Combustivel 1104_Variavel" xfId="31290"/>
    <cellStyle name="s_Valuation _BS Csan CPC 02 &lt;SAP&gt;_Variavel" xfId="31291"/>
    <cellStyle name="s_Valuation _BS Csan CPC 02 &lt;SAP&gt;_Verificar - 13-Comerciais" xfId="31292"/>
    <cellStyle name="s_Valuation _BS Csan CPC 02 &lt;SAP&gt;_Verificar - 13-Comerciais 2" xfId="31293"/>
    <cellStyle name="s_Valuation _BS Csan CPC 02 &lt;SAP&gt;_Verificar - 13-Comerciais 2_15-FINANCEIRAS" xfId="31294"/>
    <cellStyle name="s_Valuation _BS Csan CPC 02 &lt;SAP&gt;_Verificar - 13-Comerciais_15-FINANCEIRAS" xfId="31295"/>
    <cellStyle name="s_Valuation _BS Csan CPC 02 &lt;SAP&gt;_Verificar - 13-Comerciais_15-FINANCEIRAS_1" xfId="31296"/>
    <cellStyle name="s_Valuation _BS Csan CPC 02 &lt;SAP&gt;_Verificar - 13-Comerciais_3-Balanço" xfId="31297"/>
    <cellStyle name="s_Valuation _BS Csan CPC 02 &lt;SAP&gt;_Working Capital" xfId="31298"/>
    <cellStyle name="s_Valuation _Caixa restrito" xfId="31299"/>
    <cellStyle name="s_Valuation _Caixa restrito 2" xfId="31300"/>
    <cellStyle name="s_Valuation _Caixa restrito_7-Estoque" xfId="31301"/>
    <cellStyle name="s_Valuation _Caixa restrito_Despesas operacionais " xfId="31302"/>
    <cellStyle name="s_Valuation _Caixa restrito_Working Capital" xfId="31303"/>
    <cellStyle name="s_Valuation _Centro de Lucros 2010" xfId="31304"/>
    <cellStyle name="s_Valuation _Centro de Lucros 2010 2" xfId="31305"/>
    <cellStyle name="s_Valuation _Centro de Lucros 2010 2_15-FINANCEIRAS" xfId="31306"/>
    <cellStyle name="s_Valuation _Centro de Lucros 2010 2_Mapa variáveis" xfId="31307"/>
    <cellStyle name="s_Valuation _Centro de Lucros 2010 2_Variavel" xfId="31308"/>
    <cellStyle name="s_Valuation _Centro de Lucros 2010 3" xfId="31309"/>
    <cellStyle name="s_Valuation _Centro de Lucros 2010_15-FINANCEIRAS" xfId="31310"/>
    <cellStyle name="s_Valuation _Centro de Lucros 2010_15-FINANCEIRAS_1" xfId="31311"/>
    <cellStyle name="s_Valuation _Centro de Lucros 2010_2-DRE" xfId="31312"/>
    <cellStyle name="s_Valuation _Centro de Lucros 2010_2-DRE 2" xfId="31313"/>
    <cellStyle name="s_Valuation _Centro de Lucros 2010_2-DRE_3-Balanço" xfId="31314"/>
    <cellStyle name="s_Valuation _Centro de Lucros 2010_2-DRE_3-Balanço_Mapa variáveis" xfId="31315"/>
    <cellStyle name="s_Valuation _Centro de Lucros 2010_2-DRE_3-Balanço_Variavel" xfId="31316"/>
    <cellStyle name="s_Valuation _Centro de Lucros 2010_2-DRE_Dep_Judiciais-Contingências" xfId="31317"/>
    <cellStyle name="s_Valuation _Centro de Lucros 2010_2-DRE_DFC Gerencial" xfId="31318"/>
    <cellStyle name="s_Valuation _Centro de Lucros 2010_2-DRE_DMPL" xfId="31319"/>
    <cellStyle name="s_Valuation _Centro de Lucros 2010_2-DRE_Mapa variáveis" xfId="31320"/>
    <cellStyle name="s_Valuation _Centro de Lucros 2010_2-DRE_Variavel" xfId="31321"/>
    <cellStyle name="s_Valuation _Centro de Lucros 2010_3-Balanço" xfId="31322"/>
    <cellStyle name="s_Valuation _Centro de Lucros 2010_3-Balanço 2" xfId="31323"/>
    <cellStyle name="s_Valuation _Centro de Lucros 2010_3-Balanço 2_15-FINANCEIRAS" xfId="31324"/>
    <cellStyle name="s_Valuation _Centro de Lucros 2010_3-Balanço_1" xfId="31325"/>
    <cellStyle name="s_Valuation _Centro de Lucros 2010_3-Balanço_1_Mapa variáveis" xfId="31326"/>
    <cellStyle name="s_Valuation _Centro de Lucros 2010_3-Balanço_1_Variavel" xfId="31327"/>
    <cellStyle name="s_Valuation _Centro de Lucros 2010_3-Balanço_15-FINANCEIRAS" xfId="31328"/>
    <cellStyle name="s_Valuation _Centro de Lucros 2010_3-Balanço_15-FINANCEIRAS_1" xfId="31329"/>
    <cellStyle name="s_Valuation _Centro de Lucros 2010_3-Balanço_2-DRE" xfId="31330"/>
    <cellStyle name="s_Valuation _Centro de Lucros 2010_3-Balanço_2-DRE 2" xfId="31331"/>
    <cellStyle name="s_Valuation _Centro de Lucros 2010_3-Balanço_2-DRE_3-Balanço" xfId="31332"/>
    <cellStyle name="s_Valuation _Centro de Lucros 2010_3-Balanço_2-DRE_3-Balanço_Mapa variáveis" xfId="31333"/>
    <cellStyle name="s_Valuation _Centro de Lucros 2010_3-Balanço_2-DRE_3-Balanço_Variavel" xfId="31334"/>
    <cellStyle name="s_Valuation _Centro de Lucros 2010_3-Balanço_2-DRE_Dep_Judiciais-Contingências" xfId="31335"/>
    <cellStyle name="s_Valuation _Centro de Lucros 2010_3-Balanço_2-DRE_DFC Gerencial" xfId="31336"/>
    <cellStyle name="s_Valuation _Centro de Lucros 2010_3-Balanço_2-DRE_DMPL" xfId="31337"/>
    <cellStyle name="s_Valuation _Centro de Lucros 2010_3-Balanço_2-DRE_Mapa variáveis" xfId="31338"/>
    <cellStyle name="s_Valuation _Centro de Lucros 2010_3-Balanço_2-DRE_Variavel" xfId="31339"/>
    <cellStyle name="s_Valuation _Centro de Lucros 2010_3-Balanço_3-Balanço" xfId="31340"/>
    <cellStyle name="s_Valuation _Centro de Lucros 2010_3-Balanço_3-Balanço_Mapa variáveis" xfId="31341"/>
    <cellStyle name="s_Valuation _Centro de Lucros 2010_3-Balanço_3-Balanço_Variavel" xfId="31342"/>
    <cellStyle name="s_Valuation _Centro de Lucros 2010_3-Balanço_7-Estoque" xfId="31343"/>
    <cellStyle name="s_Valuation _Centro de Lucros 2010_3-Balanço_Despesas operacionais " xfId="31344"/>
    <cellStyle name="s_Valuation _Centro de Lucros 2010_3-Balanço_Mapa variáveis" xfId="31345"/>
    <cellStyle name="s_Valuation _Centro de Lucros 2010_3-Balanço_P&amp;L Raízen Combs" xfId="31346"/>
    <cellStyle name="s_Valuation _Centro de Lucros 2010_3-Balanço_P&amp;L RUMO" xfId="31347"/>
    <cellStyle name="s_Valuation _Centro de Lucros 2010_3-Balanço_Variavel" xfId="31348"/>
    <cellStyle name="s_Valuation _Centro de Lucros 2010_3-Balanço_Working Capital" xfId="31349"/>
    <cellStyle name="s_Valuation _Centro de Lucros 2010_7-Estoque" xfId="31350"/>
    <cellStyle name="s_Valuation _Centro de Lucros 2010_Balanço" xfId="31351"/>
    <cellStyle name="s_Valuation _Centro de Lucros 2010_Balanço_Despesas operacionais " xfId="31352"/>
    <cellStyle name="s_Valuation _Centro de Lucros 2010_Balanço_Working Capital" xfId="31353"/>
    <cellStyle name="s_Valuation _Centro de Lucros 2010_Despesas operacionais " xfId="31354"/>
    <cellStyle name="s_Valuation _Centro de Lucros 2010_IR Diferido" xfId="31355"/>
    <cellStyle name="s_Valuation _Centro de Lucros 2010_Mapa variáveis" xfId="31356"/>
    <cellStyle name="s_Valuation _Centro de Lucros 2010_P&amp;L Raízen Combs" xfId="31357"/>
    <cellStyle name="s_Valuation _Centro de Lucros 2010_P&amp;L RUMO" xfId="31358"/>
    <cellStyle name="s_Valuation _Centro de Lucros 2010_Variavel" xfId="31359"/>
    <cellStyle name="s_Valuation _Centro de Lucros 2010_Working Capital" xfId="31360"/>
    <cellStyle name="s_Valuation _Cosan" xfId="31361"/>
    <cellStyle name="s_Valuation _Cosan 10" xfId="31362"/>
    <cellStyle name="s_Valuation _Cosan 2" xfId="31363"/>
    <cellStyle name="s_Valuation _Cosan 2 2" xfId="31364"/>
    <cellStyle name="s_Valuation _Cosan 2 2_15-FINANCEIRAS" xfId="31365"/>
    <cellStyle name="s_Valuation _Cosan 2 3" xfId="31366"/>
    <cellStyle name="s_Valuation _Cosan 2 4" xfId="31367"/>
    <cellStyle name="s_Valuation _Cosan 2 5" xfId="31368"/>
    <cellStyle name="s_Valuation _Cosan 2_15-FINANCEIRAS" xfId="31369"/>
    <cellStyle name="s_Valuation _Cosan 2_15-FINANCEIRAS_1" xfId="31370"/>
    <cellStyle name="s_Valuation _Cosan 2_2-DRE" xfId="31371"/>
    <cellStyle name="s_Valuation _Cosan 2_2-DRE 2" xfId="31372"/>
    <cellStyle name="s_Valuation _Cosan 2_2-DRE_3-Balanço" xfId="31373"/>
    <cellStyle name="s_Valuation _Cosan 2_2-DRE_3-Balanço_Mapa variáveis" xfId="31374"/>
    <cellStyle name="s_Valuation _Cosan 2_2-DRE_3-Balanço_Variavel" xfId="31375"/>
    <cellStyle name="s_Valuation _Cosan 2_2-DRE_Dep_Judiciais-Contingências" xfId="31376"/>
    <cellStyle name="s_Valuation _Cosan 2_2-DRE_DFC Gerencial" xfId="31377"/>
    <cellStyle name="s_Valuation _Cosan 2_2-DRE_DMPL" xfId="31378"/>
    <cellStyle name="s_Valuation _Cosan 2_2-DRE_Mapa variáveis" xfId="31379"/>
    <cellStyle name="s_Valuation _Cosan 2_2-DRE_Variavel" xfId="31380"/>
    <cellStyle name="s_Valuation _Cosan 2_3-Balanço" xfId="31381"/>
    <cellStyle name="s_Valuation _Cosan 2_3-Balanço_Mapa variáveis" xfId="31382"/>
    <cellStyle name="s_Valuation _Cosan 2_3-Balanço_Variavel" xfId="31383"/>
    <cellStyle name="s_Valuation _Cosan 2_7-Estoque" xfId="31384"/>
    <cellStyle name="s_Valuation _Cosan 2_Despesas operacionais " xfId="31385"/>
    <cellStyle name="s_Valuation _Cosan 2_IR Diferido" xfId="31386"/>
    <cellStyle name="s_Valuation _Cosan 2_Mapa variáveis" xfId="31387"/>
    <cellStyle name="s_Valuation _Cosan 2_P&amp;L Raízen Combs" xfId="31388"/>
    <cellStyle name="s_Valuation _Cosan 2_P&amp;L RUMO" xfId="31389"/>
    <cellStyle name="s_Valuation _Cosan 2_Variavel" xfId="31390"/>
    <cellStyle name="s_Valuation _Cosan 2_Working Capital" xfId="31391"/>
    <cellStyle name="s_Valuation _Cosan 3" xfId="31392"/>
    <cellStyle name="s_Valuation _Cosan 3 2" xfId="31393"/>
    <cellStyle name="s_Valuation _Cosan 3 2_15-FINANCEIRAS" xfId="31394"/>
    <cellStyle name="s_Valuation _Cosan 3_15-FINANCEIRAS" xfId="31395"/>
    <cellStyle name="s_Valuation _Cosan 3_15-FINANCEIRAS_1" xfId="31396"/>
    <cellStyle name="s_Valuation _Cosan 3_2-DRE" xfId="31397"/>
    <cellStyle name="s_Valuation _Cosan 3_2-DRE 2" xfId="31398"/>
    <cellStyle name="s_Valuation _Cosan 3_2-DRE_3-Balanço" xfId="31399"/>
    <cellStyle name="s_Valuation _Cosan 3_2-DRE_3-Balanço_Mapa variáveis" xfId="31400"/>
    <cellStyle name="s_Valuation _Cosan 3_2-DRE_3-Balanço_Variavel" xfId="31401"/>
    <cellStyle name="s_Valuation _Cosan 3_2-DRE_Dep_Judiciais-Contingências" xfId="31402"/>
    <cellStyle name="s_Valuation _Cosan 3_2-DRE_DFC Gerencial" xfId="31403"/>
    <cellStyle name="s_Valuation _Cosan 3_2-DRE_DMPL" xfId="31404"/>
    <cellStyle name="s_Valuation _Cosan 3_2-DRE_Mapa variáveis" xfId="31405"/>
    <cellStyle name="s_Valuation _Cosan 3_2-DRE_Variavel" xfId="31406"/>
    <cellStyle name="s_Valuation _Cosan 3_3-Balanço" xfId="31407"/>
    <cellStyle name="s_Valuation _Cosan 3_3-Balanço_Mapa variáveis" xfId="31408"/>
    <cellStyle name="s_Valuation _Cosan 3_3-Balanço_Variavel" xfId="31409"/>
    <cellStyle name="s_Valuation _Cosan 3_7-Estoque" xfId="31410"/>
    <cellStyle name="s_Valuation _Cosan 3_Despesas operacionais " xfId="31411"/>
    <cellStyle name="s_Valuation _Cosan 3_Mapa variáveis" xfId="31412"/>
    <cellStyle name="s_Valuation _Cosan 3_P&amp;L Raízen Combs" xfId="31413"/>
    <cellStyle name="s_Valuation _Cosan 3_P&amp;L RUMO" xfId="31414"/>
    <cellStyle name="s_Valuation _Cosan 3_Variavel" xfId="31415"/>
    <cellStyle name="s_Valuation _Cosan 3_Working Capital" xfId="31416"/>
    <cellStyle name="s_Valuation _Cosan 4" xfId="31417"/>
    <cellStyle name="s_Valuation _Cosan 4 2" xfId="31418"/>
    <cellStyle name="s_Valuation _Cosan 4 2_15-FINANCEIRAS" xfId="31419"/>
    <cellStyle name="s_Valuation _Cosan 4_15-FINANCEIRAS" xfId="31420"/>
    <cellStyle name="s_Valuation _Cosan 4_15-FINANCEIRAS_1" xfId="31421"/>
    <cellStyle name="s_Valuation _Cosan 4_2-DRE" xfId="31422"/>
    <cellStyle name="s_Valuation _Cosan 4_2-DRE 2" xfId="31423"/>
    <cellStyle name="s_Valuation _Cosan 4_2-DRE_3-Balanço" xfId="31424"/>
    <cellStyle name="s_Valuation _Cosan 4_2-DRE_3-Balanço_Mapa variáveis" xfId="31425"/>
    <cellStyle name="s_Valuation _Cosan 4_2-DRE_3-Balanço_Variavel" xfId="31426"/>
    <cellStyle name="s_Valuation _Cosan 4_2-DRE_Dep_Judiciais-Contingências" xfId="31427"/>
    <cellStyle name="s_Valuation _Cosan 4_2-DRE_DFC Gerencial" xfId="31428"/>
    <cellStyle name="s_Valuation _Cosan 4_2-DRE_DMPL" xfId="31429"/>
    <cellStyle name="s_Valuation _Cosan 4_2-DRE_Mapa variáveis" xfId="31430"/>
    <cellStyle name="s_Valuation _Cosan 4_2-DRE_Variavel" xfId="31431"/>
    <cellStyle name="s_Valuation _Cosan 4_3-Balanço" xfId="31432"/>
    <cellStyle name="s_Valuation _Cosan 4_3-Balanço_Mapa variáveis" xfId="31433"/>
    <cellStyle name="s_Valuation _Cosan 4_3-Balanço_Variavel" xfId="31434"/>
    <cellStyle name="s_Valuation _Cosan 4_Dep_Judiciais-Contingências" xfId="31435"/>
    <cellStyle name="s_Valuation _Cosan 4_DFC Gerencial" xfId="31436"/>
    <cellStyle name="s_Valuation _Cosan 4_DMPL" xfId="31437"/>
    <cellStyle name="s_Valuation _Cosan 4_Mapa variáveis" xfId="31438"/>
    <cellStyle name="s_Valuation _Cosan 4_P&amp;L RUMO" xfId="31439"/>
    <cellStyle name="s_Valuation _Cosan 4_Variavel" xfId="31440"/>
    <cellStyle name="s_Valuation _Cosan 5" xfId="31441"/>
    <cellStyle name="s_Valuation _Cosan 5_15-FINANCEIRAS" xfId="31442"/>
    <cellStyle name="s_Valuation _Cosan 5_Mapa variáveis" xfId="31443"/>
    <cellStyle name="s_Valuation _Cosan 5_Variavel" xfId="31444"/>
    <cellStyle name="s_Valuation _Cosan 6" xfId="31445"/>
    <cellStyle name="s_Valuation _Cosan 6_Mapa variáveis" xfId="31446"/>
    <cellStyle name="s_Valuation _Cosan 6_Variavel" xfId="31447"/>
    <cellStyle name="s_Valuation _Cosan 7" xfId="31448"/>
    <cellStyle name="s_Valuation _Cosan 8" xfId="31449"/>
    <cellStyle name="s_Valuation _Cosan 9" xfId="31450"/>
    <cellStyle name="s_Valuation _COSAN IND.COM." xfId="31451"/>
    <cellStyle name="s_Valuation _COSAN IND.COM._Mapa variáveis" xfId="31452"/>
    <cellStyle name="s_Valuation _COSAN IND.COM._Variavel" xfId="31453"/>
    <cellStyle name="s_Valuation _Cosan Passivo" xfId="31454"/>
    <cellStyle name="s_Valuation _Cosan Passivo 10" xfId="31455"/>
    <cellStyle name="s_Valuation _Cosan Passivo 2" xfId="31456"/>
    <cellStyle name="s_Valuation _Cosan Passivo 2 2" xfId="31457"/>
    <cellStyle name="s_Valuation _Cosan Passivo 2 2_15-FINANCEIRAS" xfId="31458"/>
    <cellStyle name="s_Valuation _Cosan Passivo 2 3" xfId="31459"/>
    <cellStyle name="s_Valuation _Cosan Passivo 2 4" xfId="31460"/>
    <cellStyle name="s_Valuation _Cosan Passivo 2 5" xfId="31461"/>
    <cellStyle name="s_Valuation _Cosan Passivo 2_15-FINANCEIRAS" xfId="31462"/>
    <cellStyle name="s_Valuation _Cosan Passivo 2_15-FINANCEIRAS_1" xfId="31463"/>
    <cellStyle name="s_Valuation _Cosan Passivo 2_2-DRE" xfId="31464"/>
    <cellStyle name="s_Valuation _Cosan Passivo 2_2-DRE 2" xfId="31465"/>
    <cellStyle name="s_Valuation _Cosan Passivo 2_2-DRE_3-Balanço" xfId="31466"/>
    <cellStyle name="s_Valuation _Cosan Passivo 2_2-DRE_3-Balanço_Mapa variáveis" xfId="31467"/>
    <cellStyle name="s_Valuation _Cosan Passivo 2_2-DRE_3-Balanço_Variavel" xfId="31468"/>
    <cellStyle name="s_Valuation _Cosan Passivo 2_2-DRE_Dep_Judiciais-Contingências" xfId="31469"/>
    <cellStyle name="s_Valuation _Cosan Passivo 2_2-DRE_DFC Gerencial" xfId="31470"/>
    <cellStyle name="s_Valuation _Cosan Passivo 2_2-DRE_DMPL" xfId="31471"/>
    <cellStyle name="s_Valuation _Cosan Passivo 2_2-DRE_Mapa variáveis" xfId="31472"/>
    <cellStyle name="s_Valuation _Cosan Passivo 2_2-DRE_Variavel" xfId="31473"/>
    <cellStyle name="s_Valuation _Cosan Passivo 2_3-Balanço" xfId="31474"/>
    <cellStyle name="s_Valuation _Cosan Passivo 2_3-Balanço_Mapa variáveis" xfId="31475"/>
    <cellStyle name="s_Valuation _Cosan Passivo 2_3-Balanço_Variavel" xfId="31476"/>
    <cellStyle name="s_Valuation _Cosan Passivo 2_7-Estoque" xfId="31477"/>
    <cellStyle name="s_Valuation _Cosan Passivo 2_Despesas operacionais " xfId="31478"/>
    <cellStyle name="s_Valuation _Cosan Passivo 2_IR Diferido" xfId="31479"/>
    <cellStyle name="s_Valuation _Cosan Passivo 2_Mapa variáveis" xfId="31480"/>
    <cellStyle name="s_Valuation _Cosan Passivo 2_P&amp;L Raízen Combs" xfId="31481"/>
    <cellStyle name="s_Valuation _Cosan Passivo 2_P&amp;L RUMO" xfId="31482"/>
    <cellStyle name="s_Valuation _Cosan Passivo 2_Variavel" xfId="31483"/>
    <cellStyle name="s_Valuation _Cosan Passivo 2_Working Capital" xfId="31484"/>
    <cellStyle name="s_Valuation _Cosan Passivo 3" xfId="31485"/>
    <cellStyle name="s_Valuation _Cosan Passivo 3 2" xfId="31486"/>
    <cellStyle name="s_Valuation _Cosan Passivo 3 2_15-FINANCEIRAS" xfId="31487"/>
    <cellStyle name="s_Valuation _Cosan Passivo 3_15-FINANCEIRAS" xfId="31488"/>
    <cellStyle name="s_Valuation _Cosan Passivo 3_15-FINANCEIRAS_1" xfId="31489"/>
    <cellStyle name="s_Valuation _Cosan Passivo 3_2-DRE" xfId="31490"/>
    <cellStyle name="s_Valuation _Cosan Passivo 3_2-DRE 2" xfId="31491"/>
    <cellStyle name="s_Valuation _Cosan Passivo 3_2-DRE_3-Balanço" xfId="31492"/>
    <cellStyle name="s_Valuation _Cosan Passivo 3_2-DRE_3-Balanço_Mapa variáveis" xfId="31493"/>
    <cellStyle name="s_Valuation _Cosan Passivo 3_2-DRE_3-Balanço_Variavel" xfId="31494"/>
    <cellStyle name="s_Valuation _Cosan Passivo 3_2-DRE_Dep_Judiciais-Contingências" xfId="31495"/>
    <cellStyle name="s_Valuation _Cosan Passivo 3_2-DRE_DFC Gerencial" xfId="31496"/>
    <cellStyle name="s_Valuation _Cosan Passivo 3_2-DRE_DMPL" xfId="31497"/>
    <cellStyle name="s_Valuation _Cosan Passivo 3_2-DRE_Mapa variáveis" xfId="31498"/>
    <cellStyle name="s_Valuation _Cosan Passivo 3_2-DRE_Variavel" xfId="31499"/>
    <cellStyle name="s_Valuation _Cosan Passivo 3_3-Balanço" xfId="31500"/>
    <cellStyle name="s_Valuation _Cosan Passivo 3_3-Balanço_Mapa variáveis" xfId="31501"/>
    <cellStyle name="s_Valuation _Cosan Passivo 3_3-Balanço_Variavel" xfId="31502"/>
    <cellStyle name="s_Valuation _Cosan Passivo 3_7-Estoque" xfId="31503"/>
    <cellStyle name="s_Valuation _Cosan Passivo 3_Despesas operacionais " xfId="31504"/>
    <cellStyle name="s_Valuation _Cosan Passivo 3_Mapa variáveis" xfId="31505"/>
    <cellStyle name="s_Valuation _Cosan Passivo 3_P&amp;L Raízen Combs" xfId="31506"/>
    <cellStyle name="s_Valuation _Cosan Passivo 3_P&amp;L RUMO" xfId="31507"/>
    <cellStyle name="s_Valuation _Cosan Passivo 3_Variavel" xfId="31508"/>
    <cellStyle name="s_Valuation _Cosan Passivo 3_Working Capital" xfId="31509"/>
    <cellStyle name="s_Valuation _Cosan Passivo 4" xfId="31510"/>
    <cellStyle name="s_Valuation _Cosan Passivo 4 2" xfId="31511"/>
    <cellStyle name="s_Valuation _Cosan Passivo 4 2_15-FINANCEIRAS" xfId="31512"/>
    <cellStyle name="s_Valuation _Cosan Passivo 4_15-FINANCEIRAS" xfId="31513"/>
    <cellStyle name="s_Valuation _Cosan Passivo 4_15-FINANCEIRAS_1" xfId="31514"/>
    <cellStyle name="s_Valuation _Cosan Passivo 4_2-DRE" xfId="31515"/>
    <cellStyle name="s_Valuation _Cosan Passivo 4_2-DRE 2" xfId="31516"/>
    <cellStyle name="s_Valuation _Cosan Passivo 4_2-DRE_3-Balanço" xfId="31517"/>
    <cellStyle name="s_Valuation _Cosan Passivo 4_2-DRE_3-Balanço_Mapa variáveis" xfId="31518"/>
    <cellStyle name="s_Valuation _Cosan Passivo 4_2-DRE_3-Balanço_Variavel" xfId="31519"/>
    <cellStyle name="s_Valuation _Cosan Passivo 4_2-DRE_Dep_Judiciais-Contingências" xfId="31520"/>
    <cellStyle name="s_Valuation _Cosan Passivo 4_2-DRE_DFC Gerencial" xfId="31521"/>
    <cellStyle name="s_Valuation _Cosan Passivo 4_2-DRE_DMPL" xfId="31522"/>
    <cellStyle name="s_Valuation _Cosan Passivo 4_2-DRE_Mapa variáveis" xfId="31523"/>
    <cellStyle name="s_Valuation _Cosan Passivo 4_2-DRE_Variavel" xfId="31524"/>
    <cellStyle name="s_Valuation _Cosan Passivo 4_3-Balanço" xfId="31525"/>
    <cellStyle name="s_Valuation _Cosan Passivo 4_3-Balanço_Mapa variáveis" xfId="31526"/>
    <cellStyle name="s_Valuation _Cosan Passivo 4_3-Balanço_Variavel" xfId="31527"/>
    <cellStyle name="s_Valuation _Cosan Passivo 4_Dep_Judiciais-Contingências" xfId="31528"/>
    <cellStyle name="s_Valuation _Cosan Passivo 4_DFC Gerencial" xfId="31529"/>
    <cellStyle name="s_Valuation _Cosan Passivo 4_DMPL" xfId="31530"/>
    <cellStyle name="s_Valuation _Cosan Passivo 4_Mapa variáveis" xfId="31531"/>
    <cellStyle name="s_Valuation _Cosan Passivo 4_P&amp;L RUMO" xfId="31532"/>
    <cellStyle name="s_Valuation _Cosan Passivo 4_Variavel" xfId="31533"/>
    <cellStyle name="s_Valuation _Cosan Passivo 5" xfId="31534"/>
    <cellStyle name="s_Valuation _Cosan Passivo 5_15-FINANCEIRAS" xfId="31535"/>
    <cellStyle name="s_Valuation _Cosan Passivo 5_Mapa variáveis" xfId="31536"/>
    <cellStyle name="s_Valuation _Cosan Passivo 5_Variavel" xfId="31537"/>
    <cellStyle name="s_Valuation _Cosan Passivo 6" xfId="31538"/>
    <cellStyle name="s_Valuation _Cosan Passivo 6_Mapa variáveis" xfId="31539"/>
    <cellStyle name="s_Valuation _Cosan Passivo 6_Variavel" xfId="31540"/>
    <cellStyle name="s_Valuation _Cosan Passivo 7" xfId="31541"/>
    <cellStyle name="s_Valuation _Cosan Passivo 8" xfId="31542"/>
    <cellStyle name="s_Valuation _Cosan Passivo 9" xfId="31543"/>
    <cellStyle name="s_Valuation _Cosan Passivo_15-FINANCEIRAS" xfId="31544"/>
    <cellStyle name="s_Valuation _Cosan Passivo_15-FINANCEIRAS_1" xfId="31545"/>
    <cellStyle name="s_Valuation _Cosan Passivo_26_Instrumentos Financeiros" xfId="31546"/>
    <cellStyle name="s_Valuation _Cosan Passivo_26_Instrumentos Financeiros 2" xfId="31547"/>
    <cellStyle name="s_Valuation _Cosan Passivo_26_Instrumentos Financeiros 2_15-FINANCEIRAS" xfId="31548"/>
    <cellStyle name="s_Valuation _Cosan Passivo_26_Instrumentos Financeiros_1" xfId="31549"/>
    <cellStyle name="s_Valuation _Cosan Passivo_26_Instrumentos Financeiros_1 2" xfId="31550"/>
    <cellStyle name="s_Valuation _Cosan Passivo_26_Instrumentos Financeiros_1 2_15-FINANCEIRAS" xfId="31551"/>
    <cellStyle name="s_Valuation _Cosan Passivo_26_Instrumentos Financeiros_1_15-FINANCEIRAS" xfId="31552"/>
    <cellStyle name="s_Valuation _Cosan Passivo_26_Instrumentos Financeiros_1_15-FINANCEIRAS_1" xfId="31553"/>
    <cellStyle name="s_Valuation _Cosan Passivo_26_Instrumentos Financeiros_1_2-DRE" xfId="31554"/>
    <cellStyle name="s_Valuation _Cosan Passivo_26_Instrumentos Financeiros_1_2-DRE 2" xfId="31555"/>
    <cellStyle name="s_Valuation _Cosan Passivo_26_Instrumentos Financeiros_1_2-DRE_3-Balanço" xfId="31556"/>
    <cellStyle name="s_Valuation _Cosan Passivo_26_Instrumentos Financeiros_1_2-DRE_3-Balanço_Mapa variáveis" xfId="31557"/>
    <cellStyle name="s_Valuation _Cosan Passivo_26_Instrumentos Financeiros_1_2-DRE_3-Balanço_Variavel" xfId="31558"/>
    <cellStyle name="s_Valuation _Cosan Passivo_26_Instrumentos Financeiros_1_2-DRE_Dep_Judiciais-Contingências" xfId="31559"/>
    <cellStyle name="s_Valuation _Cosan Passivo_26_Instrumentos Financeiros_1_2-DRE_DFC Gerencial" xfId="31560"/>
    <cellStyle name="s_Valuation _Cosan Passivo_26_Instrumentos Financeiros_1_2-DRE_DMPL" xfId="31561"/>
    <cellStyle name="s_Valuation _Cosan Passivo_26_Instrumentos Financeiros_1_2-DRE_Mapa variáveis" xfId="31562"/>
    <cellStyle name="s_Valuation _Cosan Passivo_26_Instrumentos Financeiros_1_2-DRE_Variavel" xfId="31563"/>
    <cellStyle name="s_Valuation _Cosan Passivo_26_Instrumentos Financeiros_1_3-Balanço" xfId="31564"/>
    <cellStyle name="s_Valuation _Cosan Passivo_26_Instrumentos Financeiros_1_3-Balanço_Mapa variáveis" xfId="31565"/>
    <cellStyle name="s_Valuation _Cosan Passivo_26_Instrumentos Financeiros_1_3-Balanço_Variavel" xfId="31566"/>
    <cellStyle name="s_Valuation _Cosan Passivo_26_Instrumentos Financeiros_1_7-Estoque" xfId="31567"/>
    <cellStyle name="s_Valuation _Cosan Passivo_26_Instrumentos Financeiros_1_Despesas operacionais " xfId="31568"/>
    <cellStyle name="s_Valuation _Cosan Passivo_26_Instrumentos Financeiros_1_Mapa variáveis" xfId="31569"/>
    <cellStyle name="s_Valuation _Cosan Passivo_26_Instrumentos Financeiros_1_P&amp;L Raízen Combs" xfId="31570"/>
    <cellStyle name="s_Valuation _Cosan Passivo_26_Instrumentos Financeiros_1_P&amp;L RUMO" xfId="31571"/>
    <cellStyle name="s_Valuation _Cosan Passivo_26_Instrumentos Financeiros_1_Variavel" xfId="31572"/>
    <cellStyle name="s_Valuation _Cosan Passivo_26_Instrumentos Financeiros_1_Working Capital" xfId="31573"/>
    <cellStyle name="s_Valuation _Cosan Passivo_26_Instrumentos Financeiros_15-FINANCEIRAS" xfId="31574"/>
    <cellStyle name="s_Valuation _Cosan Passivo_26_Instrumentos Financeiros_15-FINANCEIRAS_1" xfId="31575"/>
    <cellStyle name="s_Valuation _Cosan Passivo_26_Instrumentos Financeiros_2-DRE" xfId="31576"/>
    <cellStyle name="s_Valuation _Cosan Passivo_26_Instrumentos Financeiros_2-DRE 2" xfId="31577"/>
    <cellStyle name="s_Valuation _Cosan Passivo_26_Instrumentos Financeiros_2-DRE_3-Balanço" xfId="31578"/>
    <cellStyle name="s_Valuation _Cosan Passivo_26_Instrumentos Financeiros_2-DRE_3-Balanço_Mapa variáveis" xfId="31579"/>
    <cellStyle name="s_Valuation _Cosan Passivo_26_Instrumentos Financeiros_2-DRE_3-Balanço_Variavel" xfId="31580"/>
    <cellStyle name="s_Valuation _Cosan Passivo_26_Instrumentos Financeiros_2-DRE_Dep_Judiciais-Contingências" xfId="31581"/>
    <cellStyle name="s_Valuation _Cosan Passivo_26_Instrumentos Financeiros_2-DRE_DFC Gerencial" xfId="31582"/>
    <cellStyle name="s_Valuation _Cosan Passivo_26_Instrumentos Financeiros_2-DRE_DMPL" xfId="31583"/>
    <cellStyle name="s_Valuation _Cosan Passivo_26_Instrumentos Financeiros_2-DRE_Mapa variáveis" xfId="31584"/>
    <cellStyle name="s_Valuation _Cosan Passivo_26_Instrumentos Financeiros_2-DRE_Variavel" xfId="31585"/>
    <cellStyle name="s_Valuation _Cosan Passivo_26_Instrumentos Financeiros_3-Balanço" xfId="31586"/>
    <cellStyle name="s_Valuation _Cosan Passivo_26_Instrumentos Financeiros_3-Balanço_Mapa variáveis" xfId="31587"/>
    <cellStyle name="s_Valuation _Cosan Passivo_26_Instrumentos Financeiros_3-Balanço_Variavel" xfId="31588"/>
    <cellStyle name="s_Valuation _Cosan Passivo_26_Instrumentos Financeiros_7-Estoque" xfId="31589"/>
    <cellStyle name="s_Valuation _Cosan Passivo_26_Instrumentos Financeiros_Despesas operacionais " xfId="31590"/>
    <cellStyle name="s_Valuation _Cosan Passivo_26_Instrumentos Financeiros_Mapa variáveis" xfId="31591"/>
    <cellStyle name="s_Valuation _Cosan Passivo_26_Instrumentos Financeiros_P&amp;L Raízen Combs" xfId="31592"/>
    <cellStyle name="s_Valuation _Cosan Passivo_26_Instrumentos Financeiros_P&amp;L RUMO" xfId="31593"/>
    <cellStyle name="s_Valuation _Cosan Passivo_26_Instrumentos Financeiros_Variavel" xfId="31594"/>
    <cellStyle name="s_Valuation _Cosan Passivo_26_Instrumentos Financeiros_Working Capital" xfId="31595"/>
    <cellStyle name="s_Valuation _Cosan Passivo_2-DRE" xfId="31596"/>
    <cellStyle name="s_Valuation _Cosan Passivo_2-DRE 2" xfId="31597"/>
    <cellStyle name="s_Valuation _Cosan Passivo_2-DRE 2_15-FINANCEIRAS" xfId="31598"/>
    <cellStyle name="s_Valuation _Cosan Passivo_2-DRE_1" xfId="31599"/>
    <cellStyle name="s_Valuation _Cosan Passivo_2-DRE_1 2" xfId="31600"/>
    <cellStyle name="s_Valuation _Cosan Passivo_2-DRE_1_3-Balanço" xfId="31601"/>
    <cellStyle name="s_Valuation _Cosan Passivo_2-DRE_1_3-Balanço_Mapa variáveis" xfId="31602"/>
    <cellStyle name="s_Valuation _Cosan Passivo_2-DRE_1_3-Balanço_Variavel" xfId="31603"/>
    <cellStyle name="s_Valuation _Cosan Passivo_2-DRE_1_Dep_Judiciais-Contingências" xfId="31604"/>
    <cellStyle name="s_Valuation _Cosan Passivo_2-DRE_1_DFC Gerencial" xfId="31605"/>
    <cellStyle name="s_Valuation _Cosan Passivo_2-DRE_1_DMPL" xfId="31606"/>
    <cellStyle name="s_Valuation _Cosan Passivo_2-DRE_1_Mapa variáveis" xfId="31607"/>
    <cellStyle name="s_Valuation _Cosan Passivo_2-DRE_1_Variavel" xfId="31608"/>
    <cellStyle name="s_Valuation _Cosan Passivo_2-DRE_15-FINANCEIRAS" xfId="31609"/>
    <cellStyle name="s_Valuation _Cosan Passivo_2-DRE_15-FINANCEIRAS_1" xfId="31610"/>
    <cellStyle name="s_Valuation _Cosan Passivo_2-DRE_2-DRE" xfId="31611"/>
    <cellStyle name="s_Valuation _Cosan Passivo_2-DRE_2-DRE 2" xfId="31612"/>
    <cellStyle name="s_Valuation _Cosan Passivo_2-DRE_2-DRE_3-Balanço" xfId="31613"/>
    <cellStyle name="s_Valuation _Cosan Passivo_2-DRE_2-DRE_3-Balanço_Mapa variáveis" xfId="31614"/>
    <cellStyle name="s_Valuation _Cosan Passivo_2-DRE_2-DRE_3-Balanço_Variavel" xfId="31615"/>
    <cellStyle name="s_Valuation _Cosan Passivo_2-DRE_2-DRE_Dep_Judiciais-Contingências" xfId="31616"/>
    <cellStyle name="s_Valuation _Cosan Passivo_2-DRE_2-DRE_DFC Gerencial" xfId="31617"/>
    <cellStyle name="s_Valuation _Cosan Passivo_2-DRE_2-DRE_DMPL" xfId="31618"/>
    <cellStyle name="s_Valuation _Cosan Passivo_2-DRE_2-DRE_Mapa variáveis" xfId="31619"/>
    <cellStyle name="s_Valuation _Cosan Passivo_2-DRE_2-DRE_Variavel" xfId="31620"/>
    <cellStyle name="s_Valuation _Cosan Passivo_2-DRE_3-Balanço" xfId="31621"/>
    <cellStyle name="s_Valuation _Cosan Passivo_2-DRE_3-Balanço_Mapa variáveis" xfId="31622"/>
    <cellStyle name="s_Valuation _Cosan Passivo_2-DRE_3-Balanço_Variavel" xfId="31623"/>
    <cellStyle name="s_Valuation _Cosan Passivo_2-DRE_7-Estoque" xfId="31624"/>
    <cellStyle name="s_Valuation _Cosan Passivo_2-DRE_Despesas operacionais " xfId="31625"/>
    <cellStyle name="s_Valuation _Cosan Passivo_2-DRE_Mapa variáveis" xfId="31626"/>
    <cellStyle name="s_Valuation _Cosan Passivo_2-DRE_P&amp;L Raízen Combs" xfId="31627"/>
    <cellStyle name="s_Valuation _Cosan Passivo_2-DRE_P&amp;L RUMO" xfId="31628"/>
    <cellStyle name="s_Valuation _Cosan Passivo_2-DRE_Variavel" xfId="31629"/>
    <cellStyle name="s_Valuation _Cosan Passivo_2-DRE_Working Capital" xfId="31630"/>
    <cellStyle name="s_Valuation _Cosan Passivo_3-Balanço" xfId="31631"/>
    <cellStyle name="s_Valuation _Cosan Passivo_3-Balanço 2" xfId="31632"/>
    <cellStyle name="s_Valuation _Cosan Passivo_3-Balanço 2_15-FINANCEIRAS" xfId="31633"/>
    <cellStyle name="s_Valuation _Cosan Passivo_3-Balanço_1" xfId="31634"/>
    <cellStyle name="s_Valuation _Cosan Passivo_3-Balanço_1 2" xfId="31635"/>
    <cellStyle name="s_Valuation _Cosan Passivo_3-Balanço_1 2_15-FINANCEIRAS" xfId="31636"/>
    <cellStyle name="s_Valuation _Cosan Passivo_3-Balanço_1_15-FINANCEIRAS" xfId="31637"/>
    <cellStyle name="s_Valuation _Cosan Passivo_3-Balanço_1_15-FINANCEIRAS_1" xfId="31638"/>
    <cellStyle name="s_Valuation _Cosan Passivo_3-Balanço_1_2-DRE" xfId="31639"/>
    <cellStyle name="s_Valuation _Cosan Passivo_3-Balanço_1_2-DRE 2" xfId="31640"/>
    <cellStyle name="s_Valuation _Cosan Passivo_3-Balanço_1_2-DRE_3-Balanço" xfId="31641"/>
    <cellStyle name="s_Valuation _Cosan Passivo_3-Balanço_1_2-DRE_3-Balanço_Mapa variáveis" xfId="31642"/>
    <cellStyle name="s_Valuation _Cosan Passivo_3-Balanço_1_2-DRE_3-Balanço_Variavel" xfId="31643"/>
    <cellStyle name="s_Valuation _Cosan Passivo_3-Balanço_1_2-DRE_Dep_Judiciais-Contingências" xfId="31644"/>
    <cellStyle name="s_Valuation _Cosan Passivo_3-Balanço_1_2-DRE_DFC Gerencial" xfId="31645"/>
    <cellStyle name="s_Valuation _Cosan Passivo_3-Balanço_1_2-DRE_DMPL" xfId="31646"/>
    <cellStyle name="s_Valuation _Cosan Passivo_3-Balanço_1_2-DRE_Mapa variáveis" xfId="31647"/>
    <cellStyle name="s_Valuation _Cosan Passivo_3-Balanço_1_2-DRE_Variavel" xfId="31648"/>
    <cellStyle name="s_Valuation _Cosan Passivo_3-Balanço_1_3-Balanço" xfId="31649"/>
    <cellStyle name="s_Valuation _Cosan Passivo_3-Balanço_1_3-Balanço_Mapa variáveis" xfId="31650"/>
    <cellStyle name="s_Valuation _Cosan Passivo_3-Balanço_1_3-Balanço_Variavel" xfId="31651"/>
    <cellStyle name="s_Valuation _Cosan Passivo_3-Balanço_1_7-Estoque" xfId="31652"/>
    <cellStyle name="s_Valuation _Cosan Passivo_3-Balanço_1_Despesas operacionais " xfId="31653"/>
    <cellStyle name="s_Valuation _Cosan Passivo_3-Balanço_1_Mapa variáveis" xfId="31654"/>
    <cellStyle name="s_Valuation _Cosan Passivo_3-Balanço_1_P&amp;L Raízen Combs" xfId="31655"/>
    <cellStyle name="s_Valuation _Cosan Passivo_3-Balanço_1_P&amp;L RUMO" xfId="31656"/>
    <cellStyle name="s_Valuation _Cosan Passivo_3-Balanço_1_Variavel" xfId="31657"/>
    <cellStyle name="s_Valuation _Cosan Passivo_3-Balanço_1_Working Capital" xfId="31658"/>
    <cellStyle name="s_Valuation _Cosan Passivo_3-Balanço_15-FINANCEIRAS" xfId="31659"/>
    <cellStyle name="s_Valuation _Cosan Passivo_3-Balanço_15-FINANCEIRAS_1" xfId="31660"/>
    <cellStyle name="s_Valuation _Cosan Passivo_3-Balanço_2" xfId="31661"/>
    <cellStyle name="s_Valuation _Cosan Passivo_3-Balanço_2_Mapa variáveis" xfId="31662"/>
    <cellStyle name="s_Valuation _Cosan Passivo_3-Balanço_2_Variavel" xfId="31663"/>
    <cellStyle name="s_Valuation _Cosan Passivo_3-Balanço_2-DRE" xfId="31664"/>
    <cellStyle name="s_Valuation _Cosan Passivo_3-Balanço_2-DRE 2" xfId="31665"/>
    <cellStyle name="s_Valuation _Cosan Passivo_3-Balanço_2-DRE_3-Balanço" xfId="31666"/>
    <cellStyle name="s_Valuation _Cosan Passivo_3-Balanço_2-DRE_3-Balanço_Mapa variáveis" xfId="31667"/>
    <cellStyle name="s_Valuation _Cosan Passivo_3-Balanço_2-DRE_3-Balanço_Variavel" xfId="31668"/>
    <cellStyle name="s_Valuation _Cosan Passivo_3-Balanço_2-DRE_Dep_Judiciais-Contingências" xfId="31669"/>
    <cellStyle name="s_Valuation _Cosan Passivo_3-Balanço_2-DRE_DFC Gerencial" xfId="31670"/>
    <cellStyle name="s_Valuation _Cosan Passivo_3-Balanço_2-DRE_DMPL" xfId="31671"/>
    <cellStyle name="s_Valuation _Cosan Passivo_3-Balanço_2-DRE_Mapa variáveis" xfId="31672"/>
    <cellStyle name="s_Valuation _Cosan Passivo_3-Balanço_2-DRE_Variavel" xfId="31673"/>
    <cellStyle name="s_Valuation _Cosan Passivo_3-Balanço_3-Balanço" xfId="31674"/>
    <cellStyle name="s_Valuation _Cosan Passivo_3-Balanço_3-Balanço_Mapa variáveis" xfId="31675"/>
    <cellStyle name="s_Valuation _Cosan Passivo_3-Balanço_3-Balanço_Variavel" xfId="31676"/>
    <cellStyle name="s_Valuation _Cosan Passivo_3-Balanço_7-Estoque" xfId="31677"/>
    <cellStyle name="s_Valuation _Cosan Passivo_3-Balanço_Despesas operacionais " xfId="31678"/>
    <cellStyle name="s_Valuation _Cosan Passivo_3-Balanço_Mapa variáveis" xfId="31679"/>
    <cellStyle name="s_Valuation _Cosan Passivo_3-Balanço_P&amp;L Raízen Combs" xfId="31680"/>
    <cellStyle name="s_Valuation _Cosan Passivo_3-Balanço_P&amp;L RUMO" xfId="31681"/>
    <cellStyle name="s_Valuation _Cosan Passivo_3-Balanço_Variavel" xfId="31682"/>
    <cellStyle name="s_Valuation _Cosan Passivo_3-Balanço_Working Capital" xfId="31683"/>
    <cellStyle name="s_Valuation _Cosan Passivo_4-DMPL" xfId="31684"/>
    <cellStyle name="s_Valuation _Cosan Passivo_4-DMPL 2" xfId="31685"/>
    <cellStyle name="s_Valuation _Cosan Passivo_4-DMPL 2_15-FINANCEIRAS" xfId="31686"/>
    <cellStyle name="s_Valuation _Cosan Passivo_4-DMPL_15-FINANCEIRAS" xfId="31687"/>
    <cellStyle name="s_Valuation _Cosan Passivo_4-DMPL_15-FINANCEIRAS_1" xfId="31688"/>
    <cellStyle name="s_Valuation _Cosan Passivo_4-DMPL_2-DRE" xfId="31689"/>
    <cellStyle name="s_Valuation _Cosan Passivo_4-DMPL_2-DRE 2" xfId="31690"/>
    <cellStyle name="s_Valuation _Cosan Passivo_4-DMPL_2-DRE_3-Balanço" xfId="31691"/>
    <cellStyle name="s_Valuation _Cosan Passivo_4-DMPL_2-DRE_3-Balanço_Mapa variáveis" xfId="31692"/>
    <cellStyle name="s_Valuation _Cosan Passivo_4-DMPL_2-DRE_3-Balanço_Variavel" xfId="31693"/>
    <cellStyle name="s_Valuation _Cosan Passivo_4-DMPL_2-DRE_Dep_Judiciais-Contingências" xfId="31694"/>
    <cellStyle name="s_Valuation _Cosan Passivo_4-DMPL_2-DRE_DFC Gerencial" xfId="31695"/>
    <cellStyle name="s_Valuation _Cosan Passivo_4-DMPL_2-DRE_DMPL" xfId="31696"/>
    <cellStyle name="s_Valuation _Cosan Passivo_4-DMPL_2-DRE_Mapa variáveis" xfId="31697"/>
    <cellStyle name="s_Valuation _Cosan Passivo_4-DMPL_2-DRE_Variavel" xfId="31698"/>
    <cellStyle name="s_Valuation _Cosan Passivo_4-DMPL_3-Balanço" xfId="31699"/>
    <cellStyle name="s_Valuation _Cosan Passivo_4-DMPL_3-Balanço_Mapa variáveis" xfId="31700"/>
    <cellStyle name="s_Valuation _Cosan Passivo_4-DMPL_3-Balanço_Variavel" xfId="31701"/>
    <cellStyle name="s_Valuation _Cosan Passivo_4-DMPL_Dep_Judiciais-Contingências" xfId="31702"/>
    <cellStyle name="s_Valuation _Cosan Passivo_4-DMPL_DFC Gerencial" xfId="31703"/>
    <cellStyle name="s_Valuation _Cosan Passivo_4-DMPL_DMPL" xfId="31704"/>
    <cellStyle name="s_Valuation _Cosan Passivo_4-DMPL_Mapa variáveis" xfId="31705"/>
    <cellStyle name="s_Valuation _Cosan Passivo_4-DMPL_P&amp;L RUMO" xfId="31706"/>
    <cellStyle name="s_Valuation _Cosan Passivo_4-DMPL_Variavel" xfId="31707"/>
    <cellStyle name="s_Valuation _Cosan Passivo_7-Estoque" xfId="31708"/>
    <cellStyle name="s_Valuation _Cosan Passivo_8-Impostos" xfId="31709"/>
    <cellStyle name="s_Valuation _Cosan Passivo_8-Impostos 2" xfId="31710"/>
    <cellStyle name="s_Valuation _Cosan Passivo_8-Impostos 2_15-FINANCEIRAS" xfId="31711"/>
    <cellStyle name="s_Valuation _Cosan Passivo_8-Impostos_15-FINANCEIRAS" xfId="31712"/>
    <cellStyle name="s_Valuation _Cosan Passivo_8-Impostos_15-FINANCEIRAS_1" xfId="31713"/>
    <cellStyle name="s_Valuation _Cosan Passivo_8-Impostos_2-DRE" xfId="31714"/>
    <cellStyle name="s_Valuation _Cosan Passivo_8-Impostos_2-DRE 2" xfId="31715"/>
    <cellStyle name="s_Valuation _Cosan Passivo_8-Impostos_2-DRE_3-Balanço" xfId="31716"/>
    <cellStyle name="s_Valuation _Cosan Passivo_8-Impostos_2-DRE_3-Balanço_Mapa variáveis" xfId="31717"/>
    <cellStyle name="s_Valuation _Cosan Passivo_8-Impostos_2-DRE_3-Balanço_Variavel" xfId="31718"/>
    <cellStyle name="s_Valuation _Cosan Passivo_8-Impostos_2-DRE_Dep_Judiciais-Contingências" xfId="31719"/>
    <cellStyle name="s_Valuation _Cosan Passivo_8-Impostos_2-DRE_DFC Gerencial" xfId="31720"/>
    <cellStyle name="s_Valuation _Cosan Passivo_8-Impostos_2-DRE_DMPL" xfId="31721"/>
    <cellStyle name="s_Valuation _Cosan Passivo_8-Impostos_2-DRE_Mapa variáveis" xfId="31722"/>
    <cellStyle name="s_Valuation _Cosan Passivo_8-Impostos_2-DRE_Variavel" xfId="31723"/>
    <cellStyle name="s_Valuation _Cosan Passivo_8-Impostos_3-Balanço" xfId="31724"/>
    <cellStyle name="s_Valuation _Cosan Passivo_8-Impostos_3-Balanço_Mapa variáveis" xfId="31725"/>
    <cellStyle name="s_Valuation _Cosan Passivo_8-Impostos_3-Balanço_Variavel" xfId="31726"/>
    <cellStyle name="s_Valuation _Cosan Passivo_8-Impostos_Dep_Judiciais-Contingências" xfId="31727"/>
    <cellStyle name="s_Valuation _Cosan Passivo_8-Impostos_DFC Gerencial" xfId="31728"/>
    <cellStyle name="s_Valuation _Cosan Passivo_8-Impostos_DMPL" xfId="31729"/>
    <cellStyle name="s_Valuation _Cosan Passivo_8-Impostos_Mapa variáveis" xfId="31730"/>
    <cellStyle name="s_Valuation _Cosan Passivo_8-Impostos_P&amp;L RUMO" xfId="31731"/>
    <cellStyle name="s_Valuation _Cosan Passivo_8-Impostos_Variavel" xfId="31732"/>
    <cellStyle name="s_Valuation _Cosan Passivo_Acerto FV e Ajustes Manuais" xfId="31733"/>
    <cellStyle name="s_Valuation _Cosan Passivo_Acerto FV e Ajustes Manuais_Despesas operacionais " xfId="31734"/>
    <cellStyle name="s_Valuation _Cosan Passivo_Acerto FV e Ajustes Manuais_Working Capital" xfId="31735"/>
    <cellStyle name="s_Valuation _Cosan Passivo_Balanço" xfId="31736"/>
    <cellStyle name="s_Valuation _Cosan Passivo_Balanço_Despesas operacionais " xfId="31737"/>
    <cellStyle name="s_Valuation _Cosan Passivo_Balanço_Working Capital" xfId="31738"/>
    <cellStyle name="s_Valuation _Cosan Passivo_Base Junho" xfId="31739"/>
    <cellStyle name="s_Valuation _Cosan Passivo_Base Junho 2" xfId="31740"/>
    <cellStyle name="s_Valuation _Cosan Passivo_Base Junho_Base Julho" xfId="31741"/>
    <cellStyle name="s_Valuation _Cosan Passivo_Base Junho_Base Julho 2" xfId="31742"/>
    <cellStyle name="s_Valuation _Cosan Passivo_Base Junho_Base Julho_Mapa variáveis" xfId="31743"/>
    <cellStyle name="s_Valuation _Cosan Passivo_Base Junho_Base Julho_Taxa Efetiva Cosan - Acumulado até Setembro 2011" xfId="31744"/>
    <cellStyle name="s_Valuation _Cosan Passivo_Base Junho_Base Julho_Taxa Efetiva Cosan - Acumulado até Setembro 2011_Mapa variáveis" xfId="31745"/>
    <cellStyle name="s_Valuation _Cosan Passivo_Base Junho_Base Julho_Taxa Efetiva Cosan - Acumulado até Setembro 2011_Variavel" xfId="31746"/>
    <cellStyle name="s_Valuation _Cosan Passivo_Base Junho_Base Julho_Variavel" xfId="31747"/>
    <cellStyle name="s_Valuation _Cosan Passivo_Base Junho_Mapa variáveis" xfId="31748"/>
    <cellStyle name="s_Valuation _Cosan Passivo_Base Junho_Variavel" xfId="31749"/>
    <cellStyle name="s_Valuation _Cosan Passivo_Caixa restrito" xfId="31750"/>
    <cellStyle name="s_Valuation _Cosan Passivo_Caixa restrito 2" xfId="31751"/>
    <cellStyle name="s_Valuation _Cosan Passivo_Caixa restrito_7-Estoque" xfId="31752"/>
    <cellStyle name="s_Valuation _Cosan Passivo_Caixa restrito_Despesas operacionais " xfId="31753"/>
    <cellStyle name="s_Valuation _Cosan Passivo_Caixa restrito_Working Capital" xfId="31754"/>
    <cellStyle name="s_Valuation _Cosan Passivo_COSAN SA CONSOLID_MÊS" xfId="31755"/>
    <cellStyle name="s_Valuation _Cosan Passivo_Despesas operacionais " xfId="31756"/>
    <cellStyle name="s_Valuation _Cosan Passivo_Display" xfId="31757"/>
    <cellStyle name="s_Valuation _Cosan Passivo_Display 2" xfId="31758"/>
    <cellStyle name="s_Valuation _Cosan Passivo_Display 2_15-FINANCEIRAS" xfId="31759"/>
    <cellStyle name="s_Valuation _Cosan Passivo_Display 3" xfId="31760"/>
    <cellStyle name="s_Valuation _Cosan Passivo_Display 4" xfId="31761"/>
    <cellStyle name="s_Valuation _Cosan Passivo_Display_15-FINANCEIRAS" xfId="31762"/>
    <cellStyle name="s_Valuation _Cosan Passivo_Display_15-FINANCEIRAS_1" xfId="31763"/>
    <cellStyle name="s_Valuation _Cosan Passivo_Display_2-DRE" xfId="31764"/>
    <cellStyle name="s_Valuation _Cosan Passivo_Display_2-DRE 2" xfId="31765"/>
    <cellStyle name="s_Valuation _Cosan Passivo_Display_2-DRE_3-Balanço" xfId="31766"/>
    <cellStyle name="s_Valuation _Cosan Passivo_Display_2-DRE_3-Balanço_Mapa variáveis" xfId="31767"/>
    <cellStyle name="s_Valuation _Cosan Passivo_Display_2-DRE_3-Balanço_Variavel" xfId="31768"/>
    <cellStyle name="s_Valuation _Cosan Passivo_Display_2-DRE_Dep_Judiciais-Contingências" xfId="31769"/>
    <cellStyle name="s_Valuation _Cosan Passivo_Display_2-DRE_DFC Gerencial" xfId="31770"/>
    <cellStyle name="s_Valuation _Cosan Passivo_Display_2-DRE_DMPL" xfId="31771"/>
    <cellStyle name="s_Valuation _Cosan Passivo_Display_2-DRE_Mapa variáveis" xfId="31772"/>
    <cellStyle name="s_Valuation _Cosan Passivo_Display_2-DRE_Variavel" xfId="31773"/>
    <cellStyle name="s_Valuation _Cosan Passivo_Display_3-Balanço" xfId="31774"/>
    <cellStyle name="s_Valuation _Cosan Passivo_Display_3-Balanço_Mapa variáveis" xfId="31775"/>
    <cellStyle name="s_Valuation _Cosan Passivo_Display_3-Balanço_Variavel" xfId="31776"/>
    <cellStyle name="s_Valuation _Cosan Passivo_Display_7-Estoque" xfId="31777"/>
    <cellStyle name="s_Valuation _Cosan Passivo_Display_Despesas operacionais " xfId="31778"/>
    <cellStyle name="s_Valuation _Cosan Passivo_Display_Mapa variáveis" xfId="31779"/>
    <cellStyle name="s_Valuation _Cosan Passivo_Display_P&amp;L Raízen Combs" xfId="31780"/>
    <cellStyle name="s_Valuation _Cosan Passivo_Display_P&amp;L RUMO" xfId="31781"/>
    <cellStyle name="s_Valuation _Cosan Passivo_Display_Variavel" xfId="31782"/>
    <cellStyle name="s_Valuation _Cosan Passivo_Display_Working Capital" xfId="31783"/>
    <cellStyle name="s_Valuation _Cosan Passivo_FINANCEIRAS" xfId="31784"/>
    <cellStyle name="s_Valuation _Cosan Passivo_FINANCEIRAS_Dep_Judiciais-Contingências" xfId="31785"/>
    <cellStyle name="s_Valuation _Cosan Passivo_FINANCEIRAS_DFC Gerencial" xfId="31786"/>
    <cellStyle name="s_Valuation _Cosan Passivo_FINANCEIRAS_DMPL" xfId="31787"/>
    <cellStyle name="s_Valuation _Cosan Passivo_FINANCEIRAS_Mapa variáveis" xfId="31788"/>
    <cellStyle name="s_Valuation _Cosan Passivo_FINANCEIRAS_Variavel" xfId="31789"/>
    <cellStyle name="s_Valuation _Cosan Passivo_Instrumentos Financeiros" xfId="31790"/>
    <cellStyle name="s_Valuation _Cosan Passivo_Instrumentos Financeiros 2" xfId="31791"/>
    <cellStyle name="s_Valuation _Cosan Passivo_Instrumentos Financeiros 2_15-FINANCEIRAS" xfId="31792"/>
    <cellStyle name="s_Valuation _Cosan Passivo_Instrumentos Financeiros_15-FINANCEIRAS" xfId="31793"/>
    <cellStyle name="s_Valuation _Cosan Passivo_Instrumentos Financeiros_15-FINANCEIRAS_1" xfId="31794"/>
    <cellStyle name="s_Valuation _Cosan Passivo_Instrumentos Financeiros_2-DRE" xfId="31795"/>
    <cellStyle name="s_Valuation _Cosan Passivo_Instrumentos Financeiros_2-DRE 2" xfId="31796"/>
    <cellStyle name="s_Valuation _Cosan Passivo_Instrumentos Financeiros_2-DRE_3-Balanço" xfId="31797"/>
    <cellStyle name="s_Valuation _Cosan Passivo_Instrumentos Financeiros_2-DRE_3-Balanço_Mapa variáveis" xfId="31798"/>
    <cellStyle name="s_Valuation _Cosan Passivo_Instrumentos Financeiros_2-DRE_3-Balanço_Variavel" xfId="31799"/>
    <cellStyle name="s_Valuation _Cosan Passivo_Instrumentos Financeiros_2-DRE_Dep_Judiciais-Contingências" xfId="31800"/>
    <cellStyle name="s_Valuation _Cosan Passivo_Instrumentos Financeiros_2-DRE_DFC Gerencial" xfId="31801"/>
    <cellStyle name="s_Valuation _Cosan Passivo_Instrumentos Financeiros_2-DRE_DMPL" xfId="31802"/>
    <cellStyle name="s_Valuation _Cosan Passivo_Instrumentos Financeiros_2-DRE_Mapa variáveis" xfId="31803"/>
    <cellStyle name="s_Valuation _Cosan Passivo_Instrumentos Financeiros_2-DRE_Variavel" xfId="31804"/>
    <cellStyle name="s_Valuation _Cosan Passivo_Instrumentos Financeiros_3-Balanço" xfId="31805"/>
    <cellStyle name="s_Valuation _Cosan Passivo_Instrumentos Financeiros_3-Balanço_Mapa variáveis" xfId="31806"/>
    <cellStyle name="s_Valuation _Cosan Passivo_Instrumentos Financeiros_3-Balanço_Variavel" xfId="31807"/>
    <cellStyle name="s_Valuation _Cosan Passivo_Instrumentos Financeiros_7-Estoque" xfId="31808"/>
    <cellStyle name="s_Valuation _Cosan Passivo_Instrumentos Financeiros_Despesas operacionais " xfId="31809"/>
    <cellStyle name="s_Valuation _Cosan Passivo_Instrumentos Financeiros_Mapa variáveis" xfId="31810"/>
    <cellStyle name="s_Valuation _Cosan Passivo_Instrumentos Financeiros_P&amp;L Raízen Combs" xfId="31811"/>
    <cellStyle name="s_Valuation _Cosan Passivo_Instrumentos Financeiros_P&amp;L RUMO" xfId="31812"/>
    <cellStyle name="s_Valuation _Cosan Passivo_Instrumentos Financeiros_Variavel" xfId="31813"/>
    <cellStyle name="s_Valuation _Cosan Passivo_Instrumentos Financeiros_Working Capital" xfId="31814"/>
    <cellStyle name="s_Valuation _Cosan Passivo_IR Diferido" xfId="31815"/>
    <cellStyle name="s_Valuation _Cosan Passivo_Ir e CS Ativo Mar 2010 (Ifrs)" xfId="31816"/>
    <cellStyle name="s_Valuation _Cosan Passivo_Ir e CS Ativo Mar 2010 (Ifrs)_Mapa variáveis" xfId="31817"/>
    <cellStyle name="s_Valuation _Cosan Passivo_Ir e CS Ativo Mar 2010 (Ifrs)_Variavel" xfId="31818"/>
    <cellStyle name="s_Valuation _Cosan Passivo_Ir e CS Dez 2011 Cosan Novo" xfId="31819"/>
    <cellStyle name="s_Valuation _Cosan Passivo_Ir e CS Dez 2011 Cosan Novo_Mapa variáveis" xfId="31820"/>
    <cellStyle name="s_Valuation _Cosan Passivo_Ir e CS Dez 2011 Cosan Novo_Plan1" xfId="31821"/>
    <cellStyle name="s_Valuation _Cosan Passivo_Ir e CS Dez 2011 Cosan Novo_Plan1_Mapa variáveis" xfId="31822"/>
    <cellStyle name="s_Valuation _Cosan Passivo_Ir e CS Dez 2011 Cosan Novo_Plan1_Variavel" xfId="31823"/>
    <cellStyle name="s_Valuation _Cosan Passivo_Ir e CS Dez 2011 Cosan Novo_Variavel" xfId="31824"/>
    <cellStyle name="s_Valuation _Cosan Passivo_Mapa 3T12" xfId="31825"/>
    <cellStyle name="s_Valuation _Cosan Passivo_Mapa 3T12 2" xfId="31826"/>
    <cellStyle name="s_Valuation _Cosan Passivo_Mapa 3T12 2_15-FINANCEIRAS" xfId="31827"/>
    <cellStyle name="s_Valuation _Cosan Passivo_Mapa 3T12_15-FINANCEIRAS" xfId="31828"/>
    <cellStyle name="s_Valuation _Cosan Passivo_Mapa 3T12_15-FINANCEIRAS_1" xfId="31829"/>
    <cellStyle name="s_Valuation _Cosan Passivo_Mapa 3T12_2-DRE" xfId="31830"/>
    <cellStyle name="s_Valuation _Cosan Passivo_Mapa 3T12_2-DRE 2" xfId="31831"/>
    <cellStyle name="s_Valuation _Cosan Passivo_Mapa 3T12_2-DRE_3-Balanço" xfId="31832"/>
    <cellStyle name="s_Valuation _Cosan Passivo_Mapa 3T12_2-DRE_3-Balanço_Mapa variáveis" xfId="31833"/>
    <cellStyle name="s_Valuation _Cosan Passivo_Mapa 3T12_2-DRE_3-Balanço_Variavel" xfId="31834"/>
    <cellStyle name="s_Valuation _Cosan Passivo_Mapa 3T12_2-DRE_Dep_Judiciais-Contingências" xfId="31835"/>
    <cellStyle name="s_Valuation _Cosan Passivo_Mapa 3T12_2-DRE_DFC Gerencial" xfId="31836"/>
    <cellStyle name="s_Valuation _Cosan Passivo_Mapa 3T12_2-DRE_DMPL" xfId="31837"/>
    <cellStyle name="s_Valuation _Cosan Passivo_Mapa 3T12_2-DRE_Mapa variáveis" xfId="31838"/>
    <cellStyle name="s_Valuation _Cosan Passivo_Mapa 3T12_2-DRE_Variavel" xfId="31839"/>
    <cellStyle name="s_Valuation _Cosan Passivo_Mapa 3T12_3-Balanço" xfId="31840"/>
    <cellStyle name="s_Valuation _Cosan Passivo_Mapa 3T12_3-Balanço_Mapa variáveis" xfId="31841"/>
    <cellStyle name="s_Valuation _Cosan Passivo_Mapa 3T12_3-Balanço_Variavel" xfId="31842"/>
    <cellStyle name="s_Valuation _Cosan Passivo_Mapa 3T12_Dep_Judiciais-Contingências" xfId="31843"/>
    <cellStyle name="s_Valuation _Cosan Passivo_Mapa 3T12_DFC Gerencial" xfId="31844"/>
    <cellStyle name="s_Valuation _Cosan Passivo_Mapa 3T12_DMPL" xfId="31845"/>
    <cellStyle name="s_Valuation _Cosan Passivo_Mapa 3T12_Mapa variáveis" xfId="31846"/>
    <cellStyle name="s_Valuation _Cosan Passivo_Mapa 3T12_P&amp;L RUMO" xfId="31847"/>
    <cellStyle name="s_Valuation _Cosan Passivo_Mapa 3T12_Variavel" xfId="31848"/>
    <cellStyle name="s_Valuation _Cosan Passivo_Mapa variáveis" xfId="31849"/>
    <cellStyle name="s_Valuation _Cosan Passivo_Mapa variáveis_1" xfId="31850"/>
    <cellStyle name="s_Valuation _Cosan Passivo_Mapa Variáveis_Mapa variáveis" xfId="31851"/>
    <cellStyle name="s_Valuation _Cosan Passivo_P&amp;L Raízen Combs" xfId="31852"/>
    <cellStyle name="s_Valuation _Cosan Passivo_P&amp;L RUMO" xfId="31853"/>
    <cellStyle name="s_Valuation _Cosan Passivo_Plan1" xfId="31854"/>
    <cellStyle name="s_Valuation _Cosan Passivo_Plan1_Mapa variáveis" xfId="31855"/>
    <cellStyle name="s_Valuation _Cosan Passivo_Plan1_Variavel" xfId="31856"/>
    <cellStyle name="s_Valuation _Cosan Passivo_Plan2" xfId="31857"/>
    <cellStyle name="s_Valuation _Cosan Passivo_Plan2 2" xfId="31858"/>
    <cellStyle name="s_Valuation _Cosan Passivo_Plan2 2_15-FINANCEIRAS" xfId="31859"/>
    <cellStyle name="s_Valuation _Cosan Passivo_Plan2 3" xfId="31860"/>
    <cellStyle name="s_Valuation _Cosan Passivo_Plan2 4" xfId="31861"/>
    <cellStyle name="s_Valuation _Cosan Passivo_Plan2_15-FINANCEIRAS" xfId="31862"/>
    <cellStyle name="s_Valuation _Cosan Passivo_Plan2_15-FINANCEIRAS_1" xfId="31863"/>
    <cellStyle name="s_Valuation _Cosan Passivo_Plan2_2-DRE" xfId="31864"/>
    <cellStyle name="s_Valuation _Cosan Passivo_Plan2_2-DRE 2" xfId="31865"/>
    <cellStyle name="s_Valuation _Cosan Passivo_Plan2_2-DRE_3-Balanço" xfId="31866"/>
    <cellStyle name="s_Valuation _Cosan Passivo_Plan2_2-DRE_3-Balanço_Mapa variáveis" xfId="31867"/>
    <cellStyle name="s_Valuation _Cosan Passivo_Plan2_2-DRE_3-Balanço_Variavel" xfId="31868"/>
    <cellStyle name="s_Valuation _Cosan Passivo_Plan2_2-DRE_Dep_Judiciais-Contingências" xfId="31869"/>
    <cellStyle name="s_Valuation _Cosan Passivo_Plan2_2-DRE_DFC Gerencial" xfId="31870"/>
    <cellStyle name="s_Valuation _Cosan Passivo_Plan2_2-DRE_DMPL" xfId="31871"/>
    <cellStyle name="s_Valuation _Cosan Passivo_Plan2_2-DRE_Mapa variáveis" xfId="31872"/>
    <cellStyle name="s_Valuation _Cosan Passivo_Plan2_2-DRE_Variavel" xfId="31873"/>
    <cellStyle name="s_Valuation _Cosan Passivo_Plan2_3-Balanço" xfId="31874"/>
    <cellStyle name="s_Valuation _Cosan Passivo_Plan2_3-Balanço_Mapa variáveis" xfId="31875"/>
    <cellStyle name="s_Valuation _Cosan Passivo_Plan2_3-Balanço_Variavel" xfId="31876"/>
    <cellStyle name="s_Valuation _Cosan Passivo_Plan2_7-Estoque" xfId="31877"/>
    <cellStyle name="s_Valuation _Cosan Passivo_Plan2_Despesas operacionais " xfId="31878"/>
    <cellStyle name="s_Valuation _Cosan Passivo_Plan2_Mapa variáveis" xfId="31879"/>
    <cellStyle name="s_Valuation _Cosan Passivo_Plan2_P&amp;L Raízen Combs" xfId="31880"/>
    <cellStyle name="s_Valuation _Cosan Passivo_Plan2_P&amp;L RUMO" xfId="31881"/>
    <cellStyle name="s_Valuation _Cosan Passivo_Plan2_Variavel" xfId="31882"/>
    <cellStyle name="s_Valuation _Cosan Passivo_Plan2_Working Capital" xfId="31883"/>
    <cellStyle name="s_Valuation _Cosan Passivo_Taxa Efetiva Cosan - Acumulado até Setembro 2011" xfId="31884"/>
    <cellStyle name="s_Valuation _Cosan Passivo_Taxa Efetiva Cosan - Acumulado até Setembro 2011_Mapa variáveis" xfId="31885"/>
    <cellStyle name="s_Valuation _Cosan Passivo_Taxa Efetiva Cosan - Acumulado até Setembro 2011_Variavel" xfId="31886"/>
    <cellStyle name="s_Valuation _Cosan Passivo_Variavel" xfId="31887"/>
    <cellStyle name="s_Valuation _Cosan Passivo_Working Capital" xfId="31888"/>
    <cellStyle name="s_Valuation _COSAN SA CONSOLID_MÊS" xfId="31889"/>
    <cellStyle name="s_Valuation _Cosan_1" xfId="31890"/>
    <cellStyle name="s_Valuation _Cosan_1_Mapa variáveis" xfId="31891"/>
    <cellStyle name="s_Valuation _Cosan_1_Variavel" xfId="31892"/>
    <cellStyle name="s_Valuation _Cosan_15-FINANCEIRAS" xfId="31893"/>
    <cellStyle name="s_Valuation _Cosan_15-FINANCEIRAS_1" xfId="31894"/>
    <cellStyle name="s_Valuation _Cosan_26_Instrumentos Financeiros" xfId="31895"/>
    <cellStyle name="s_Valuation _Cosan_26_Instrumentos Financeiros 2" xfId="31896"/>
    <cellStyle name="s_Valuation _Cosan_26_Instrumentos Financeiros 2_15-FINANCEIRAS" xfId="31897"/>
    <cellStyle name="s_Valuation _Cosan_26_Instrumentos Financeiros_1" xfId="31898"/>
    <cellStyle name="s_Valuation _Cosan_26_Instrumentos Financeiros_1 2" xfId="31899"/>
    <cellStyle name="s_Valuation _Cosan_26_Instrumentos Financeiros_1 2_15-FINANCEIRAS" xfId="31900"/>
    <cellStyle name="s_Valuation _Cosan_26_Instrumentos Financeiros_1_15-FINANCEIRAS" xfId="31901"/>
    <cellStyle name="s_Valuation _Cosan_26_Instrumentos Financeiros_1_15-FINANCEIRAS_1" xfId="31902"/>
    <cellStyle name="s_Valuation _Cosan_26_Instrumentos Financeiros_1_2-DRE" xfId="31903"/>
    <cellStyle name="s_Valuation _Cosan_26_Instrumentos Financeiros_1_2-DRE 2" xfId="31904"/>
    <cellStyle name="s_Valuation _Cosan_26_Instrumentos Financeiros_1_2-DRE_3-Balanço" xfId="31905"/>
    <cellStyle name="s_Valuation _Cosan_26_Instrumentos Financeiros_1_2-DRE_3-Balanço_Mapa variáveis" xfId="31906"/>
    <cellStyle name="s_Valuation _Cosan_26_Instrumentos Financeiros_1_2-DRE_3-Balanço_Variavel" xfId="31907"/>
    <cellStyle name="s_Valuation _Cosan_26_Instrumentos Financeiros_1_2-DRE_Dep_Judiciais-Contingências" xfId="31908"/>
    <cellStyle name="s_Valuation _Cosan_26_Instrumentos Financeiros_1_2-DRE_DFC Gerencial" xfId="31909"/>
    <cellStyle name="s_Valuation _Cosan_26_Instrumentos Financeiros_1_2-DRE_DMPL" xfId="31910"/>
    <cellStyle name="s_Valuation _Cosan_26_Instrumentos Financeiros_1_2-DRE_Mapa variáveis" xfId="31911"/>
    <cellStyle name="s_Valuation _Cosan_26_Instrumentos Financeiros_1_2-DRE_Variavel" xfId="31912"/>
    <cellStyle name="s_Valuation _Cosan_26_Instrumentos Financeiros_1_3-Balanço" xfId="31913"/>
    <cellStyle name="s_Valuation _Cosan_26_Instrumentos Financeiros_1_3-Balanço_Mapa variáveis" xfId="31914"/>
    <cellStyle name="s_Valuation _Cosan_26_Instrumentos Financeiros_1_3-Balanço_Variavel" xfId="31915"/>
    <cellStyle name="s_Valuation _Cosan_26_Instrumentos Financeiros_1_7-Estoque" xfId="31916"/>
    <cellStyle name="s_Valuation _Cosan_26_Instrumentos Financeiros_1_Despesas operacionais " xfId="31917"/>
    <cellStyle name="s_Valuation _Cosan_26_Instrumentos Financeiros_1_Mapa variáveis" xfId="31918"/>
    <cellStyle name="s_Valuation _Cosan_26_Instrumentos Financeiros_1_P&amp;L Raízen Combs" xfId="31919"/>
    <cellStyle name="s_Valuation _Cosan_26_Instrumentos Financeiros_1_P&amp;L RUMO" xfId="31920"/>
    <cellStyle name="s_Valuation _Cosan_26_Instrumentos Financeiros_1_Variavel" xfId="31921"/>
    <cellStyle name="s_Valuation _Cosan_26_Instrumentos Financeiros_1_Working Capital" xfId="31922"/>
    <cellStyle name="s_Valuation _Cosan_26_Instrumentos Financeiros_15-FINANCEIRAS" xfId="31923"/>
    <cellStyle name="s_Valuation _Cosan_26_Instrumentos Financeiros_15-FINANCEIRAS_1" xfId="31924"/>
    <cellStyle name="s_Valuation _Cosan_26_Instrumentos Financeiros_2-DRE" xfId="31925"/>
    <cellStyle name="s_Valuation _Cosan_26_Instrumentos Financeiros_2-DRE 2" xfId="31926"/>
    <cellStyle name="s_Valuation _Cosan_26_Instrumentos Financeiros_2-DRE_3-Balanço" xfId="31927"/>
    <cellStyle name="s_Valuation _Cosan_26_Instrumentos Financeiros_2-DRE_3-Balanço_Mapa variáveis" xfId="31928"/>
    <cellStyle name="s_Valuation _Cosan_26_Instrumentos Financeiros_2-DRE_3-Balanço_Variavel" xfId="31929"/>
    <cellStyle name="s_Valuation _Cosan_26_Instrumentos Financeiros_2-DRE_Dep_Judiciais-Contingências" xfId="31930"/>
    <cellStyle name="s_Valuation _Cosan_26_Instrumentos Financeiros_2-DRE_DFC Gerencial" xfId="31931"/>
    <cellStyle name="s_Valuation _Cosan_26_Instrumentos Financeiros_2-DRE_DMPL" xfId="31932"/>
    <cellStyle name="s_Valuation _Cosan_26_Instrumentos Financeiros_2-DRE_Mapa variáveis" xfId="31933"/>
    <cellStyle name="s_Valuation _Cosan_26_Instrumentos Financeiros_2-DRE_Variavel" xfId="31934"/>
    <cellStyle name="s_Valuation _Cosan_26_Instrumentos Financeiros_3-Balanço" xfId="31935"/>
    <cellStyle name="s_Valuation _Cosan_26_Instrumentos Financeiros_3-Balanço_Mapa variáveis" xfId="31936"/>
    <cellStyle name="s_Valuation _Cosan_26_Instrumentos Financeiros_3-Balanço_Variavel" xfId="31937"/>
    <cellStyle name="s_Valuation _Cosan_26_Instrumentos Financeiros_7-Estoque" xfId="31938"/>
    <cellStyle name="s_Valuation _Cosan_26_Instrumentos Financeiros_Despesas operacionais " xfId="31939"/>
    <cellStyle name="s_Valuation _Cosan_26_Instrumentos Financeiros_Mapa variáveis" xfId="31940"/>
    <cellStyle name="s_Valuation _Cosan_26_Instrumentos Financeiros_P&amp;L Raízen Combs" xfId="31941"/>
    <cellStyle name="s_Valuation _Cosan_26_Instrumentos Financeiros_P&amp;L RUMO" xfId="31942"/>
    <cellStyle name="s_Valuation _Cosan_26_Instrumentos Financeiros_Variavel" xfId="31943"/>
    <cellStyle name="s_Valuation _Cosan_26_Instrumentos Financeiros_Working Capital" xfId="31944"/>
    <cellStyle name="s_Valuation _Cosan_2-DRE" xfId="31945"/>
    <cellStyle name="s_Valuation _Cosan_2-DRE 2" xfId="31946"/>
    <cellStyle name="s_Valuation _Cosan_2-DRE 2_15-FINANCEIRAS" xfId="31947"/>
    <cellStyle name="s_Valuation _Cosan_2-DRE_1" xfId="31948"/>
    <cellStyle name="s_Valuation _Cosan_2-DRE_1 2" xfId="31949"/>
    <cellStyle name="s_Valuation _Cosan_2-DRE_1_3-Balanço" xfId="31950"/>
    <cellStyle name="s_Valuation _Cosan_2-DRE_1_3-Balanço_Mapa variáveis" xfId="31951"/>
    <cellStyle name="s_Valuation _Cosan_2-DRE_1_3-Balanço_Variavel" xfId="31952"/>
    <cellStyle name="s_Valuation _Cosan_2-DRE_1_Dep_Judiciais-Contingências" xfId="31953"/>
    <cellStyle name="s_Valuation _Cosan_2-DRE_1_DFC Gerencial" xfId="31954"/>
    <cellStyle name="s_Valuation _Cosan_2-DRE_1_DMPL" xfId="31955"/>
    <cellStyle name="s_Valuation _Cosan_2-DRE_1_Mapa variáveis" xfId="31956"/>
    <cellStyle name="s_Valuation _Cosan_2-DRE_1_Variavel" xfId="31957"/>
    <cellStyle name="s_Valuation _Cosan_2-DRE_15-FINANCEIRAS" xfId="31958"/>
    <cellStyle name="s_Valuation _Cosan_2-DRE_15-FINANCEIRAS_1" xfId="31959"/>
    <cellStyle name="s_Valuation _Cosan_2-DRE_2-DRE" xfId="31960"/>
    <cellStyle name="s_Valuation _Cosan_2-DRE_2-DRE 2" xfId="31961"/>
    <cellStyle name="s_Valuation _Cosan_2-DRE_2-DRE_3-Balanço" xfId="31962"/>
    <cellStyle name="s_Valuation _Cosan_2-DRE_2-DRE_3-Balanço_Mapa variáveis" xfId="31963"/>
    <cellStyle name="s_Valuation _Cosan_2-DRE_2-DRE_3-Balanço_Variavel" xfId="31964"/>
    <cellStyle name="Separador de milhares 2 17" xfId="10"/>
    <cellStyle name="Separador de milhares 2 72 2" xfId="15"/>
    <cellStyle name="Separador de milhares 2 74" xfId="11"/>
    <cellStyle name="Vírgula" xfId="32152"/>
    <cellStyle name="Vírgula 5"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3175</xdr:colOff>
      <xdr:row>3</xdr:row>
      <xdr:rowOff>79280</xdr:rowOff>
    </xdr:from>
    <xdr:to>
      <xdr:col>8</xdr:col>
      <xdr:colOff>584107</xdr:colOff>
      <xdr:row>11</xdr:row>
      <xdr:rowOff>10583</xdr:rowOff>
    </xdr:to>
    <xdr:pic>
      <xdr:nvPicPr>
        <xdr:cNvPr id="2" name="Imagem 3" descr="COSAN_logo_COLORIDO_HOR_CMYK.jpg"/>
        <xdr:cNvPicPr>
          <a:picLocks noChangeAspect="1"/>
        </xdr:cNvPicPr>
      </xdr:nvPicPr>
      <xdr:blipFill>
        <a:blip xmlns:r="http://schemas.openxmlformats.org/officeDocument/2006/relationships" r:embed="rId1"/>
        <a:stretch>
          <a:fillRect/>
        </a:stretch>
      </xdr:blipFill>
      <xdr:spPr>
        <a:xfrm>
          <a:off x="2438400" y="647700"/>
          <a:ext cx="6010275" cy="14573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349271</xdr:colOff>
      <xdr:row>2</xdr:row>
      <xdr:rowOff>31751</xdr:rowOff>
    </xdr:from>
    <xdr:to>
      <xdr:col>29</xdr:col>
      <xdr:colOff>10603</xdr:colOff>
      <xdr:row>3</xdr:row>
      <xdr:rowOff>158751</xdr:rowOff>
    </xdr:to>
    <xdr:sp macro="" textlink="">
      <xdr:nvSpPr>
        <xdr:cNvPr id="3" name="CaixaDeTexto 3">
          <a:hlinkClick xmlns:r="http://schemas.openxmlformats.org/officeDocument/2006/relationships" r:id="rId1"/>
        </xdr:cNvPr>
        <xdr:cNvSpPr txBox="1"/>
      </xdr:nvSpPr>
      <xdr:spPr>
        <a:xfrm>
          <a:off x="22545675" y="1171575"/>
          <a:ext cx="1571625" cy="323850"/>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twoCellAnchor editAs="oneCell">
    <xdr:from>
      <xdr:col>0</xdr:col>
      <xdr:colOff>359832</xdr:colOff>
      <xdr:row>2</xdr:row>
      <xdr:rowOff>137583</xdr:rowOff>
    </xdr:from>
    <xdr:to>
      <xdr:col>0</xdr:col>
      <xdr:colOff>1881509</xdr:colOff>
      <xdr:row>5</xdr:row>
      <xdr:rowOff>21166</xdr:rowOff>
    </xdr:to>
    <xdr:pic>
      <xdr:nvPicPr>
        <xdr:cNvPr id="4" name="Picture 2" descr="M:\LOGOMARCA\Atuais\Moove\LOGO_Moove_cmyk.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0704" t="13249" r="10015" b="24263"/>
        <a:stretch>
          <a:fillRect/>
        </a:stretch>
      </xdr:blipFill>
      <xdr:spPr bwMode="auto">
        <a:xfrm>
          <a:off x="3886200" y="1276350"/>
          <a:ext cx="15240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116417</xdr:colOff>
      <xdr:row>2</xdr:row>
      <xdr:rowOff>148167</xdr:rowOff>
    </xdr:from>
    <xdr:to>
      <xdr:col>0</xdr:col>
      <xdr:colOff>1670658</xdr:colOff>
      <xdr:row>5</xdr:row>
      <xdr:rowOff>63500</xdr:rowOff>
    </xdr:to>
    <xdr:pic>
      <xdr:nvPicPr>
        <xdr:cNvPr id="2" name="Imagem 2" descr="COSAN_logo_COLORIDO_HOR_CMYK.jpg"/>
        <xdr:cNvPicPr>
          <a:picLocks noChangeAspect="1"/>
        </xdr:cNvPicPr>
      </xdr:nvPicPr>
      <xdr:blipFill>
        <a:blip xmlns:r="http://schemas.openxmlformats.org/officeDocument/2006/relationships" r:embed="rId1"/>
        <a:stretch>
          <a:fillRect/>
        </a:stretch>
      </xdr:blipFill>
      <xdr:spPr>
        <a:xfrm>
          <a:off x="114300" y="1295400"/>
          <a:ext cx="1552575" cy="485775"/>
        </a:xfrm>
        <a:prstGeom prst="rect">
          <a:avLst/>
        </a:prstGeom>
      </xdr:spPr>
    </xdr:pic>
    <xdr:clientData/>
  </xdr:twoCellAnchor>
  <xdr:twoCellAnchor>
    <xdr:from>
      <xdr:col>25</xdr:col>
      <xdr:colOff>550333</xdr:colOff>
      <xdr:row>2</xdr:row>
      <xdr:rowOff>63503</xdr:rowOff>
    </xdr:from>
    <xdr:to>
      <xdr:col>27</xdr:col>
      <xdr:colOff>605390</xdr:colOff>
      <xdr:row>4</xdr:row>
      <xdr:rowOff>3</xdr:rowOff>
    </xdr:to>
    <xdr:sp macro="" textlink="">
      <xdr:nvSpPr>
        <xdr:cNvPr id="3" name="CaixaDeTexto 5">
          <a:hlinkClick xmlns:r="http://schemas.openxmlformats.org/officeDocument/2006/relationships" r:id="rId2"/>
        </xdr:cNvPr>
        <xdr:cNvSpPr txBox="1"/>
      </xdr:nvSpPr>
      <xdr:spPr>
        <a:xfrm>
          <a:off x="19126200" y="1209675"/>
          <a:ext cx="1314450" cy="3143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148167</xdr:colOff>
      <xdr:row>0</xdr:row>
      <xdr:rowOff>105834</xdr:rowOff>
    </xdr:from>
    <xdr:to>
      <xdr:col>0</xdr:col>
      <xdr:colOff>1862667</xdr:colOff>
      <xdr:row>3</xdr:row>
      <xdr:rowOff>23853</xdr:rowOff>
    </xdr:to>
    <xdr:pic>
      <xdr:nvPicPr>
        <xdr:cNvPr id="2" name="Imagem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104775"/>
          <a:ext cx="1714500" cy="485775"/>
        </a:xfrm>
        <a:prstGeom prst="rect">
          <a:avLst/>
        </a:prstGeom>
      </xdr:spPr>
    </xdr:pic>
    <xdr:clientData/>
  </xdr:twoCellAnchor>
  <xdr:twoCellAnchor>
    <xdr:from>
      <xdr:col>16</xdr:col>
      <xdr:colOff>359834</xdr:colOff>
      <xdr:row>0</xdr:row>
      <xdr:rowOff>148168</xdr:rowOff>
    </xdr:from>
    <xdr:to>
      <xdr:col>19</xdr:col>
      <xdr:colOff>0</xdr:colOff>
      <xdr:row>2</xdr:row>
      <xdr:rowOff>84668</xdr:rowOff>
    </xdr:to>
    <xdr:sp macro="" textlink="">
      <xdr:nvSpPr>
        <xdr:cNvPr id="3" name="CaixaDeTexto 3">
          <a:hlinkClick xmlns:r="http://schemas.openxmlformats.org/officeDocument/2006/relationships" r:id="rId2"/>
        </xdr:cNvPr>
        <xdr:cNvSpPr txBox="1"/>
      </xdr:nvSpPr>
      <xdr:spPr>
        <a:xfrm>
          <a:off x="13249275" y="152400"/>
          <a:ext cx="1466850" cy="3143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VOLTAR</a:t>
          </a:r>
        </a:p>
        <a:p>
          <a:pPr algn="ctr"/>
          <a:endParaRPr lang="pt-BR" sz="1600" b="1">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137583</xdr:rowOff>
    </xdr:from>
    <xdr:to>
      <xdr:col>0</xdr:col>
      <xdr:colOff>1554241</xdr:colOff>
      <xdr:row>5</xdr:row>
      <xdr:rowOff>52916</xdr:rowOff>
    </xdr:to>
    <xdr:pic>
      <xdr:nvPicPr>
        <xdr:cNvPr id="2" name="Imagem 1" descr="COSAN_logo_COLORIDO_HOR_CMYK.jpg"/>
        <xdr:cNvPicPr>
          <a:picLocks noChangeAspect="1"/>
        </xdr:cNvPicPr>
      </xdr:nvPicPr>
      <xdr:blipFill>
        <a:blip xmlns:r="http://schemas.openxmlformats.org/officeDocument/2006/relationships" r:embed="rId1"/>
        <a:stretch>
          <a:fillRect/>
        </a:stretch>
      </xdr:blipFill>
      <xdr:spPr>
        <a:xfrm>
          <a:off x="0" y="1276350"/>
          <a:ext cx="1552575" cy="485775"/>
        </a:xfrm>
        <a:prstGeom prst="rect">
          <a:avLst/>
        </a:prstGeom>
      </xdr:spPr>
    </xdr:pic>
    <xdr:clientData/>
  </xdr:twoCellAnchor>
  <xdr:twoCellAnchor>
    <xdr:from>
      <xdr:col>118</xdr:col>
      <xdr:colOff>0</xdr:colOff>
      <xdr:row>5</xdr:row>
      <xdr:rowOff>31751</xdr:rowOff>
    </xdr:from>
    <xdr:to>
      <xdr:col>118</xdr:col>
      <xdr:colOff>0</xdr:colOff>
      <xdr:row>6</xdr:row>
      <xdr:rowOff>158751</xdr:rowOff>
    </xdr:to>
    <xdr:sp macro="" textlink="">
      <xdr:nvSpPr>
        <xdr:cNvPr id="4" name="CaixaDeTexto 3">
          <a:hlinkClick xmlns:r="http://schemas.openxmlformats.org/officeDocument/2006/relationships" r:id="rId2"/>
        </xdr:cNvPr>
        <xdr:cNvSpPr txBox="1"/>
      </xdr:nvSpPr>
      <xdr:spPr>
        <a:xfrm>
          <a:off x="36880800" y="1743075"/>
          <a:ext cx="0" cy="323850"/>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VOLTAR</a:t>
          </a:r>
        </a:p>
        <a:p>
          <a:pPr algn="ctr"/>
          <a:endParaRPr lang="pt-BR" sz="1600" b="1">
            <a:solidFill>
              <a:schemeClr val="bg1"/>
            </a:solidFill>
          </a:endParaRPr>
        </a:p>
      </xdr:txBody>
    </xdr:sp>
    <xdr:clientData/>
  </xdr:twoCellAnchor>
  <xdr:twoCellAnchor>
    <xdr:from>
      <xdr:col>7</xdr:col>
      <xdr:colOff>158750</xdr:colOff>
      <xdr:row>5</xdr:row>
      <xdr:rowOff>31751</xdr:rowOff>
    </xdr:from>
    <xdr:to>
      <xdr:col>9</xdr:col>
      <xdr:colOff>0</xdr:colOff>
      <xdr:row>6</xdr:row>
      <xdr:rowOff>158751</xdr:rowOff>
    </xdr:to>
    <xdr:sp macro="" textlink="">
      <xdr:nvSpPr>
        <xdr:cNvPr id="5" name="CaixaDeTexto 4">
          <a:hlinkClick xmlns:r="http://schemas.openxmlformats.org/officeDocument/2006/relationships" r:id="rId2"/>
        </xdr:cNvPr>
        <xdr:cNvSpPr txBox="1"/>
      </xdr:nvSpPr>
      <xdr:spPr>
        <a:xfrm>
          <a:off x="9953625" y="1743075"/>
          <a:ext cx="1666875" cy="323850"/>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148167</xdr:colOff>
      <xdr:row>2</xdr:row>
      <xdr:rowOff>95250</xdr:rowOff>
    </xdr:from>
    <xdr:to>
      <xdr:col>0</xdr:col>
      <xdr:colOff>1702408</xdr:colOff>
      <xdr:row>5</xdr:row>
      <xdr:rowOff>10584</xdr:rowOff>
    </xdr:to>
    <xdr:pic>
      <xdr:nvPicPr>
        <xdr:cNvPr id="2" name="Imagem 1" descr="COSAN_logo_COLORIDO_HOR_CMYK.jpg"/>
        <xdr:cNvPicPr>
          <a:picLocks noChangeAspect="1"/>
        </xdr:cNvPicPr>
      </xdr:nvPicPr>
      <xdr:blipFill>
        <a:blip xmlns:r="http://schemas.openxmlformats.org/officeDocument/2006/relationships" r:embed="rId1"/>
        <a:stretch>
          <a:fillRect/>
        </a:stretch>
      </xdr:blipFill>
      <xdr:spPr>
        <a:xfrm>
          <a:off x="152400" y="495300"/>
          <a:ext cx="1552575" cy="514350"/>
        </a:xfrm>
        <a:prstGeom prst="rect">
          <a:avLst/>
        </a:prstGeom>
      </xdr:spPr>
    </xdr:pic>
    <xdr:clientData/>
  </xdr:twoCellAnchor>
  <xdr:twoCellAnchor>
    <xdr:from>
      <xdr:col>23</xdr:col>
      <xdr:colOff>520361</xdr:colOff>
      <xdr:row>2</xdr:row>
      <xdr:rowOff>121710</xdr:rowOff>
    </xdr:from>
    <xdr:to>
      <xdr:col>25</xdr:col>
      <xdr:colOff>20301</xdr:colOff>
      <xdr:row>4</xdr:row>
      <xdr:rowOff>58210</xdr:rowOff>
    </xdr:to>
    <xdr:sp macro="" textlink="">
      <xdr:nvSpPr>
        <xdr:cNvPr id="5" name="CaixaDeTexto 2">
          <a:hlinkClick xmlns:r="http://schemas.openxmlformats.org/officeDocument/2006/relationships" r:id="rId2"/>
        </xdr:cNvPr>
        <xdr:cNvSpPr txBox="1"/>
      </xdr:nvSpPr>
      <xdr:spPr>
        <a:xfrm>
          <a:off x="24213799" y="526523"/>
          <a:ext cx="1285877" cy="341312"/>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2</xdr:row>
      <xdr:rowOff>84667</xdr:rowOff>
    </xdr:from>
    <xdr:to>
      <xdr:col>0</xdr:col>
      <xdr:colOff>1649491</xdr:colOff>
      <xdr:row>5</xdr:row>
      <xdr:rowOff>0</xdr:rowOff>
    </xdr:to>
    <xdr:pic>
      <xdr:nvPicPr>
        <xdr:cNvPr id="2" name="Imagem 1" descr="COSAN_logo_COLORIDO_HOR_CMYK.jpg"/>
        <xdr:cNvPicPr>
          <a:picLocks noChangeAspect="1"/>
        </xdr:cNvPicPr>
      </xdr:nvPicPr>
      <xdr:blipFill>
        <a:blip xmlns:r="http://schemas.openxmlformats.org/officeDocument/2006/relationships" r:embed="rId1"/>
        <a:stretch>
          <a:fillRect/>
        </a:stretch>
      </xdr:blipFill>
      <xdr:spPr>
        <a:xfrm>
          <a:off x="95250" y="1228725"/>
          <a:ext cx="1552575" cy="485775"/>
        </a:xfrm>
        <a:prstGeom prst="rect">
          <a:avLst/>
        </a:prstGeom>
      </xdr:spPr>
    </xdr:pic>
    <xdr:clientData/>
  </xdr:twoCellAnchor>
  <xdr:twoCellAnchor>
    <xdr:from>
      <xdr:col>37</xdr:col>
      <xdr:colOff>296334</xdr:colOff>
      <xdr:row>3</xdr:row>
      <xdr:rowOff>21169</xdr:rowOff>
    </xdr:from>
    <xdr:to>
      <xdr:col>39</xdr:col>
      <xdr:colOff>635027</xdr:colOff>
      <xdr:row>4</xdr:row>
      <xdr:rowOff>179917</xdr:rowOff>
    </xdr:to>
    <xdr:sp macro="" textlink="">
      <xdr:nvSpPr>
        <xdr:cNvPr id="3" name="CaixaDeTexto 2">
          <a:hlinkClick xmlns:r="http://schemas.openxmlformats.org/officeDocument/2006/relationships" r:id="rId2"/>
        </xdr:cNvPr>
        <xdr:cNvSpPr txBox="1"/>
      </xdr:nvSpPr>
      <xdr:spPr>
        <a:xfrm>
          <a:off x="28775025" y="1352550"/>
          <a:ext cx="1657350" cy="3524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105834</xdr:colOff>
      <xdr:row>2</xdr:row>
      <xdr:rowOff>158750</xdr:rowOff>
    </xdr:from>
    <xdr:to>
      <xdr:col>0</xdr:col>
      <xdr:colOff>1660075</xdr:colOff>
      <xdr:row>5</xdr:row>
      <xdr:rowOff>74083</xdr:rowOff>
    </xdr:to>
    <xdr:pic>
      <xdr:nvPicPr>
        <xdr:cNvPr id="2" name="Imagem 1" descr="COSAN_logo_COLORIDO_HOR_CMYK.jpg"/>
        <xdr:cNvPicPr>
          <a:picLocks noChangeAspect="1"/>
        </xdr:cNvPicPr>
      </xdr:nvPicPr>
      <xdr:blipFill>
        <a:blip xmlns:r="http://schemas.openxmlformats.org/officeDocument/2006/relationships" r:embed="rId1"/>
        <a:stretch>
          <a:fillRect/>
        </a:stretch>
      </xdr:blipFill>
      <xdr:spPr>
        <a:xfrm>
          <a:off x="104775" y="1304925"/>
          <a:ext cx="1552575" cy="485775"/>
        </a:xfrm>
        <a:prstGeom prst="rect">
          <a:avLst/>
        </a:prstGeom>
      </xdr:spPr>
    </xdr:pic>
    <xdr:clientData/>
  </xdr:twoCellAnchor>
  <xdr:twoCellAnchor>
    <xdr:from>
      <xdr:col>38</xdr:col>
      <xdr:colOff>201083</xdr:colOff>
      <xdr:row>3</xdr:row>
      <xdr:rowOff>95250</xdr:rowOff>
    </xdr:from>
    <xdr:to>
      <xdr:col>39</xdr:col>
      <xdr:colOff>695325</xdr:colOff>
      <xdr:row>5</xdr:row>
      <xdr:rowOff>31750</xdr:rowOff>
    </xdr:to>
    <xdr:sp macro="" textlink="">
      <xdr:nvSpPr>
        <xdr:cNvPr id="4" name="CaixaDeTexto 3">
          <a:hlinkClick xmlns:r="http://schemas.openxmlformats.org/officeDocument/2006/relationships" r:id="rId2"/>
        </xdr:cNvPr>
        <xdr:cNvSpPr txBox="1"/>
      </xdr:nvSpPr>
      <xdr:spPr>
        <a:xfrm>
          <a:off x="30460950" y="1428750"/>
          <a:ext cx="1190625" cy="3143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3</xdr:row>
      <xdr:rowOff>47625</xdr:rowOff>
    </xdr:from>
    <xdr:to>
      <xdr:col>0</xdr:col>
      <xdr:colOff>1514475</xdr:colOff>
      <xdr:row>6</xdr:row>
      <xdr:rowOff>161925</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7150" y="1571625"/>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179941</xdr:colOff>
      <xdr:row>3</xdr:row>
      <xdr:rowOff>137586</xdr:rowOff>
    </xdr:from>
    <xdr:to>
      <xdr:col>33</xdr:col>
      <xdr:colOff>8492</xdr:colOff>
      <xdr:row>5</xdr:row>
      <xdr:rowOff>74086</xdr:rowOff>
    </xdr:to>
    <xdr:sp macro="" textlink="">
      <xdr:nvSpPr>
        <xdr:cNvPr id="4" name="CaixaDeTexto 3">
          <a:hlinkClick xmlns:r="http://schemas.openxmlformats.org/officeDocument/2006/relationships" r:id="rId2"/>
        </xdr:cNvPr>
        <xdr:cNvSpPr txBox="1"/>
      </xdr:nvSpPr>
      <xdr:spPr>
        <a:xfrm>
          <a:off x="24627441" y="709086"/>
          <a:ext cx="1299634" cy="317500"/>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2</xdr:row>
      <xdr:rowOff>47625</xdr:rowOff>
    </xdr:from>
    <xdr:to>
      <xdr:col>0</xdr:col>
      <xdr:colOff>1514475</xdr:colOff>
      <xdr:row>5</xdr:row>
      <xdr:rowOff>161925</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7150" y="1190625"/>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95273</xdr:colOff>
      <xdr:row>2</xdr:row>
      <xdr:rowOff>148169</xdr:rowOff>
    </xdr:from>
    <xdr:to>
      <xdr:col>32</xdr:col>
      <xdr:colOff>696407</xdr:colOff>
      <xdr:row>4</xdr:row>
      <xdr:rowOff>84669</xdr:rowOff>
    </xdr:to>
    <xdr:sp macro="" textlink="">
      <xdr:nvSpPr>
        <xdr:cNvPr id="4" name="CaixaDeTexto 3">
          <a:hlinkClick xmlns:r="http://schemas.openxmlformats.org/officeDocument/2006/relationships" r:id="rId2"/>
        </xdr:cNvPr>
        <xdr:cNvSpPr txBox="1"/>
      </xdr:nvSpPr>
      <xdr:spPr>
        <a:xfrm>
          <a:off x="24050625" y="1295400"/>
          <a:ext cx="1295400" cy="314325"/>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57150</xdr:colOff>
      <xdr:row>10</xdr:row>
      <xdr:rowOff>47625</xdr:rowOff>
    </xdr:from>
    <xdr:to>
      <xdr:col>5</xdr:col>
      <xdr:colOff>1514475</xdr:colOff>
      <xdr:row>13</xdr:row>
      <xdr:rowOff>161925</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7150" y="1219200"/>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95248</xdr:colOff>
      <xdr:row>10</xdr:row>
      <xdr:rowOff>148169</xdr:rowOff>
    </xdr:from>
    <xdr:to>
      <xdr:col>33</xdr:col>
      <xdr:colOff>763057</xdr:colOff>
      <xdr:row>12</xdr:row>
      <xdr:rowOff>84669</xdr:rowOff>
    </xdr:to>
    <xdr:sp macro="" textlink="">
      <xdr:nvSpPr>
        <xdr:cNvPr id="3" name="CaixaDeTexto 3">
          <a:hlinkClick xmlns:r="http://schemas.openxmlformats.org/officeDocument/2006/relationships" r:id="rId2"/>
        </xdr:cNvPr>
        <xdr:cNvSpPr txBox="1"/>
      </xdr:nvSpPr>
      <xdr:spPr>
        <a:xfrm>
          <a:off x="21269325" y="1323975"/>
          <a:ext cx="1295400" cy="314325"/>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VOLTAR</a:t>
          </a:r>
        </a:p>
        <a:p>
          <a:pPr algn="ctr"/>
          <a:endParaRPr lang="pt-BR" sz="16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2</xdr:row>
      <xdr:rowOff>47625</xdr:rowOff>
    </xdr:from>
    <xdr:to>
      <xdr:col>0</xdr:col>
      <xdr:colOff>1514475</xdr:colOff>
      <xdr:row>5</xdr:row>
      <xdr:rowOff>161925</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448050" y="1190625"/>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582083</xdr:colOff>
      <xdr:row>2</xdr:row>
      <xdr:rowOff>158754</xdr:rowOff>
    </xdr:from>
    <xdr:to>
      <xdr:col>5</xdr:col>
      <xdr:colOff>675215</xdr:colOff>
      <xdr:row>4</xdr:row>
      <xdr:rowOff>95254</xdr:rowOff>
    </xdr:to>
    <xdr:sp macro="" textlink="">
      <xdr:nvSpPr>
        <xdr:cNvPr id="3" name="CaixaDeTexto 3">
          <a:hlinkClick xmlns:r="http://schemas.openxmlformats.org/officeDocument/2006/relationships" r:id="rId2"/>
        </xdr:cNvPr>
        <xdr:cNvSpPr txBox="1"/>
      </xdr:nvSpPr>
      <xdr:spPr>
        <a:xfrm>
          <a:off x="8505825" y="1304925"/>
          <a:ext cx="1524000" cy="314325"/>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3</xdr:row>
      <xdr:rowOff>47625</xdr:rowOff>
    </xdr:from>
    <xdr:to>
      <xdr:col>0</xdr:col>
      <xdr:colOff>1514475</xdr:colOff>
      <xdr:row>6</xdr:row>
      <xdr:rowOff>161925</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7150" y="1571625"/>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497416</xdr:colOff>
      <xdr:row>3</xdr:row>
      <xdr:rowOff>118004</xdr:rowOff>
    </xdr:from>
    <xdr:to>
      <xdr:col>32</xdr:col>
      <xdr:colOff>615969</xdr:colOff>
      <xdr:row>5</xdr:row>
      <xdr:rowOff>54504</xdr:rowOff>
    </xdr:to>
    <xdr:sp macro="" textlink="">
      <xdr:nvSpPr>
        <xdr:cNvPr id="5" name="CaixaDeTexto 3">
          <a:hlinkClick xmlns:r="http://schemas.openxmlformats.org/officeDocument/2006/relationships" r:id="rId2"/>
        </xdr:cNvPr>
        <xdr:cNvSpPr txBox="1"/>
      </xdr:nvSpPr>
      <xdr:spPr>
        <a:xfrm>
          <a:off x="22421850" y="1638300"/>
          <a:ext cx="1362075" cy="323850"/>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306911</xdr:colOff>
      <xdr:row>2</xdr:row>
      <xdr:rowOff>148166</xdr:rowOff>
    </xdr:from>
    <xdr:to>
      <xdr:col>0</xdr:col>
      <xdr:colOff>2203465</xdr:colOff>
      <xdr:row>5</xdr:row>
      <xdr:rowOff>31749</xdr:rowOff>
    </xdr:to>
    <xdr:pic>
      <xdr:nvPicPr>
        <xdr:cNvPr id="4" name="Picture 2" descr="C:\Users\cs191251\Desktop\logo_comga¦üs_positivo.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04800" y="1295400"/>
          <a:ext cx="1895475"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27</xdr:colOff>
      <xdr:row>2</xdr:row>
      <xdr:rowOff>84665</xdr:rowOff>
    </xdr:from>
    <xdr:to>
      <xdr:col>29</xdr:col>
      <xdr:colOff>714400</xdr:colOff>
      <xdr:row>4</xdr:row>
      <xdr:rowOff>21165</xdr:rowOff>
    </xdr:to>
    <xdr:sp macro="" textlink="">
      <xdr:nvSpPr>
        <xdr:cNvPr id="6" name="CaixaDeTexto 3">
          <a:hlinkClick xmlns:r="http://schemas.openxmlformats.org/officeDocument/2006/relationships" r:id="rId2"/>
        </xdr:cNvPr>
        <xdr:cNvSpPr txBox="1"/>
      </xdr:nvSpPr>
      <xdr:spPr>
        <a:xfrm>
          <a:off x="22545675" y="1228725"/>
          <a:ext cx="1428750" cy="3143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s255323/Desktop/Fechamentos/Trimestrais/2019/4T19/Cosan/Planilha%20por%20segmento%20Cosan/Worksheet%20in%20(C)%206310%20Empr&#233;stimos%20e%20financiamentos%20Leadshee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s255323/Desktop/Fechamentos/Trimestrais/2019/4T19/Cosan/Planilha%20por%20segmento%20Cosan/Worksheet%20in%20%20%20An&#225;lise%20Empr&#233;stimos%20-%2031%2010%202003"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s255323/Desktop/Fechamentos/Trimestrais/2019/4T19/Cosan/Planilha%20por%20segmento%20Cosan/Worksheet%20in%20A%201611%20Revis&#227;o%20Anal&#237;tica%2031%2007%202006%20-%20CIAO"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s255323/Desktop/Fechamentos/Trimestrais/2019/4T19/Cosan/Planilha%20por%20segmento%20Cosan/Worksheet%20in%206610%20Obriga&#231;&#245;es%20Sociais%20e%20Trabalhistas%20Leadsheet%20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sumitomo"/>
      <sheetName val="volkswagen"/>
      <sheetName val="banespa"/>
      <sheetName val="ajuste e abertura relatório"/>
      <sheetName val="juros 2000"/>
      <sheetName val="Tickmarks"/>
      <sheetName val="Abertura das Contas"/>
      <sheetName val="Movimentação dos Empréstimos"/>
      <sheetName val="Controle das Circul. 06.03"/>
      <sheetName val="Nota Explicativa"/>
      <sheetName val="Outorga 2003"/>
      <sheetName val="XREF"/>
      <sheetName val="Movimentação {ppc}"/>
      <sheetName val="Outorga"/>
      <sheetName val="Segregação CP vs LP"/>
      <sheetName val="Suporte para NE {ppc}"/>
      <sheetName val="Mapa Mov. Empréstimos 06.03"/>
      <sheetName val="Teste da Mov. dos Emprést.06.03"/>
      <sheetName val="Nota Explicativa 06.03"/>
      <sheetName val="Outorga Fixa 06.03"/>
      <sheetName val="Sheet1"/>
      <sheetName val="Resumo Empréstimos"/>
      <sheetName val="Outorga Fixa"/>
      <sheetName val="Mapa Mov. Empréstimos 11_03"/>
      <sheetName val="Teste da Mov. dos Emprést.11_03"/>
      <sheetName val="Nota Explicativa 12.03"/>
      <sheetName val="Controle das Circul. 11_03"/>
      <sheetName val="Outorga Fixa e Variável 30.11 H"/>
      <sheetName val="Parametro Outorga"/>
      <sheetName val="Threshold Calc"/>
      <sheetName val="Outorga Fixa e Variável 30.06 H"/>
      <sheetName val="Teste da Mov. dos Emprést.12_03"/>
      <sheetName val="Nota Explicativa12.03"/>
      <sheetName val="Nota Explicativa 11.03"/>
      <sheetName val="Controle das Circul. 11 e 12.03"/>
      <sheetName val="Movimentação"/>
      <sheetName val="Resumo 30-11"/>
      <sheetName val="Emp. Nacionais"/>
      <sheetName val="Swap"/>
      <sheetName val="Moeda Estrangeira"/>
      <sheetName val="Finame Bandeirantes"/>
      <sheetName val="Finame Brad. e BB"/>
      <sheetName val="Juros Total"/>
      <sheetName val="Mapa de movimentação"/>
      <sheetName val="Parâmetro"/>
      <sheetName val="Circularização"/>
      <sheetName val="Info Empréstimos"/>
      <sheetName val="Mapa mov {ppc}"/>
      <sheetName val="Suporte para Report"/>
      <sheetName val="Segregação CP x LP"/>
      <sheetName val="Finame"/>
      <sheetName val="TCalc (2)"/>
      <sheetName val="Empréstimos"/>
      <sheetName val="TCalc (1)"/>
      <sheetName val="TCalc (3)"/>
      <sheetName val="Para Ref."/>
      <sheetName val="Mapa de emprest 09.04"/>
      <sheetName val="Circularização ACC 09.04"/>
      <sheetName val="Circularização09.04 "/>
      <sheetName val="Circularização 31.12"/>
      <sheetName val="Comp. e Mapa de mov empr. 31.12"/>
      <sheetName val="Mapa"/>
      <sheetName val="Mapa 31.10"/>
      <sheetName val="Mapa 31.12"/>
      <sheetName val="Circularização 31.10"/>
      <sheetName val="Empréstimo Safra"/>
      <sheetName val="Memo"/>
      <sheetName val="Razão Empréstimos"/>
      <sheetName val="NE 7"/>
      <sheetName val="Circularizações"/>
      <sheetName val="Mapa de Movimentação {ppc}"/>
      <sheetName val="Mútuo OHL {ppc}"/>
      <sheetName val="Mútuo SPR {ppc}"/>
      <sheetName val="Covenants"/>
      <sheetName val="Cálculo Parâmetro"/>
      <sheetName val="Summary Page"/>
      <sheetName val="NEs"/>
      <sheetName val="Teste de Baixas"/>
      <sheetName val="Empréstimos - 31.12.06"/>
      <sheetName val="Empréstimos - PAS"/>
      <sheetName val="Memo Empréstimos"/>
      <sheetName val="Cálculo do Parâmetro"/>
      <sheetName val="Off books Set.05"/>
      <sheetName val="Off book dez 05"/>
      <sheetName val="Empréstimos Estrangeiros"/>
      <sheetName val="Garantias Set.05"/>
      <sheetName val="Garantias dez 05"/>
      <sheetName val="Insuf Carteira"/>
      <sheetName val="Contratos Dez.05"/>
      <sheetName val="Resumo BP - Set.05"/>
      <sheetName val="Resumo BPI dez 05"/>
      <sheetName val="Composição empréstimo BPI dez"/>
      <sheetName val="Resumo MKT"/>
      <sheetName val="Adições"/>
      <sheetName val="Detalhado - Set.05"/>
      <sheetName val="Mapa Movimentação - 30.09"/>
      <sheetName val="Pgtos Set.05"/>
      <sheetName val="Pgtos dez 05"/>
      <sheetName val="Taxa Média Juros"/>
      <sheetName val="Resumo das Circularizações"/>
      <sheetName val="Fomentar - BEG"/>
      <sheetName val="Saldo Leiloado CIPA"/>
      <sheetName val="Resumo"/>
      <sheetName val="Saldo não leiloado - CIPA"/>
      <sheetName val="96.786-6"/>
      <sheetName val="97.052-2"/>
      <sheetName val="96.778-5"/>
      <sheetName val="671.362-2"/>
      <sheetName val="30.264 UMBDES"/>
      <sheetName val="30.264 TJLP"/>
      <sheetName val="Movimentação Mútuo"/>
      <sheetName val="NE 8"/>
      <sheetName val="Cálculo do Escalonamento"/>
      <sheetName val="PAS Encargos"/>
      <sheetName val="Empréstimo 31.12"/>
      <sheetName val="Empréstimo Citibank 31.12"/>
      <sheetName val="ACC {PPC} e PAS Encargos_30.09."/>
      <sheetName val="Empréstimos 30.09"/>
      <sheetName val="Níveis Parâmetro"/>
      <sheetName val="ACC {PPC}"/>
      <sheetName val="ACE {PPC}"/>
      <sheetName val="NE"/>
      <sheetName val="ACC {PPC} e PAS Encargos"/>
      <sheetName val="Segregação"/>
      <sheetName val="Empréstimo"/>
      <sheetName val="Movimentação 09"/>
      <sheetName val="Sumário"/>
      <sheetName val="Rollforward"/>
      <sheetName val="Mapa Movim. 3112"/>
      <sheetName val="Controle Empréstimos"/>
      <sheetName val="Parametro"/>
      <sheetName val="investimentos"/>
      <sheetName val="EmpFin"/>
      <sheetName val="Movimentação Imobilizado"/>
      <sheetName val="Mapa Empréstimos"/>
      <sheetName val="Contrato a termo"/>
      <sheetName val="Fluxo de Caixa CF"/>
      <sheetName val="Calculo global Depr."/>
      <sheetName val="Others than Risks"/>
      <sheetName val="Rollfoward"/>
      <sheetName val="Derivativos"/>
      <sheetName val="Teste Adição &amp; Baixas"/>
      <sheetName val="Global Juros"/>
      <sheetName val="Global Variação cambial"/>
      <sheetName val="rough"/>
      <sheetName val="Macros"/>
      <sheetName val="Cash flow"/>
      <sheetName val="Movim. DOAR (31_12_03)"/>
      <sheetName val="Summary"/>
      <sheetName val="Mapa movimentação"/>
      <sheetName val="Segregação CP e LP Empréstimos"/>
      <sheetName val="{PPC} - Saldo C. Giro BB"/>
      <sheetName val="SELIC"/>
      <sheetName val="Comissões"/>
      <sheetName val="Tarifas"/>
      <sheetName val="Suporte NE"/>
      <sheetName val="Teste Adições"/>
      <sheetName val="Mapa Imobilizado"/>
      <sheetName val="Control Sheet"/>
      <sheetName val="DCF Matrix Red"/>
      <sheetName val="Control Page"/>
      <sheetName val="Model"/>
      <sheetName val="FLUXO G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estimos 102003 {ppc}"/>
      <sheetName val="Calculos - DTT"/>
      <sheetName val="Parametro - Juros e VM"/>
      <sheetName val="Parametro - VC"/>
      <sheetName val="Threshold Calc"/>
      <sheetName val="XREF"/>
      <sheetName val="Tickmarks"/>
      <sheetName val="Analítico-clientes"/>
      <sheetName val="AutoBAn-relatório de clientes f"/>
      <sheetName val="Emprestimos 102003 _ppc_"/>
      <sheetName val="Parametro _ VC"/>
      <sheetName val="PAS de juros"/>
      <sheetName val="GERREAL"/>
      <sheetName val="Cons. fluxo caixa 2005"/>
      <sheetName val="Anexo 6"/>
      <sheetName val=""/>
      <sheetName val="Links"/>
      <sheetName val="Lead"/>
      <sheetName val="Seguros 2001-2002 {ppc}"/>
      <sheetName val="Mapa 1 - Base Férias e 13o."/>
      <sheetName val="Seguros"/>
      <sheetName val="Calculo global Depr."/>
      <sheetName val="MovimentEmprést. 31122003 {ppc}"/>
      <sheetName val="Conciliação Custos"/>
      <sheetName val="Conciliação 30.09.04"/>
      <sheetName val="Tratos"/>
      <sheetName val="CP"/>
      <sheetName val="Ativo"/>
      <sheetName val="Dados Star"/>
      <sheetName val="Resumo"/>
      <sheetName val="Mapa Imobilizado"/>
      <sheetName val="Suporte DOAR"/>
      <sheetName val="BASE2"/>
      <sheetName val="Balance Sheet"/>
      <sheetName val="MAPA"/>
      <sheetName val="PAS Moeda Nacional"/>
      <sheetName val="Mapa de Resultado"/>
    </sheetNames>
    <sheetDataSet>
      <sheetData sheetId="0" refreshError="1"/>
      <sheetData sheetId="1" refreshError="1">
        <row r="40">
          <cell r="AN40">
            <v>103533</v>
          </cell>
        </row>
        <row r="57">
          <cell r="X57">
            <v>19195</v>
          </cell>
        </row>
      </sheetData>
      <sheetData sheetId="2"/>
      <sheetData sheetId="3">
        <row r="40">
          <cell r="AN40">
            <v>103533</v>
          </cell>
        </row>
      </sheetData>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
      <sheetName val="Análise Preço Venda"/>
      <sheetName val="XREF"/>
      <sheetName val="Tickmarks"/>
      <sheetName val="Emprestimos 102003 {ppc}"/>
      <sheetName val="Brasil-Jab"/>
      <sheetName val="mapa movimentação"/>
      <sheetName val=" Global fopag"/>
      <sheetName val="Mapa Mov. 429"/>
      <sheetName val="Comparativo-GSM"/>
      <sheetName val="Balanço"/>
      <sheetName val="PAS de juros"/>
      <sheetName val="Taxas"/>
      <sheetName val="ush"/>
    </sheetNames>
    <sheetDataSet>
      <sheetData sheetId="0">
        <row r="926">
          <cell r="F926">
            <v>412190</v>
          </cell>
        </row>
        <row r="1006">
          <cell r="O1006">
            <v>-1407785.6</v>
          </cell>
        </row>
        <row r="1072">
          <cell r="F1072">
            <v>119077.57</v>
          </cell>
        </row>
      </sheetData>
      <sheetData sheetId="1" refreshError="1"/>
      <sheetData sheetId="2" refreshError="1"/>
      <sheetData sheetId="3" refreshError="1"/>
      <sheetData sheetId="4" refreshError="1"/>
      <sheetData sheetId="5">
        <row r="2">
          <cell r="A2">
            <v>10109184.819999926</v>
          </cell>
          <cell r="B2">
            <v>10109184.819999926</v>
          </cell>
          <cell r="D2" t="str">
            <v>Imposto de Renda e Contribuição Social - Combined Leadsheet - CIAO</v>
          </cell>
          <cell r="E2" t="str">
            <v>!</v>
          </cell>
        </row>
        <row r="4">
          <cell r="A4">
            <v>-3936848.98</v>
          </cell>
          <cell r="B4">
            <v>-3936848.98</v>
          </cell>
          <cell r="D4" t="str">
            <v>Imposto de Renda e Contribuição Social - Combined Leadsheet - CIAO</v>
          </cell>
          <cell r="E4" t="str">
            <v>!</v>
          </cell>
        </row>
        <row r="5">
          <cell r="A5">
            <v>119077.57</v>
          </cell>
          <cell r="B5">
            <v>119077.57</v>
          </cell>
          <cell r="D5" t="str">
            <v>Imposto de Renda e Contribuição Social - Combined Leadsheet - CIAO</v>
          </cell>
          <cell r="E5" t="str">
            <v>!</v>
          </cell>
        </row>
        <row r="6">
          <cell r="A6">
            <v>-1407785.6</v>
          </cell>
          <cell r="B6">
            <v>-1407785.6</v>
          </cell>
          <cell r="D6" t="str">
            <v>Imposto de Renda e Contribuição Social - Combined Leadsheet - CIAO</v>
          </cell>
          <cell r="E6" t="str">
            <v>!</v>
          </cell>
        </row>
        <row r="7">
          <cell r="A7">
            <v>412190</v>
          </cell>
          <cell r="B7">
            <v>412190</v>
          </cell>
          <cell r="D7" t="str">
            <v>Imposto de Renda e Contribuição Social - Combined Leadsheet - CIAO</v>
          </cell>
          <cell r="E7" t="str">
            <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Despesa-Custo e Provisão"/>
      <sheetName val="Det  Parâmetros"/>
      <sheetName val="Banco de Horas"/>
      <sheetName val="XREF"/>
      <sheetName val="Tickmarks"/>
      <sheetName val="PAS Custo-despesa e Provisão"/>
      <sheetName val="ush"/>
      <sheetName val="DRE"/>
      <sheetName val="Input"/>
      <sheetName val="Emprestimos 102003 {ppc}"/>
    </sheetNames>
    <sheetDataSet>
      <sheetData sheetId="0">
        <row r="10">
          <cell r="I10" t="str">
            <v>{h}</v>
          </cell>
        </row>
      </sheetData>
      <sheetData sheetId="1"/>
      <sheetData sheetId="2"/>
      <sheetData sheetId="3" refreshError="1"/>
      <sheetData sheetId="4"/>
      <sheetData sheetId="5">
        <row r="2">
          <cell r="A2">
            <v>1905</v>
          </cell>
        </row>
        <row r="3">
          <cell r="A3">
            <v>50.829694269475816</v>
          </cell>
          <cell r="B3">
            <v>50.829694269475802</v>
          </cell>
          <cell r="D3" t="str">
            <v>Avaliação de Erros Monetários</v>
          </cell>
          <cell r="E3" t="str">
            <v>!</v>
          </cell>
        </row>
      </sheetData>
      <sheetData sheetId="6">
        <row r="17">
          <cell r="B17" t="str">
            <v>Saldo divergente do resumo da folha de pagamento. Verificamos conciliações das contas de folha de pagamento, que foram efetuadas somente até dezembro/03. Levantamos ponto para carta comentário, conforme referência de texto anexa.</v>
          </cell>
        </row>
      </sheetData>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3:J35"/>
  <sheetViews>
    <sheetView showGridLines="0" tabSelected="1" zoomScale="90" zoomScaleNormal="90" zoomScaleSheetLayoutView="80" workbookViewId="0"/>
  </sheetViews>
  <sheetFormatPr defaultRowHeight="15"/>
  <cols>
    <col min="1" max="2" width="9.140625" customWidth="1"/>
    <col min="8" max="8" width="72.28515625" customWidth="1"/>
  </cols>
  <sheetData>
    <row r="13" hidden="1"/>
    <row r="14" hidden="1"/>
    <row r="15" hidden="1"/>
    <row r="16" hidden="1"/>
    <row r="17" spans="6:10" hidden="1"/>
    <row r="18" spans="6:10" ht="35.25" customHeight="1" thickBot="1">
      <c r="F18" s="1"/>
      <c r="G18" s="1"/>
      <c r="H18" s="2" t="s">
        <v>0</v>
      </c>
      <c r="I18" s="1"/>
      <c r="J18" s="1"/>
    </row>
    <row r="20" spans="6:10" ht="18.75">
      <c r="H20" s="184" t="s">
        <v>695</v>
      </c>
    </row>
    <row r="21" spans="6:10" ht="18.75">
      <c r="H21" s="184" t="s">
        <v>696</v>
      </c>
    </row>
    <row r="22" spans="6:10" ht="18.75">
      <c r="H22" s="185" t="s">
        <v>647</v>
      </c>
    </row>
    <row r="23" spans="6:10" ht="18.75">
      <c r="H23" s="185" t="s">
        <v>707</v>
      </c>
    </row>
    <row r="24" spans="6:10" ht="18.75">
      <c r="H24" s="185" t="s">
        <v>708</v>
      </c>
    </row>
    <row r="25" spans="6:10" ht="18.75">
      <c r="H25" s="185" t="s">
        <v>709</v>
      </c>
    </row>
    <row r="26" spans="6:10" ht="18.75">
      <c r="H26" s="185" t="s">
        <v>710</v>
      </c>
    </row>
    <row r="27" spans="6:10" ht="18.75">
      <c r="H27" s="185" t="s">
        <v>711</v>
      </c>
    </row>
    <row r="28" spans="6:10" ht="18.75">
      <c r="H28" s="185" t="s">
        <v>712</v>
      </c>
    </row>
    <row r="29" spans="6:10" ht="18.75">
      <c r="H29" s="184" t="s">
        <v>713</v>
      </c>
    </row>
    <row r="30" spans="6:10" ht="18.75">
      <c r="H30" s="184" t="s">
        <v>639</v>
      </c>
    </row>
    <row r="31" spans="6:10" ht="35.25" customHeight="1" thickBot="1">
      <c r="F31" s="1"/>
      <c r="G31" s="1"/>
      <c r="H31" s="2" t="s">
        <v>640</v>
      </c>
      <c r="I31" s="1"/>
      <c r="J31" s="1"/>
    </row>
    <row r="33" spans="8:8" ht="131.25">
      <c r="H33" s="3" t="s">
        <v>641</v>
      </c>
    </row>
    <row r="34" spans="8:8" ht="3" customHeight="1">
      <c r="H34" s="4"/>
    </row>
    <row r="35" spans="8:8" ht="153" customHeight="1">
      <c r="H35" s="3" t="s">
        <v>642</v>
      </c>
    </row>
  </sheetData>
  <dataValidations count="1">
    <dataValidation type="list" allowBlank="1" showInputMessage="1" showErrorMessage="1" sqref="A1">
      <formula1>$A$96:$A$97</formula1>
    </dataValidation>
  </dataValidations>
  <hyperlinks>
    <hyperlink ref="H20" location="'COSAN SA - IFRS'!A1" display="1. COSAN S/A (CSAN3) - CONSOLIDADO CONTÁBIL IFRS"/>
    <hyperlink ref="H22" location="'RAIZEN COMBUSTIVEIS CONSOLIDADO'!A1" display="'RAIZEN COMBUSTIVEIS CONSOLIDADO'!A1"/>
    <hyperlink ref="H25" location="'RAIZEN ENERGIA'!A1" display="2.2 RAÍZEN ENERGIA"/>
    <hyperlink ref="H26" location="COMGAS!A1" display="2.3 COMGÁS"/>
    <hyperlink ref="H27" location="MOOVE!A1" display="2.4 MOOVE"/>
    <hyperlink ref="H28" location="'ENDIVIDAMENTO POR NEGÓCIO'!A1" display="2.6 COSAN CORPORATIVO"/>
    <hyperlink ref="H30" location="'ENDIVIDAMENTO POR NEGÓCIO'!A1" display="4. ENDIVIDAMENTO POR NEGÓCIO"/>
    <hyperlink ref="H29" location="'DFC POR NEGÓCIO'!A1" display="3. DFC POR NEGÓCIO"/>
    <hyperlink ref="H21" location="'COSAN SA - PROFORMA'!A1" display="2. COSAN S/A (CSAN3) - CONSOLIDADO PROFORMA INCLUINDO RAÍZEN"/>
    <hyperlink ref="H23" location="'RAIZEN COMBUSTIVEIS BRASIL'!A1" display="'RAIZEN COMBUSTIVEIS BRASIL'!A1"/>
    <hyperlink ref="H24" location="'RAIZEN COMBUSTIVEIS ARGENTINA'!A1" display="'RAIZEN COMBUSTIVEIS ARGENTINA'!A1"/>
  </hyperlinks>
  <pageMargins left="0.511811024" right="0.511811024" top="0.78740157499999996" bottom="0.78740157499999996" header="0.31496062000000002" footer="0.31496062000000002"/>
  <pageSetup paperSize="9" scale="69" orientation="portrait" r:id="rId1"/>
  <rowBreaks count="1" manualBreakCount="1">
    <brk id="36" min="5"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F66"/>
  <sheetViews>
    <sheetView showGridLines="0" zoomScale="90" zoomScaleNormal="90" workbookViewId="0">
      <pane xSplit="1" ySplit="8" topLeftCell="R9" activePane="bottomRight" state="frozen"/>
      <selection activeCell="AT19" sqref="AT19"/>
      <selection pane="topRight" activeCell="AT19" sqref="AT19"/>
      <selection pane="bottomLeft" activeCell="AT19" sqref="AT19"/>
      <selection pane="bottomRight" activeCell="AC24" sqref="AC24"/>
    </sheetView>
  </sheetViews>
  <sheetFormatPr defaultColWidth="9.140625" defaultRowHeight="15"/>
  <cols>
    <col min="1" max="1" width="48.7109375" style="5" customWidth="1"/>
    <col min="2" max="2" width="9.5703125" style="5" bestFit="1" customWidth="1"/>
    <col min="3" max="3" width="9.28515625" style="5" bestFit="1" customWidth="1"/>
    <col min="4" max="4" width="8.42578125" style="5" bestFit="1" customWidth="1"/>
    <col min="5" max="5" width="9.7109375" style="5" bestFit="1" customWidth="1"/>
    <col min="6" max="6" width="9.5703125" style="5" bestFit="1" customWidth="1"/>
    <col min="7" max="7" width="9.28515625" style="5" bestFit="1" customWidth="1"/>
    <col min="8" max="8" width="8.42578125" style="5" bestFit="1" customWidth="1"/>
    <col min="9" max="9" width="9.7109375" style="5" bestFit="1" customWidth="1"/>
    <col min="10" max="10" width="9.5703125" style="5" bestFit="1" customWidth="1"/>
    <col min="11" max="11" width="9.28515625" style="5" bestFit="1" customWidth="1"/>
    <col min="12" max="12" width="8.42578125" style="5" bestFit="1" customWidth="1"/>
    <col min="13" max="13" width="9.7109375" style="5" bestFit="1" customWidth="1"/>
    <col min="14" max="14" width="9.5703125" style="5" bestFit="1" customWidth="1"/>
    <col min="15" max="15" width="9.28515625" style="5" bestFit="1" customWidth="1"/>
    <col min="16" max="16" width="8.42578125" style="5" bestFit="1" customWidth="1"/>
    <col min="17" max="17" width="9.7109375" style="5" bestFit="1" customWidth="1"/>
    <col min="18" max="18" width="9.5703125" style="5" bestFit="1" customWidth="1"/>
    <col min="19" max="19" width="9.28515625" style="5" bestFit="1" customWidth="1"/>
    <col min="20" max="20" width="8.42578125" style="5" bestFit="1" customWidth="1"/>
    <col min="21" max="21" width="9.7109375" style="5" bestFit="1" customWidth="1"/>
    <col min="22" max="22" width="9.5703125" style="5" bestFit="1" customWidth="1"/>
    <col min="23" max="23" width="9.28515625" style="5" bestFit="1" customWidth="1"/>
    <col min="24" max="24" width="8.42578125" style="5" bestFit="1" customWidth="1"/>
    <col min="25" max="25" width="9.42578125" style="5" customWidth="1"/>
    <col min="26" max="29" width="9.5703125" style="5" bestFit="1" customWidth="1"/>
    <col min="30" max="30" width="9.7109375" style="5" bestFit="1" customWidth="1"/>
    <col min="31" max="32" width="11" style="5" bestFit="1" customWidth="1"/>
    <col min="33" max="16384" width="9.140625" style="5"/>
  </cols>
  <sheetData>
    <row r="1" spans="1:32">
      <c r="S1" s="71"/>
      <c r="T1" s="71"/>
      <c r="U1" s="71"/>
      <c r="V1" s="71"/>
      <c r="W1" s="71"/>
      <c r="X1" s="71"/>
      <c r="Y1" s="71"/>
      <c r="Z1" s="71"/>
      <c r="AA1" s="71"/>
      <c r="AB1" s="71"/>
      <c r="AC1" s="71"/>
    </row>
    <row r="6" spans="1:32">
      <c r="A6" s="61"/>
      <c r="B6" s="61"/>
      <c r="C6" s="61"/>
      <c r="D6" s="61"/>
      <c r="E6" s="61"/>
      <c r="F6" s="61"/>
      <c r="G6" s="61"/>
      <c r="H6" s="61"/>
      <c r="I6" s="61"/>
    </row>
    <row r="7" spans="1:32">
      <c r="A7" s="151" t="s">
        <v>441</v>
      </c>
      <c r="B7" s="366" t="s">
        <v>607</v>
      </c>
      <c r="C7" s="366" t="s">
        <v>608</v>
      </c>
      <c r="D7" s="366" t="s">
        <v>609</v>
      </c>
      <c r="E7" s="366" t="s">
        <v>610</v>
      </c>
      <c r="F7" s="366" t="s">
        <v>611</v>
      </c>
      <c r="G7" s="366" t="s">
        <v>612</v>
      </c>
      <c r="H7" s="366" t="s">
        <v>613</v>
      </c>
      <c r="I7" s="366" t="s">
        <v>614</v>
      </c>
      <c r="J7" s="366" t="s">
        <v>615</v>
      </c>
      <c r="K7" s="366" t="s">
        <v>616</v>
      </c>
      <c r="L7" s="366" t="s">
        <v>617</v>
      </c>
      <c r="M7" s="366" t="s">
        <v>618</v>
      </c>
      <c r="N7" s="366" t="s">
        <v>619</v>
      </c>
      <c r="O7" s="366" t="s">
        <v>620</v>
      </c>
      <c r="P7" s="366" t="s">
        <v>621</v>
      </c>
      <c r="Q7" s="366" t="s">
        <v>622</v>
      </c>
      <c r="R7" s="366" t="s">
        <v>623</v>
      </c>
      <c r="S7" s="366" t="s">
        <v>624</v>
      </c>
      <c r="T7" s="366" t="s">
        <v>625</v>
      </c>
      <c r="U7" s="366" t="s">
        <v>626</v>
      </c>
      <c r="V7" s="366" t="s">
        <v>627</v>
      </c>
      <c r="W7" s="366" t="s">
        <v>628</v>
      </c>
      <c r="X7" s="366" t="s">
        <v>629</v>
      </c>
      <c r="Y7" s="366" t="s">
        <v>643</v>
      </c>
      <c r="Z7" s="366" t="s">
        <v>648</v>
      </c>
      <c r="AA7" s="366" t="s">
        <v>662</v>
      </c>
      <c r="AB7" s="366" t="s">
        <v>694</v>
      </c>
      <c r="AC7" s="366" t="s">
        <v>704</v>
      </c>
    </row>
    <row r="8" spans="1:32" ht="15" customHeight="1">
      <c r="A8" s="151" t="s">
        <v>442</v>
      </c>
      <c r="B8" s="364" t="s">
        <v>10</v>
      </c>
      <c r="C8" s="364" t="s">
        <v>630</v>
      </c>
      <c r="D8" s="364" t="s">
        <v>631</v>
      </c>
      <c r="E8" s="364" t="s">
        <v>632</v>
      </c>
      <c r="F8" s="364" t="s">
        <v>10</v>
      </c>
      <c r="G8" s="364" t="s">
        <v>630</v>
      </c>
      <c r="H8" s="364" t="s">
        <v>631</v>
      </c>
      <c r="I8" s="364" t="s">
        <v>632</v>
      </c>
      <c r="J8" s="364" t="s">
        <v>10</v>
      </c>
      <c r="K8" s="364" t="s">
        <v>630</v>
      </c>
      <c r="L8" s="364" t="s">
        <v>631</v>
      </c>
      <c r="M8" s="364" t="s">
        <v>632</v>
      </c>
      <c r="N8" s="364" t="s">
        <v>10</v>
      </c>
      <c r="O8" s="364" t="s">
        <v>630</v>
      </c>
      <c r="P8" s="364" t="s">
        <v>631</v>
      </c>
      <c r="Q8" s="364" t="s">
        <v>632</v>
      </c>
      <c r="R8" s="364" t="s">
        <v>10</v>
      </c>
      <c r="S8" s="364" t="s">
        <v>630</v>
      </c>
      <c r="T8" s="364" t="s">
        <v>631</v>
      </c>
      <c r="U8" s="364" t="s">
        <v>632</v>
      </c>
      <c r="V8" s="364" t="s">
        <v>10</v>
      </c>
      <c r="W8" s="364" t="s">
        <v>630</v>
      </c>
      <c r="X8" s="364" t="s">
        <v>631</v>
      </c>
      <c r="Y8" s="364" t="s">
        <v>632</v>
      </c>
      <c r="Z8" s="364" t="s">
        <v>10</v>
      </c>
      <c r="AA8" s="364" t="s">
        <v>630</v>
      </c>
      <c r="AB8" s="364" t="s">
        <v>631</v>
      </c>
      <c r="AC8" s="364" t="s">
        <v>632</v>
      </c>
    </row>
    <row r="9" spans="1:32" s="6" customFormat="1" ht="18" customHeight="1">
      <c r="A9" s="24" t="s">
        <v>544</v>
      </c>
      <c r="B9" s="122">
        <v>72.5</v>
      </c>
      <c r="C9" s="122">
        <v>77.599999999999994</v>
      </c>
      <c r="D9" s="122">
        <v>84.9</v>
      </c>
      <c r="E9" s="122">
        <v>80.7</v>
      </c>
      <c r="F9" s="122">
        <v>91.533978719999993</v>
      </c>
      <c r="G9" s="122">
        <v>82.923801539999999</v>
      </c>
      <c r="H9" s="122">
        <v>88.462548210000008</v>
      </c>
      <c r="I9" s="229">
        <v>75.530357119999991</v>
      </c>
      <c r="J9" s="123">
        <v>71.17658394</v>
      </c>
      <c r="K9" s="123">
        <v>80.175065070000002</v>
      </c>
      <c r="L9" s="123">
        <v>89.327055090000002</v>
      </c>
      <c r="M9" s="123">
        <v>76.259</v>
      </c>
      <c r="N9" s="123">
        <v>76.934197960000006</v>
      </c>
      <c r="O9" s="123">
        <v>86.99275166000001</v>
      </c>
      <c r="P9" s="123">
        <v>83.902654340000012</v>
      </c>
      <c r="Q9" s="123">
        <v>81.055486099999982</v>
      </c>
      <c r="R9" s="123">
        <v>81.250643299999979</v>
      </c>
      <c r="S9" s="123">
        <v>92.358310030000013</v>
      </c>
      <c r="T9" s="123">
        <v>93.325258750000003</v>
      </c>
      <c r="U9" s="229">
        <v>80.939608834584106</v>
      </c>
      <c r="V9" s="229">
        <v>83.7</v>
      </c>
      <c r="W9" s="229">
        <v>87.8</v>
      </c>
      <c r="X9" s="229">
        <v>91.6</v>
      </c>
      <c r="Y9" s="229">
        <v>82.8</v>
      </c>
      <c r="Z9" s="229">
        <v>95.917593098893605</v>
      </c>
      <c r="AA9" s="229">
        <v>101.80464602000001</v>
      </c>
      <c r="AB9" s="229">
        <v>106.46022112520021</v>
      </c>
      <c r="AC9" s="229">
        <v>93.5</v>
      </c>
      <c r="AD9" s="445"/>
      <c r="AE9" s="445"/>
      <c r="AF9" s="445"/>
    </row>
    <row r="10" spans="1:32">
      <c r="A10" s="151" t="s">
        <v>451</v>
      </c>
      <c r="B10" s="366" t="s">
        <v>607</v>
      </c>
      <c r="C10" s="366" t="s">
        <v>608</v>
      </c>
      <c r="D10" s="366" t="s">
        <v>609</v>
      </c>
      <c r="E10" s="366" t="s">
        <v>610</v>
      </c>
      <c r="F10" s="366" t="s">
        <v>611</v>
      </c>
      <c r="G10" s="366" t="s">
        <v>612</v>
      </c>
      <c r="H10" s="366" t="s">
        <v>613</v>
      </c>
      <c r="I10" s="366" t="s">
        <v>614</v>
      </c>
      <c r="J10" s="366" t="s">
        <v>615</v>
      </c>
      <c r="K10" s="366" t="s">
        <v>616</v>
      </c>
      <c r="L10" s="366" t="s">
        <v>617</v>
      </c>
      <c r="M10" s="366" t="s">
        <v>618</v>
      </c>
      <c r="N10" s="366" t="s">
        <v>619</v>
      </c>
      <c r="O10" s="366" t="s">
        <v>620</v>
      </c>
      <c r="P10" s="366" t="s">
        <v>621</v>
      </c>
      <c r="Q10" s="366" t="s">
        <v>622</v>
      </c>
      <c r="R10" s="366" t="s">
        <v>623</v>
      </c>
      <c r="S10" s="366" t="s">
        <v>624</v>
      </c>
      <c r="T10" s="366" t="s">
        <v>625</v>
      </c>
      <c r="U10" s="366" t="s">
        <v>626</v>
      </c>
      <c r="V10" s="366" t="s">
        <v>627</v>
      </c>
      <c r="W10" s="366" t="s">
        <v>628</v>
      </c>
      <c r="X10" s="366" t="s">
        <v>629</v>
      </c>
      <c r="Y10" s="366" t="s">
        <v>643</v>
      </c>
      <c r="Z10" s="366" t="s">
        <v>648</v>
      </c>
      <c r="AA10" s="366" t="s">
        <v>662</v>
      </c>
      <c r="AB10" s="366" t="s">
        <v>694</v>
      </c>
      <c r="AC10" s="366" t="s">
        <v>704</v>
      </c>
    </row>
    <row r="11" spans="1:32" ht="15" customHeight="1">
      <c r="A11" s="151" t="s">
        <v>250</v>
      </c>
      <c r="B11" s="364" t="s">
        <v>10</v>
      </c>
      <c r="C11" s="364" t="s">
        <v>630</v>
      </c>
      <c r="D11" s="364" t="s">
        <v>631</v>
      </c>
      <c r="E11" s="364" t="s">
        <v>632</v>
      </c>
      <c r="F11" s="364" t="s">
        <v>10</v>
      </c>
      <c r="G11" s="364" t="s">
        <v>630</v>
      </c>
      <c r="H11" s="364" t="s">
        <v>631</v>
      </c>
      <c r="I11" s="364" t="s">
        <v>632</v>
      </c>
      <c r="J11" s="364" t="s">
        <v>10</v>
      </c>
      <c r="K11" s="364" t="s">
        <v>630</v>
      </c>
      <c r="L11" s="364" t="s">
        <v>631</v>
      </c>
      <c r="M11" s="364" t="s">
        <v>632</v>
      </c>
      <c r="N11" s="364" t="s">
        <v>10</v>
      </c>
      <c r="O11" s="364" t="s">
        <v>630</v>
      </c>
      <c r="P11" s="364" t="s">
        <v>631</v>
      </c>
      <c r="Q11" s="364" t="s">
        <v>632</v>
      </c>
      <c r="R11" s="364" t="s">
        <v>10</v>
      </c>
      <c r="S11" s="364" t="s">
        <v>630</v>
      </c>
      <c r="T11" s="364" t="s">
        <v>631</v>
      </c>
      <c r="U11" s="364" t="s">
        <v>632</v>
      </c>
      <c r="V11" s="364" t="s">
        <v>10</v>
      </c>
      <c r="W11" s="364" t="s">
        <v>630</v>
      </c>
      <c r="X11" s="364" t="s">
        <v>631</v>
      </c>
      <c r="Y11" s="364" t="s">
        <v>632</v>
      </c>
      <c r="Z11" s="364" t="s">
        <v>10</v>
      </c>
      <c r="AA11" s="364" t="s">
        <v>630</v>
      </c>
      <c r="AB11" s="364" t="s">
        <v>631</v>
      </c>
      <c r="AC11" s="364" t="s">
        <v>632</v>
      </c>
    </row>
    <row r="12" spans="1:32">
      <c r="A12" s="24" t="s">
        <v>545</v>
      </c>
      <c r="B12" s="226">
        <v>357.69937980000003</v>
      </c>
      <c r="C12" s="226">
        <v>386.05715167</v>
      </c>
      <c r="D12" s="226">
        <v>407.32051331999998</v>
      </c>
      <c r="E12" s="226">
        <v>391.82169653</v>
      </c>
      <c r="F12" s="226">
        <v>368.26855773</v>
      </c>
      <c r="G12" s="226">
        <v>403.94602935</v>
      </c>
      <c r="H12" s="122">
        <v>429.9</v>
      </c>
      <c r="I12" s="226">
        <v>400.13269701000002</v>
      </c>
      <c r="J12" s="66">
        <v>379.84330763999998</v>
      </c>
      <c r="K12" s="66">
        <v>424.08790020999999</v>
      </c>
      <c r="L12" s="122">
        <v>484.22582395000001</v>
      </c>
      <c r="M12" s="122">
        <v>463.57128392999999</v>
      </c>
      <c r="N12" s="122">
        <v>479.12469754</v>
      </c>
      <c r="O12" s="66">
        <v>488.99166280000003</v>
      </c>
      <c r="P12" s="122">
        <v>463.58142757000002</v>
      </c>
      <c r="Q12" s="122">
        <v>451.97660980000001</v>
      </c>
      <c r="R12" s="122">
        <v>446.69646951999999</v>
      </c>
      <c r="S12" s="122">
        <v>511.46600439999997</v>
      </c>
      <c r="T12" s="122">
        <v>534.31819050000001</v>
      </c>
      <c r="U12" s="226">
        <v>637.04186854</v>
      </c>
      <c r="V12" s="122">
        <v>724.57207321999999</v>
      </c>
      <c r="W12" s="226">
        <v>826.67333699000005</v>
      </c>
      <c r="X12" s="217">
        <v>1011.5163305100003</v>
      </c>
      <c r="Y12" s="217">
        <v>887.18700000000001</v>
      </c>
      <c r="Z12" s="226">
        <v>1034.3407935500004</v>
      </c>
      <c r="AA12" s="226">
        <v>1004.48262216</v>
      </c>
      <c r="AB12" s="226">
        <v>1100.7258004499993</v>
      </c>
      <c r="AC12" s="226">
        <v>906.74699473999988</v>
      </c>
    </row>
    <row r="13" spans="1:32">
      <c r="A13" s="24" t="s">
        <v>546</v>
      </c>
      <c r="B13" s="226">
        <v>-257.80563832000001</v>
      </c>
      <c r="C13" s="226">
        <v>-283.33194075</v>
      </c>
      <c r="D13" s="226">
        <v>-311.02796044999997</v>
      </c>
      <c r="E13" s="226">
        <v>-306.17154592000003</v>
      </c>
      <c r="F13" s="226">
        <v>-289.99675055</v>
      </c>
      <c r="G13" s="226">
        <v>-315.14602864</v>
      </c>
      <c r="H13" s="122">
        <v>-333</v>
      </c>
      <c r="I13" s="226">
        <v>-309.70597777999996</v>
      </c>
      <c r="J13" s="66">
        <v>-288.57520116000001</v>
      </c>
      <c r="K13" s="66">
        <v>-314.26123029000001</v>
      </c>
      <c r="L13" s="122">
        <v>-367.11098526999996</v>
      </c>
      <c r="M13" s="122">
        <v>-352.37853036000001</v>
      </c>
      <c r="N13" s="122">
        <v>-371.94410516000005</v>
      </c>
      <c r="O13" s="66">
        <v>-369.33671418</v>
      </c>
      <c r="P13" s="122">
        <v>-339.90258008999996</v>
      </c>
      <c r="Q13" s="122">
        <v>-317.56764454</v>
      </c>
      <c r="R13" s="122">
        <v>-313.98667644</v>
      </c>
      <c r="S13" s="122">
        <v>-354.42852911</v>
      </c>
      <c r="T13" s="122">
        <v>-384.18966926000002</v>
      </c>
      <c r="U13" s="226">
        <v>-493.05230193</v>
      </c>
      <c r="V13" s="122">
        <v>-578.49663398999996</v>
      </c>
      <c r="W13" s="226">
        <v>-666.06536062999999</v>
      </c>
      <c r="X13" s="217">
        <v>-839.09669818999953</v>
      </c>
      <c r="Y13" s="217">
        <v>-697.42499999999995</v>
      </c>
      <c r="Z13" s="226">
        <v>-826.35782132000008</v>
      </c>
      <c r="AA13" s="226">
        <v>-784.92148923000013</v>
      </c>
      <c r="AB13" s="226">
        <v>-875.21566383999993</v>
      </c>
      <c r="AC13" s="226">
        <v>-699.24985850999997</v>
      </c>
    </row>
    <row r="14" spans="1:32">
      <c r="A14" s="24" t="s">
        <v>253</v>
      </c>
      <c r="B14" s="226">
        <v>99.893741480000003</v>
      </c>
      <c r="C14" s="226">
        <v>102.72521091999999</v>
      </c>
      <c r="D14" s="226">
        <v>96.292552870000009</v>
      </c>
      <c r="E14" s="226">
        <v>85.650150609999997</v>
      </c>
      <c r="F14" s="226">
        <v>78.27180718000001</v>
      </c>
      <c r="G14" s="226">
        <v>88.800000709999992</v>
      </c>
      <c r="H14" s="122">
        <v>96.9</v>
      </c>
      <c r="I14" s="226">
        <v>90.426719230000003</v>
      </c>
      <c r="J14" s="66">
        <v>91.26810648</v>
      </c>
      <c r="K14" s="66">
        <v>109.82666992</v>
      </c>
      <c r="L14" s="122">
        <v>117.11483868000001</v>
      </c>
      <c r="M14" s="122">
        <v>111.19275356999999</v>
      </c>
      <c r="N14" s="122">
        <v>107.18059237999999</v>
      </c>
      <c r="O14" s="66">
        <v>119.65494862</v>
      </c>
      <c r="P14" s="122">
        <v>123.67884748</v>
      </c>
      <c r="Q14" s="122">
        <v>134.40896526</v>
      </c>
      <c r="R14" s="122">
        <v>132.70979308</v>
      </c>
      <c r="S14" s="122">
        <v>157.03747529</v>
      </c>
      <c r="T14" s="122">
        <v>150.12852124</v>
      </c>
      <c r="U14" s="226">
        <v>143.98956661000003</v>
      </c>
      <c r="V14" s="122">
        <v>146.07543923</v>
      </c>
      <c r="W14" s="226">
        <v>160.60797636000001</v>
      </c>
      <c r="X14" s="226">
        <v>172.4196323200008</v>
      </c>
      <c r="Y14" s="226">
        <v>189.762</v>
      </c>
      <c r="Z14" s="226">
        <v>207.98297223000031</v>
      </c>
      <c r="AA14" s="226">
        <v>219.56113292999987</v>
      </c>
      <c r="AB14" s="226">
        <v>225.51013660999934</v>
      </c>
      <c r="AC14" s="226">
        <v>207.49713622999991</v>
      </c>
      <c r="AD14" s="445"/>
      <c r="AE14" s="445"/>
    </row>
    <row r="15" spans="1:32">
      <c r="A15" s="28" t="s">
        <v>453</v>
      </c>
      <c r="B15" s="157">
        <v>0.27926730411401174</v>
      </c>
      <c r="C15" s="157">
        <v>0.26608809207557194</v>
      </c>
      <c r="D15" s="157">
        <v>0.23640486968146004</v>
      </c>
      <c r="E15" s="157">
        <v>0.21859471123861604</v>
      </c>
      <c r="F15" s="157">
        <v>0.21254002150622323</v>
      </c>
      <c r="G15" s="157">
        <v>0.21983134938320936</v>
      </c>
      <c r="H15" s="158">
        <v>0.22500000000000001</v>
      </c>
      <c r="I15" s="157">
        <v>0.22599182697568973</v>
      </c>
      <c r="J15" s="157">
        <v>0.2402783059337199</v>
      </c>
      <c r="K15" s="157">
        <v>0.25897147705844942</v>
      </c>
      <c r="L15" s="157">
        <v>0.24185996055446435</v>
      </c>
      <c r="M15" s="157">
        <v>0.2398611765322165</v>
      </c>
      <c r="N15" s="157">
        <v>0.22370082972199937</v>
      </c>
      <c r="O15" s="157">
        <v>0.24469731842634596</v>
      </c>
      <c r="P15" s="157">
        <v>0.26678991030399873</v>
      </c>
      <c r="Q15" s="157">
        <v>0.29738035629648196</v>
      </c>
      <c r="R15" s="157">
        <v>0.29709165425597384</v>
      </c>
      <c r="S15" s="157">
        <v>0.30703404319945066</v>
      </c>
      <c r="T15" s="157">
        <v>0.28097213216625461</v>
      </c>
      <c r="U15" s="157">
        <v>0.22602841935648832</v>
      </c>
      <c r="V15" s="157">
        <v>0.20160235900459206</v>
      </c>
      <c r="W15" s="157">
        <v>0.19428227471904397</v>
      </c>
      <c r="X15" s="157">
        <v>0.17045659780210159</v>
      </c>
      <c r="Y15" s="157">
        <v>0.214</v>
      </c>
      <c r="Z15" s="157">
        <v>0.20107780097908934</v>
      </c>
      <c r="AA15" s="157">
        <v>0.21858131548146073</v>
      </c>
      <c r="AB15" s="157">
        <v>0.20487403540264629</v>
      </c>
      <c r="AC15" s="157">
        <v>0.22883686125642747</v>
      </c>
    </row>
    <row r="16" spans="1:32" s="27" customFormat="1">
      <c r="A16" s="24" t="s">
        <v>454</v>
      </c>
      <c r="B16" s="226">
        <v>-46.958834020000005</v>
      </c>
      <c r="C16" s="226">
        <v>-59.114711590000006</v>
      </c>
      <c r="D16" s="226">
        <v>-64.277130720000002</v>
      </c>
      <c r="E16" s="226">
        <v>-58.157553049999997</v>
      </c>
      <c r="F16" s="226">
        <v>-56.286334670000002</v>
      </c>
      <c r="G16" s="226">
        <v>-65.865155959999996</v>
      </c>
      <c r="H16" s="122">
        <v>-64.528824889999996</v>
      </c>
      <c r="I16" s="226">
        <v>-58.546316659999995</v>
      </c>
      <c r="J16" s="66">
        <v>-64.804618539999993</v>
      </c>
      <c r="K16" s="66">
        <v>-70.380163719999999</v>
      </c>
      <c r="L16" s="122">
        <v>-74.595426849999996</v>
      </c>
      <c r="M16" s="122">
        <v>-81.868501409999993</v>
      </c>
      <c r="N16" s="122">
        <v>-83.973750699999997</v>
      </c>
      <c r="O16" s="66">
        <v>-95.368404349999992</v>
      </c>
      <c r="P16" s="122">
        <v>-92.089087989999996</v>
      </c>
      <c r="Q16" s="122">
        <v>-90.613985079999992</v>
      </c>
      <c r="R16" s="122">
        <v>-87.389054150000007</v>
      </c>
      <c r="S16" s="122">
        <v>-99.901755099999988</v>
      </c>
      <c r="T16" s="122">
        <v>-96.630099430000001</v>
      </c>
      <c r="U16" s="226">
        <v>-102.78401074999999</v>
      </c>
      <c r="V16" s="122">
        <v>-86.776858260000012</v>
      </c>
      <c r="W16" s="226">
        <v>-93.033804500000002</v>
      </c>
      <c r="X16" s="226">
        <v>-97.683498229999941</v>
      </c>
      <c r="Y16" s="226">
        <v>-115.82299999999999</v>
      </c>
      <c r="Z16" s="226">
        <v>-112.02411839999999</v>
      </c>
      <c r="AA16" s="226">
        <v>-120.74290642999996</v>
      </c>
      <c r="AB16" s="226">
        <v>-136.48327829000002</v>
      </c>
      <c r="AC16" s="226">
        <v>-123.23134033999999</v>
      </c>
      <c r="AD16" s="445"/>
      <c r="AE16" s="445"/>
    </row>
    <row r="17" spans="1:31" s="27" customFormat="1">
      <c r="A17" s="24" t="s">
        <v>455</v>
      </c>
      <c r="B17" s="226">
        <v>-20.59362054</v>
      </c>
      <c r="C17" s="226">
        <v>-15.29283233</v>
      </c>
      <c r="D17" s="226">
        <v>-19.208372969999999</v>
      </c>
      <c r="E17" s="226">
        <v>-18.05116598</v>
      </c>
      <c r="F17" s="226">
        <v>-17.370185450000001</v>
      </c>
      <c r="G17" s="226">
        <v>-16.42150277</v>
      </c>
      <c r="H17" s="122">
        <v>-17.686981020000001</v>
      </c>
      <c r="I17" s="226">
        <v>-19.20523158</v>
      </c>
      <c r="J17" s="66">
        <v>-16.14663329</v>
      </c>
      <c r="K17" s="66">
        <v>-17.385414179999998</v>
      </c>
      <c r="L17" s="122">
        <v>-18.481564120000002</v>
      </c>
      <c r="M17" s="122">
        <v>-25.652132909999999</v>
      </c>
      <c r="N17" s="122">
        <v>-18.79275805</v>
      </c>
      <c r="O17" s="66">
        <v>-16.947390250000002</v>
      </c>
      <c r="P17" s="122">
        <v>-17.74194554</v>
      </c>
      <c r="Q17" s="122">
        <v>-19.871147710000002</v>
      </c>
      <c r="R17" s="122">
        <v>-20.21868297</v>
      </c>
      <c r="S17" s="122">
        <v>-21.174981429999999</v>
      </c>
      <c r="T17" s="122">
        <v>-23.364430039999998</v>
      </c>
      <c r="U17" s="226">
        <v>-29.244374860000001</v>
      </c>
      <c r="V17" s="122">
        <v>-22.642950219999999</v>
      </c>
      <c r="W17" s="226">
        <v>-36.792223119999996</v>
      </c>
      <c r="X17" s="226">
        <v>-33.001168080000006</v>
      </c>
      <c r="Y17" s="226">
        <v>-39.9</v>
      </c>
      <c r="Z17" s="226">
        <v>-37.643211340000001</v>
      </c>
      <c r="AA17" s="226">
        <v>-39.713194959999996</v>
      </c>
      <c r="AB17" s="226">
        <v>-45.125727750000003</v>
      </c>
      <c r="AC17" s="226">
        <v>-50.730024970000024</v>
      </c>
      <c r="AD17" s="445"/>
      <c r="AE17" s="445"/>
    </row>
    <row r="18" spans="1:31" s="27" customFormat="1">
      <c r="A18" s="24" t="s">
        <v>456</v>
      </c>
      <c r="B18" s="226">
        <v>-2.4867896099999998</v>
      </c>
      <c r="C18" s="226">
        <v>-5.5762730300000003</v>
      </c>
      <c r="D18" s="226">
        <v>2.3834641099999998</v>
      </c>
      <c r="E18" s="226">
        <v>-2.2954262200000004</v>
      </c>
      <c r="F18" s="226">
        <v>0.40987784000000005</v>
      </c>
      <c r="G18" s="226">
        <v>-0.24020810000000001</v>
      </c>
      <c r="H18" s="122">
        <v>0.41597297999999999</v>
      </c>
      <c r="I18" s="226">
        <v>0.44598589</v>
      </c>
      <c r="J18" s="66">
        <v>0.15995555</v>
      </c>
      <c r="K18" s="66">
        <v>0.21372431</v>
      </c>
      <c r="L18" s="122">
        <v>0.38526826000000003</v>
      </c>
      <c r="M18" s="122">
        <v>1.4356557299999999</v>
      </c>
      <c r="N18" s="122">
        <v>1.7014246499999999</v>
      </c>
      <c r="O18" s="66">
        <v>0.15317938</v>
      </c>
      <c r="P18" s="122">
        <v>0.18206913</v>
      </c>
      <c r="Q18" s="122">
        <v>5.48645082</v>
      </c>
      <c r="R18" s="122">
        <v>0.14764782999999998</v>
      </c>
      <c r="S18" s="122">
        <v>-0.31562641999999996</v>
      </c>
      <c r="T18" s="122">
        <v>-3.7379183599999997</v>
      </c>
      <c r="U18" s="226">
        <v>0.2270722</v>
      </c>
      <c r="V18" s="122">
        <v>-1.10927175</v>
      </c>
      <c r="W18" s="226">
        <v>-2.9861265600000002</v>
      </c>
      <c r="X18" s="226">
        <v>-0.10990508999999984</v>
      </c>
      <c r="Y18" s="226">
        <v>6.5970000000000004</v>
      </c>
      <c r="Z18" s="226">
        <v>1.0382695200000003</v>
      </c>
      <c r="AA18" s="226">
        <v>-0.96921407000000048</v>
      </c>
      <c r="AB18" s="226">
        <v>-9.3494309999999761E-2</v>
      </c>
      <c r="AC18" s="226">
        <v>31.828689470000011</v>
      </c>
      <c r="AD18" s="445"/>
      <c r="AE18" s="445"/>
    </row>
    <row r="19" spans="1:31" s="27" customFormat="1">
      <c r="A19" s="24"/>
      <c r="B19" s="24"/>
      <c r="C19" s="24"/>
      <c r="D19" s="24"/>
      <c r="E19" s="24"/>
      <c r="F19" s="24"/>
      <c r="G19" s="24"/>
      <c r="H19" s="24"/>
      <c r="I19" s="24"/>
      <c r="J19" s="122"/>
      <c r="K19" s="122"/>
      <c r="L19" s="122"/>
      <c r="M19" s="122"/>
      <c r="N19" s="122"/>
      <c r="O19" s="122"/>
      <c r="P19" s="122"/>
      <c r="Q19" s="122"/>
      <c r="R19" s="122"/>
      <c r="S19" s="122"/>
      <c r="T19" s="122"/>
      <c r="U19" s="226"/>
      <c r="V19" s="122"/>
      <c r="W19" s="226"/>
      <c r="X19" s="226"/>
      <c r="Y19" s="226"/>
      <c r="Z19" s="226"/>
      <c r="AA19" s="226"/>
      <c r="AB19" s="226"/>
      <c r="AC19" s="226"/>
    </row>
    <row r="20" spans="1:31" s="27" customFormat="1">
      <c r="A20" s="18" t="s">
        <v>262</v>
      </c>
      <c r="B20" s="18"/>
      <c r="C20" s="18"/>
      <c r="D20" s="18"/>
      <c r="E20" s="18"/>
      <c r="F20" s="18"/>
      <c r="G20" s="18"/>
      <c r="H20" s="18"/>
      <c r="I20" s="18"/>
      <c r="J20" s="225">
        <v>-2.2132527700000018</v>
      </c>
      <c r="K20" s="225">
        <v>-3.6339556599999998</v>
      </c>
      <c r="L20" s="225">
        <v>-11.665646840000006</v>
      </c>
      <c r="M20" s="225">
        <v>-8.886271967047902</v>
      </c>
      <c r="N20" s="225">
        <v>-11.443955089999999</v>
      </c>
      <c r="O20" s="225">
        <v>-17.707064489999997</v>
      </c>
      <c r="P20" s="225">
        <v>-14.333635289999998</v>
      </c>
      <c r="Q20" s="225">
        <v>-12.282058660000001</v>
      </c>
      <c r="R20" s="225">
        <v>-10.348130960000001</v>
      </c>
      <c r="S20" s="225">
        <v>-9.0856726899999991</v>
      </c>
      <c r="T20" s="225">
        <v>-7.4315132699999999</v>
      </c>
      <c r="U20" s="225">
        <v>-7.4466315999999999</v>
      </c>
      <c r="V20" s="93">
        <v>-8.8667209700000011</v>
      </c>
      <c r="W20" s="225">
        <v>-10.059602609999999</v>
      </c>
      <c r="X20" s="225">
        <v>-14.128947559999997</v>
      </c>
      <c r="Y20" s="225">
        <v>-12.92</v>
      </c>
      <c r="Z20" s="225">
        <v>-10.638516370000007</v>
      </c>
      <c r="AA20" s="225">
        <v>-15.521807350000001</v>
      </c>
      <c r="AB20" s="225">
        <v>15.620262050000003</v>
      </c>
      <c r="AC20" s="225">
        <v>-10.893326149999998</v>
      </c>
    </row>
    <row r="21" spans="1:31" s="27" customFormat="1">
      <c r="A21" s="18" t="s">
        <v>264</v>
      </c>
      <c r="B21" s="18"/>
      <c r="C21" s="18"/>
      <c r="D21" s="18"/>
      <c r="E21" s="18"/>
      <c r="F21" s="18"/>
      <c r="G21" s="18"/>
      <c r="H21" s="18"/>
      <c r="I21" s="18"/>
      <c r="J21" s="225">
        <v>7.035364999999999E-2</v>
      </c>
      <c r="K21" s="225">
        <v>2.2001017633331343E-2</v>
      </c>
      <c r="L21" s="225">
        <v>2.4417298752430993E-2</v>
      </c>
      <c r="M21" s="225">
        <v>3.5066550819198995E-2</v>
      </c>
      <c r="N21" s="225">
        <v>2.2326300000000002E-3</v>
      </c>
      <c r="O21" s="225">
        <v>0</v>
      </c>
      <c r="P21" s="225">
        <v>9.8367740000000009E-2</v>
      </c>
      <c r="Q21" s="225">
        <v>1.32208543</v>
      </c>
      <c r="R21" s="225">
        <v>2.1199317400000002</v>
      </c>
      <c r="S21" s="225">
        <v>0.55744579000000005</v>
      </c>
      <c r="T21" s="225">
        <v>0.42374597999999997</v>
      </c>
      <c r="U21" s="225">
        <v>0.56930325000000004</v>
      </c>
      <c r="V21" s="93">
        <v>0.54774385000000003</v>
      </c>
      <c r="W21" s="225">
        <v>1.24578181</v>
      </c>
      <c r="X21" s="225">
        <v>0.67664144999999976</v>
      </c>
      <c r="Y21" s="225">
        <v>1.1850000000000001</v>
      </c>
      <c r="Z21" s="225">
        <v>1.4670997699999999</v>
      </c>
      <c r="AA21" s="225">
        <v>1.1452315199999998</v>
      </c>
      <c r="AB21" s="225">
        <v>5.8719185500000002</v>
      </c>
      <c r="AC21" s="225">
        <v>3.4973103199999995</v>
      </c>
    </row>
    <row r="22" spans="1:31" s="27" customFormat="1">
      <c r="A22" s="224" t="s">
        <v>265</v>
      </c>
      <c r="B22" s="224"/>
      <c r="C22" s="224"/>
      <c r="D22" s="224"/>
      <c r="E22" s="224"/>
      <c r="F22" s="224"/>
      <c r="G22" s="224"/>
      <c r="H22" s="224"/>
      <c r="I22" s="224"/>
      <c r="J22" s="226">
        <v>-2.1428991200000018</v>
      </c>
      <c r="K22" s="226">
        <v>-3.6119546423666682</v>
      </c>
      <c r="L22" s="226">
        <v>-11.641229541247576</v>
      </c>
      <c r="M22" s="226">
        <v>-8.8512054162287033</v>
      </c>
      <c r="N22" s="226">
        <v>-11.441722459999999</v>
      </c>
      <c r="O22" s="226">
        <v>-17.707064489999997</v>
      </c>
      <c r="P22" s="226">
        <v>-14.235267549999998</v>
      </c>
      <c r="Q22" s="226">
        <v>-10.959973230000001</v>
      </c>
      <c r="R22" s="226">
        <v>-8.2281992200000005</v>
      </c>
      <c r="S22" s="226">
        <v>-8.5282268999999999</v>
      </c>
      <c r="T22" s="226">
        <v>-7.0077672900000003</v>
      </c>
      <c r="U22" s="226">
        <v>-6.87732835</v>
      </c>
      <c r="V22" s="122">
        <v>-8.3189771200000013</v>
      </c>
      <c r="W22" s="226">
        <v>-8.8138207999999985</v>
      </c>
      <c r="X22" s="226">
        <v>-13.452306109999997</v>
      </c>
      <c r="Y22" s="226">
        <v>-11.736000000000001</v>
      </c>
      <c r="Z22" s="226">
        <v>-9.1714166000000077</v>
      </c>
      <c r="AA22" s="226">
        <v>-14.376575830000002</v>
      </c>
      <c r="AB22" s="226">
        <v>21.492180600000005</v>
      </c>
      <c r="AC22" s="226">
        <v>-7.3960158299999987</v>
      </c>
    </row>
    <row r="23" spans="1:31" s="27" customFormat="1">
      <c r="A23" s="18" t="s">
        <v>266</v>
      </c>
      <c r="B23" s="18"/>
      <c r="C23" s="18"/>
      <c r="D23" s="18"/>
      <c r="E23" s="18"/>
      <c r="F23" s="18"/>
      <c r="G23" s="18"/>
      <c r="H23" s="18"/>
      <c r="I23" s="18"/>
      <c r="J23" s="225">
        <v>7.6479005399999114</v>
      </c>
      <c r="K23" s="225">
        <v>-7.0817011523863211</v>
      </c>
      <c r="L23" s="225">
        <v>0.13868921438632606</v>
      </c>
      <c r="M23" s="225">
        <v>-75.472587752111309</v>
      </c>
      <c r="N23" s="225">
        <v>-6.4010124200000025</v>
      </c>
      <c r="O23" s="225">
        <v>-6.4350980400000033</v>
      </c>
      <c r="P23" s="225">
        <v>-0.84373417000000295</v>
      </c>
      <c r="Q23" s="225">
        <v>-6.1216561900000013</v>
      </c>
      <c r="R23" s="225">
        <v>-11.0134662</v>
      </c>
      <c r="S23" s="225">
        <v>3.6525777899999996</v>
      </c>
      <c r="T23" s="225">
        <v>-5.8651093999999997</v>
      </c>
      <c r="U23" s="225">
        <v>-1.8462119999999693E-2</v>
      </c>
      <c r="V23" s="93">
        <v>-0.30791928000000013</v>
      </c>
      <c r="W23" s="225">
        <v>14.327753469999999</v>
      </c>
      <c r="X23" s="225">
        <v>3.2587773500000035</v>
      </c>
      <c r="Y23" s="225">
        <v>-5.8150000000000004</v>
      </c>
      <c r="Z23" s="225">
        <v>6.6078634100000153</v>
      </c>
      <c r="AA23" s="225">
        <v>28.133015490000005</v>
      </c>
      <c r="AB23" s="225">
        <v>-72.37152888</v>
      </c>
      <c r="AC23" s="225">
        <v>-48.35396718999997</v>
      </c>
    </row>
    <row r="24" spans="1:31" s="27" customFormat="1">
      <c r="A24" s="18" t="s">
        <v>267</v>
      </c>
      <c r="B24" s="18"/>
      <c r="C24" s="18"/>
      <c r="D24" s="18"/>
      <c r="E24" s="18"/>
      <c r="F24" s="18"/>
      <c r="G24" s="18"/>
      <c r="H24" s="18"/>
      <c r="I24" s="18"/>
      <c r="J24" s="225">
        <v>-1.7357252200000002</v>
      </c>
      <c r="K24" s="225">
        <v>-2.071676509140743</v>
      </c>
      <c r="L24" s="225">
        <v>-2.053900868597081</v>
      </c>
      <c r="M24" s="225">
        <v>-2.9834506383076764</v>
      </c>
      <c r="N24" s="225">
        <v>-1.0713010900000002</v>
      </c>
      <c r="O24" s="225">
        <v>-1.2094107000000001</v>
      </c>
      <c r="P24" s="225">
        <v>-0.48298891999999999</v>
      </c>
      <c r="Q24" s="225">
        <v>-0.39151249999999999</v>
      </c>
      <c r="R24" s="225">
        <v>-0.55733374000000002</v>
      </c>
      <c r="S24" s="225">
        <v>0.49889254</v>
      </c>
      <c r="T24" s="225">
        <v>0.40023244000000002</v>
      </c>
      <c r="U24" s="225">
        <v>-10.826280179999999</v>
      </c>
      <c r="V24" s="93">
        <v>-0.40553432</v>
      </c>
      <c r="W24" s="225">
        <v>-0.17787327</v>
      </c>
      <c r="X24" s="225">
        <v>-0.43613534999999992</v>
      </c>
      <c r="Y24" s="225">
        <v>4.5970000000000004</v>
      </c>
      <c r="Z24" s="225">
        <v>-0.55488146000000005</v>
      </c>
      <c r="AA24" s="225">
        <v>-0.70760378000000002</v>
      </c>
      <c r="AB24" s="225">
        <v>0.22640675999999874</v>
      </c>
      <c r="AC24" s="225">
        <v>-0.32088631000000239</v>
      </c>
    </row>
    <row r="25" spans="1:31" s="27" customFormat="1">
      <c r="A25" s="24" t="s">
        <v>268</v>
      </c>
      <c r="B25" s="226">
        <v>-2.6190120600000002</v>
      </c>
      <c r="C25" s="226">
        <v>-4.6864322599999984</v>
      </c>
      <c r="D25" s="226">
        <v>-0.99702678000000144</v>
      </c>
      <c r="E25" s="226">
        <v>-3.388650570000002</v>
      </c>
      <c r="F25" s="226">
        <v>25.265645620000008</v>
      </c>
      <c r="G25" s="226">
        <v>21.92386226</v>
      </c>
      <c r="H25" s="226">
        <v>-7.9500000000000011</v>
      </c>
      <c r="I25" s="226">
        <v>-10.66101194</v>
      </c>
      <c r="J25" s="226">
        <v>3.7692761999999091</v>
      </c>
      <c r="K25" s="226">
        <v>-12.765332303893732</v>
      </c>
      <c r="L25" s="226">
        <v>-13.556441195458302</v>
      </c>
      <c r="M25" s="226">
        <v>-87.307243806647705</v>
      </c>
      <c r="N25" s="226">
        <v>-18.91403597</v>
      </c>
      <c r="O25" s="226">
        <v>-25.35157323</v>
      </c>
      <c r="P25" s="226">
        <v>-15.561990640000001</v>
      </c>
      <c r="Q25" s="226">
        <v>-17.473141920000003</v>
      </c>
      <c r="R25" s="226">
        <v>-19.798999160000001</v>
      </c>
      <c r="S25" s="226">
        <v>-4.3767565700000004</v>
      </c>
      <c r="T25" s="226">
        <v>-12.47264425</v>
      </c>
      <c r="U25" s="226">
        <v>-17.722070649999999</v>
      </c>
      <c r="V25" s="122">
        <v>-9.0324307200000007</v>
      </c>
      <c r="W25" s="226">
        <v>5.3360594000000008</v>
      </c>
      <c r="X25" s="226">
        <v>-10.629664109999993</v>
      </c>
      <c r="Y25" s="226">
        <v>-12.954000000000001</v>
      </c>
      <c r="Z25" s="226">
        <v>-3.1184346499999926</v>
      </c>
      <c r="AA25" s="226">
        <v>13.048835880000002</v>
      </c>
      <c r="AB25" s="226">
        <v>-50.652941519999999</v>
      </c>
      <c r="AC25" s="226">
        <v>-56.070869329999979</v>
      </c>
    </row>
    <row r="26" spans="1:31" s="27" customFormat="1">
      <c r="A26" s="24"/>
      <c r="B26" s="24"/>
      <c r="C26" s="24"/>
      <c r="D26" s="24"/>
      <c r="E26" s="24"/>
      <c r="F26" s="24"/>
      <c r="G26" s="24"/>
      <c r="H26" s="24"/>
      <c r="I26" s="24"/>
      <c r="J26" s="122"/>
      <c r="K26" s="122"/>
      <c r="L26" s="122"/>
      <c r="M26" s="122"/>
      <c r="N26" s="122"/>
      <c r="O26" s="122"/>
      <c r="P26" s="122"/>
      <c r="Q26" s="122"/>
      <c r="R26" s="122"/>
      <c r="S26" s="122"/>
      <c r="T26" s="122"/>
      <c r="U26" s="226"/>
      <c r="V26" s="122"/>
      <c r="W26" s="226"/>
      <c r="X26" s="226"/>
      <c r="Y26" s="226"/>
      <c r="Z26" s="226"/>
      <c r="AA26" s="226"/>
      <c r="AB26" s="226"/>
      <c r="AC26" s="226"/>
    </row>
    <row r="27" spans="1:31" s="25" customFormat="1">
      <c r="A27" s="26" t="s">
        <v>261</v>
      </c>
      <c r="B27" s="226">
        <v>-1.1000000000000001E-7</v>
      </c>
      <c r="C27" s="226">
        <v>1E-8</v>
      </c>
      <c r="D27" s="226">
        <v>-6.5338325999999993</v>
      </c>
      <c r="E27" s="226">
        <v>-1.27769573</v>
      </c>
      <c r="F27" s="226">
        <v>-1.29835594</v>
      </c>
      <c r="G27" s="226">
        <v>-2.0407662800000002</v>
      </c>
      <c r="H27" s="122">
        <v>-1.49750038</v>
      </c>
      <c r="I27" s="226">
        <v>-2.5043102300000002</v>
      </c>
      <c r="J27" s="66">
        <v>-4.9597225300000005</v>
      </c>
      <c r="K27" s="66">
        <v>-2.1307418999999999</v>
      </c>
      <c r="L27" s="122">
        <v>-2.4161982000000002</v>
      </c>
      <c r="M27" s="122">
        <v>-2.0896318300000001</v>
      </c>
      <c r="N27" s="122">
        <v>-0.86546758999999995</v>
      </c>
      <c r="O27" s="66">
        <v>-2.1565534500000001</v>
      </c>
      <c r="P27" s="122">
        <v>-1.5529845800000002</v>
      </c>
      <c r="Q27" s="122">
        <v>-5.1803852099999999</v>
      </c>
      <c r="R27" s="122">
        <v>-1.5787532399999999</v>
      </c>
      <c r="S27" s="122">
        <v>-2.56784736</v>
      </c>
      <c r="T27" s="122">
        <v>-1.45899387</v>
      </c>
      <c r="U27" s="226">
        <v>-2.05896474</v>
      </c>
      <c r="V27" s="122">
        <v>-5.0592364199999995</v>
      </c>
      <c r="W27" s="226">
        <v>9.2356932199999999</v>
      </c>
      <c r="X27" s="226">
        <v>-3.9462874899999973</v>
      </c>
      <c r="Y27" s="226">
        <v>-0.57899999999999996</v>
      </c>
      <c r="Z27" s="226">
        <v>1.7248545000000124</v>
      </c>
      <c r="AA27" s="226">
        <v>-0.77370913999998747</v>
      </c>
      <c r="AB27" s="226">
        <v>-2.3574599999968054E-2</v>
      </c>
      <c r="AC27" s="226">
        <v>-0.48831287000003293</v>
      </c>
    </row>
    <row r="28" spans="1:31" s="25" customFormat="1">
      <c r="A28" s="26" t="s">
        <v>270</v>
      </c>
      <c r="B28" s="226">
        <v>-13.92056331</v>
      </c>
      <c r="C28" s="226">
        <v>-6.8465371600000005</v>
      </c>
      <c r="D28" s="226">
        <v>-10.46409506</v>
      </c>
      <c r="E28" s="226">
        <v>-9.8642378599999994</v>
      </c>
      <c r="F28" s="226">
        <v>2.7756776200000002</v>
      </c>
      <c r="G28" s="226">
        <v>-10.44032004</v>
      </c>
      <c r="H28" s="122">
        <v>-1.9539420999999999</v>
      </c>
      <c r="I28" s="229">
        <v>-11.617852619999999</v>
      </c>
      <c r="J28" s="66">
        <v>-5.7041044800000007</v>
      </c>
      <c r="K28" s="66">
        <v>-3.3184932200000001</v>
      </c>
      <c r="L28" s="122">
        <v>-4.4843469599999999</v>
      </c>
      <c r="M28" s="122">
        <v>26.199817469999999</v>
      </c>
      <c r="N28" s="122">
        <v>0.56721158999999999</v>
      </c>
      <c r="O28" s="66">
        <v>4.0777297299999997</v>
      </c>
      <c r="P28" s="122">
        <v>-9.169687E-2</v>
      </c>
      <c r="Q28" s="122">
        <v>-4.8389189800000008</v>
      </c>
      <c r="R28" s="122">
        <v>-2.73804801</v>
      </c>
      <c r="S28" s="122">
        <v>-10.77496421</v>
      </c>
      <c r="T28" s="122">
        <v>-5.0138297999999999</v>
      </c>
      <c r="U28" s="226">
        <v>-1.61371139</v>
      </c>
      <c r="V28" s="122">
        <v>-8.4784221899999999</v>
      </c>
      <c r="W28" s="226">
        <v>-7.84612949</v>
      </c>
      <c r="X28" s="226">
        <v>-8.3478638200000006</v>
      </c>
      <c r="Y28" s="226">
        <v>-24.765999999999998</v>
      </c>
      <c r="Z28" s="226">
        <v>-15.370493190000003</v>
      </c>
      <c r="AA28" s="226">
        <v>-17.559559839999995</v>
      </c>
      <c r="AB28" s="226">
        <v>-1.8724650100000044</v>
      </c>
      <c r="AC28" s="226">
        <v>-20.403502959999997</v>
      </c>
    </row>
    <row r="29" spans="1:31" s="25" customFormat="1">
      <c r="A29" s="390" t="s">
        <v>271</v>
      </c>
      <c r="B29" s="226"/>
      <c r="C29" s="226"/>
      <c r="D29" s="226"/>
      <c r="E29" s="226"/>
      <c r="F29" s="226"/>
      <c r="G29" s="226"/>
      <c r="H29" s="122"/>
      <c r="I29" s="229"/>
      <c r="J29" s="122"/>
      <c r="K29" s="122"/>
      <c r="L29" s="122"/>
      <c r="M29" s="122"/>
      <c r="N29" s="122"/>
      <c r="O29" s="122"/>
      <c r="P29" s="122"/>
      <c r="Q29" s="122"/>
      <c r="R29" s="122"/>
      <c r="S29" s="122"/>
      <c r="T29" s="122"/>
      <c r="U29" s="226"/>
      <c r="V29" s="122"/>
      <c r="W29" s="226"/>
      <c r="X29" s="226"/>
      <c r="Y29" s="226">
        <v>-0.11933858999999997</v>
      </c>
      <c r="Z29" s="226">
        <v>-0.60434988000000001</v>
      </c>
      <c r="AA29" s="226">
        <v>-0.98965181999999996</v>
      </c>
      <c r="AB29" s="226">
        <v>-0.86179437000000014</v>
      </c>
      <c r="AC29" s="226">
        <v>0.3245476000000001</v>
      </c>
    </row>
    <row r="30" spans="1:31">
      <c r="A30" s="26" t="s">
        <v>276</v>
      </c>
      <c r="B30" s="226">
        <v>13.314921829999999</v>
      </c>
      <c r="C30" s="226">
        <v>11.208424560000001</v>
      </c>
      <c r="D30" s="226">
        <v>-2.804441110001</v>
      </c>
      <c r="E30" s="226">
        <v>-7.3845786100009994</v>
      </c>
      <c r="F30" s="226">
        <v>31.76813229</v>
      </c>
      <c r="G30" s="226">
        <v>15.7159146</v>
      </c>
      <c r="H30" s="122">
        <v>3.694</v>
      </c>
      <c r="I30" s="229">
        <v>-11.662017759999999</v>
      </c>
      <c r="J30" s="66">
        <v>3.58194108</v>
      </c>
      <c r="K30" s="66">
        <v>4.0604330499999994</v>
      </c>
      <c r="L30" s="122">
        <v>3.96734119</v>
      </c>
      <c r="M30" s="122">
        <v>-58.090530100000997</v>
      </c>
      <c r="N30" s="122">
        <v>-13.096783689999999</v>
      </c>
      <c r="O30" s="66">
        <v>-15.938063550000001</v>
      </c>
      <c r="P30" s="122">
        <v>-3.1767890099999998</v>
      </c>
      <c r="Q30" s="122">
        <v>1.91783722</v>
      </c>
      <c r="R30" s="122">
        <v>1.1339033799999998</v>
      </c>
      <c r="S30" s="122">
        <v>17.925544200000001</v>
      </c>
      <c r="T30" s="122">
        <v>7.4506054900010001</v>
      </c>
      <c r="U30" s="226">
        <v>-9.2067933000009994</v>
      </c>
      <c r="V30" s="122">
        <v>12.976269670000001</v>
      </c>
      <c r="W30" s="226">
        <v>34.365933809998999</v>
      </c>
      <c r="X30" s="226">
        <v>18.319895110000623</v>
      </c>
      <c r="Y30" s="226">
        <v>2.2181519999993102</v>
      </c>
      <c r="Z30" s="226">
        <v>41.985489170000186</v>
      </c>
      <c r="AA30" s="226">
        <v>51.861732550000305</v>
      </c>
      <c r="AB30" s="226">
        <v>-9.6031392400003988</v>
      </c>
      <c r="AC30" s="226">
        <v>-11.273677169999793</v>
      </c>
      <c r="AD30" s="455"/>
      <c r="AE30" s="445"/>
    </row>
    <row r="31" spans="1:31">
      <c r="A31" s="151" t="s">
        <v>275</v>
      </c>
      <c r="B31" s="366" t="s">
        <v>607</v>
      </c>
      <c r="C31" s="366" t="s">
        <v>608</v>
      </c>
      <c r="D31" s="366" t="s">
        <v>609</v>
      </c>
      <c r="E31" s="366" t="s">
        <v>610</v>
      </c>
      <c r="F31" s="366" t="s">
        <v>611</v>
      </c>
      <c r="G31" s="366" t="s">
        <v>612</v>
      </c>
      <c r="H31" s="366" t="s">
        <v>613</v>
      </c>
      <c r="I31" s="366" t="s">
        <v>614</v>
      </c>
      <c r="J31" s="366" t="s">
        <v>615</v>
      </c>
      <c r="K31" s="366" t="s">
        <v>616</v>
      </c>
      <c r="L31" s="366" t="s">
        <v>617</v>
      </c>
      <c r="M31" s="366" t="s">
        <v>618</v>
      </c>
      <c r="N31" s="366" t="s">
        <v>619</v>
      </c>
      <c r="O31" s="366" t="s">
        <v>620</v>
      </c>
      <c r="P31" s="366" t="s">
        <v>621</v>
      </c>
      <c r="Q31" s="366" t="s">
        <v>622</v>
      </c>
      <c r="R31" s="366" t="s">
        <v>623</v>
      </c>
      <c r="S31" s="366" t="s">
        <v>624</v>
      </c>
      <c r="T31" s="366" t="s">
        <v>625</v>
      </c>
      <c r="U31" s="366" t="s">
        <v>626</v>
      </c>
      <c r="V31" s="366" t="s">
        <v>627</v>
      </c>
      <c r="W31" s="366" t="s">
        <v>628</v>
      </c>
      <c r="X31" s="366" t="s">
        <v>629</v>
      </c>
      <c r="Y31" s="366" t="s">
        <v>643</v>
      </c>
      <c r="Z31" s="366" t="s">
        <v>648</v>
      </c>
      <c r="AA31" s="366" t="s">
        <v>662</v>
      </c>
      <c r="AB31" s="366" t="s">
        <v>694</v>
      </c>
      <c r="AC31" s="366" t="s">
        <v>704</v>
      </c>
    </row>
    <row r="32" spans="1:31" ht="15.75" customHeight="1">
      <c r="A32" s="151" t="s">
        <v>250</v>
      </c>
      <c r="B32" s="364" t="s">
        <v>10</v>
      </c>
      <c r="C32" s="364" t="s">
        <v>630</v>
      </c>
      <c r="D32" s="364" t="s">
        <v>631</v>
      </c>
      <c r="E32" s="364" t="s">
        <v>632</v>
      </c>
      <c r="F32" s="364" t="s">
        <v>10</v>
      </c>
      <c r="G32" s="364" t="s">
        <v>630</v>
      </c>
      <c r="H32" s="364" t="s">
        <v>631</v>
      </c>
      <c r="I32" s="364" t="s">
        <v>632</v>
      </c>
      <c r="J32" s="364" t="s">
        <v>10</v>
      </c>
      <c r="K32" s="364" t="s">
        <v>630</v>
      </c>
      <c r="L32" s="364" t="s">
        <v>631</v>
      </c>
      <c r="M32" s="364" t="s">
        <v>632</v>
      </c>
      <c r="N32" s="364" t="s">
        <v>10</v>
      </c>
      <c r="O32" s="364" t="s">
        <v>630</v>
      </c>
      <c r="P32" s="364" t="s">
        <v>631</v>
      </c>
      <c r="Q32" s="364" t="s">
        <v>632</v>
      </c>
      <c r="R32" s="364" t="s">
        <v>10</v>
      </c>
      <c r="S32" s="364" t="s">
        <v>630</v>
      </c>
      <c r="T32" s="364" t="s">
        <v>631</v>
      </c>
      <c r="U32" s="364" t="s">
        <v>632</v>
      </c>
      <c r="V32" s="364" t="s">
        <v>10</v>
      </c>
      <c r="W32" s="364" t="s">
        <v>630</v>
      </c>
      <c r="X32" s="364" t="s">
        <v>631</v>
      </c>
      <c r="Y32" s="364" t="s">
        <v>632</v>
      </c>
      <c r="Z32" s="364" t="s">
        <v>10</v>
      </c>
      <c r="AA32" s="364" t="s">
        <v>630</v>
      </c>
      <c r="AB32" s="364" t="s">
        <v>631</v>
      </c>
      <c r="AC32" s="364" t="s">
        <v>632</v>
      </c>
    </row>
    <row r="33" spans="1:32" s="25" customFormat="1">
      <c r="A33" s="26" t="s">
        <v>276</v>
      </c>
      <c r="B33" s="226">
        <v>13.314921829999999</v>
      </c>
      <c r="C33" s="226">
        <v>11.208424560000001</v>
      </c>
      <c r="D33" s="226">
        <v>-2.804441110001</v>
      </c>
      <c r="E33" s="226">
        <v>-7.3845786100009994</v>
      </c>
      <c r="F33" s="226">
        <v>31.76813229</v>
      </c>
      <c r="G33" s="226">
        <v>15.7159146</v>
      </c>
      <c r="H33" s="122">
        <v>3.694</v>
      </c>
      <c r="I33" s="229">
        <v>-11.662017759999999</v>
      </c>
      <c r="J33" s="66">
        <v>3.58194108</v>
      </c>
      <c r="K33" s="66">
        <v>4.0604330499999994</v>
      </c>
      <c r="L33" s="122">
        <v>3.96734119</v>
      </c>
      <c r="M33" s="66">
        <v>-58.090530099999</v>
      </c>
      <c r="N33" s="66">
        <v>-13.096783689999999</v>
      </c>
      <c r="O33" s="66">
        <v>-15.938063550000001</v>
      </c>
      <c r="P33" s="122">
        <v>-3.1767890099999998</v>
      </c>
      <c r="Q33" s="122">
        <v>1.91783722</v>
      </c>
      <c r="R33" s="122">
        <v>1.1339033799999998</v>
      </c>
      <c r="S33" s="122">
        <v>17.925544200000001</v>
      </c>
      <c r="T33" s="122">
        <v>7.4506054900010001</v>
      </c>
      <c r="U33" s="226">
        <v>-9.2067933000009994</v>
      </c>
      <c r="V33" s="122">
        <v>12.976269670000001</v>
      </c>
      <c r="W33" s="226">
        <v>34.365933809998999</v>
      </c>
      <c r="X33" s="226">
        <v>18.319895110000623</v>
      </c>
      <c r="Y33" s="226">
        <v>2.218</v>
      </c>
      <c r="Z33" s="226">
        <v>41.985489170000186</v>
      </c>
      <c r="AA33" s="226">
        <v>51.861732550000305</v>
      </c>
      <c r="AB33" s="226">
        <v>-9.6031392400003988</v>
      </c>
      <c r="AC33" s="226">
        <v>-11.273677169999793</v>
      </c>
    </row>
    <row r="34" spans="1:32" s="25" customFormat="1">
      <c r="A34" s="26" t="s">
        <v>270</v>
      </c>
      <c r="B34" s="226">
        <v>-13.92056331</v>
      </c>
      <c r="C34" s="226">
        <v>-6.8465371600000005</v>
      </c>
      <c r="D34" s="226">
        <v>-10.46409506</v>
      </c>
      <c r="E34" s="226">
        <v>-9.8642378599999994</v>
      </c>
      <c r="F34" s="226">
        <v>2.7756776200000002</v>
      </c>
      <c r="G34" s="226">
        <v>-10.44032004</v>
      </c>
      <c r="H34" s="122">
        <v>-1.9539420999999999</v>
      </c>
      <c r="I34" s="229">
        <v>-11.617852619999999</v>
      </c>
      <c r="J34" s="66">
        <v>-5.7041044800000007</v>
      </c>
      <c r="K34" s="66">
        <v>-3.3184932200000001</v>
      </c>
      <c r="L34" s="122">
        <v>-4.4843469599999999</v>
      </c>
      <c r="M34" s="66">
        <v>26.199817469999999</v>
      </c>
      <c r="N34" s="66">
        <v>0.56721158999999999</v>
      </c>
      <c r="O34" s="66">
        <v>4.0777297299999997</v>
      </c>
      <c r="P34" s="122">
        <v>-9.169687E-2</v>
      </c>
      <c r="Q34" s="122">
        <v>-4.8389189800000008</v>
      </c>
      <c r="R34" s="122">
        <v>-2.73804801</v>
      </c>
      <c r="S34" s="122">
        <v>-10.77496421</v>
      </c>
      <c r="T34" s="122">
        <v>-5.0138297999999999</v>
      </c>
      <c r="U34" s="226">
        <v>-1.61371139</v>
      </c>
      <c r="V34" s="122">
        <v>-8.4784221899999999</v>
      </c>
      <c r="W34" s="226">
        <v>-7.84612949</v>
      </c>
      <c r="X34" s="226">
        <v>-8.3478638200000006</v>
      </c>
      <c r="Y34" s="226">
        <v>-24.765999999999998</v>
      </c>
      <c r="Z34" s="226">
        <v>-15.370493190000003</v>
      </c>
      <c r="AA34" s="226">
        <v>-17.559559839999995</v>
      </c>
      <c r="AB34" s="226">
        <v>-1.8724650100000044</v>
      </c>
      <c r="AC34" s="226">
        <v>-20.403502959999997</v>
      </c>
    </row>
    <row r="35" spans="1:32">
      <c r="A35" s="24" t="s">
        <v>277</v>
      </c>
      <c r="B35" s="226">
        <v>-2.6190120600000002</v>
      </c>
      <c r="C35" s="226">
        <v>-4.6864322600000001</v>
      </c>
      <c r="D35" s="226">
        <v>-0.99702678</v>
      </c>
      <c r="E35" s="226">
        <v>-3.3886505699999998</v>
      </c>
      <c r="F35" s="226">
        <v>25.265645620000001</v>
      </c>
      <c r="G35" s="226">
        <v>21.92386226</v>
      </c>
      <c r="H35" s="122">
        <v>-7.9496004100000004</v>
      </c>
      <c r="I35" s="226">
        <v>-10.66101194</v>
      </c>
      <c r="J35" s="66">
        <v>3.7689578999999997</v>
      </c>
      <c r="K35" s="66">
        <v>-12.76514817</v>
      </c>
      <c r="L35" s="122">
        <v>-13.555243669999999</v>
      </c>
      <c r="M35" s="66">
        <v>-87.308490719999995</v>
      </c>
      <c r="N35" s="66">
        <v>-18.91403597</v>
      </c>
      <c r="O35" s="66">
        <v>-25.35157323</v>
      </c>
      <c r="P35" s="122">
        <v>-15.561990640000001</v>
      </c>
      <c r="Q35" s="122">
        <v>-17.473141920000003</v>
      </c>
      <c r="R35" s="122">
        <v>-19.798999160000001</v>
      </c>
      <c r="S35" s="122">
        <v>-4.3767565700000004</v>
      </c>
      <c r="T35" s="122">
        <v>-12.47264425</v>
      </c>
      <c r="U35" s="226">
        <v>-17.722070649999999</v>
      </c>
      <c r="V35" s="122">
        <v>-9.0324307200000007</v>
      </c>
      <c r="W35" s="226">
        <v>5.3360594000000008</v>
      </c>
      <c r="X35" s="226">
        <v>-10.629664109999993</v>
      </c>
      <c r="Y35" s="226">
        <v>-12.954000000000001</v>
      </c>
      <c r="Z35" s="226">
        <v>-3.1184346499999926</v>
      </c>
      <c r="AA35" s="226">
        <v>13.048835880000002</v>
      </c>
      <c r="AB35" s="226">
        <v>-50.652941519999999</v>
      </c>
      <c r="AC35" s="226">
        <v>-56.070869329999979</v>
      </c>
    </row>
    <row r="36" spans="1:32">
      <c r="A36" s="24" t="s">
        <v>278</v>
      </c>
      <c r="B36" s="226">
        <v>-17.71042473</v>
      </c>
      <c r="C36" s="226">
        <v>-17.041370000000001</v>
      </c>
      <c r="D36" s="226">
        <v>-17.758548050000002</v>
      </c>
      <c r="E36" s="226">
        <v>-20.651790479999999</v>
      </c>
      <c r="F36" s="226">
        <v>-19.51718842</v>
      </c>
      <c r="G36" s="226">
        <v>-16.829546100000002</v>
      </c>
      <c r="H36" s="122">
        <v>-17.263000000000002</v>
      </c>
      <c r="I36" s="226">
        <v>-17.657566079999999</v>
      </c>
      <c r="J36" s="66">
        <v>-17.928260140000003</v>
      </c>
      <c r="K36" s="66">
        <v>-18.918850889999998</v>
      </c>
      <c r="L36" s="122">
        <v>-20.140119309999999</v>
      </c>
      <c r="M36" s="66">
        <v>-18.08929247</v>
      </c>
      <c r="N36" s="66">
        <v>-20.628692519999998</v>
      </c>
      <c r="O36" s="66">
        <v>-21.958297310000003</v>
      </c>
      <c r="P36" s="122">
        <v>-23.747087539999999</v>
      </c>
      <c r="Q36" s="122">
        <v>-22.015138779999997</v>
      </c>
      <c r="R36" s="122">
        <v>-19.6524109</v>
      </c>
      <c r="S36" s="122">
        <v>-19.90081949</v>
      </c>
      <c r="T36" s="122">
        <v>-19.536129330000001</v>
      </c>
      <c r="U36" s="226">
        <v>-23.808059270000001</v>
      </c>
      <c r="V36" s="122">
        <v>-20.85395488</v>
      </c>
      <c r="W36" s="226">
        <v>-28.478951370000001</v>
      </c>
      <c r="X36" s="226">
        <v>-22.093374470000004</v>
      </c>
      <c r="Y36" s="226">
        <v>-20.545999999999999</v>
      </c>
      <c r="Z36" s="226">
        <v>-20.480153899999994</v>
      </c>
      <c r="AA36" s="226">
        <v>-20.598199829999999</v>
      </c>
      <c r="AB36" s="226">
        <v>-36.232753170000009</v>
      </c>
      <c r="AC36" s="226">
        <v>-20.516810149999998</v>
      </c>
    </row>
    <row r="37" spans="1:32">
      <c r="A37" s="24" t="s">
        <v>21</v>
      </c>
      <c r="B37" s="226">
        <v>47.564921929999997</v>
      </c>
      <c r="C37" s="226">
        <v>39.782763979999999</v>
      </c>
      <c r="D37" s="226">
        <v>26.41522878</v>
      </c>
      <c r="E37" s="226">
        <v>26.520100299999999</v>
      </c>
      <c r="F37" s="226">
        <v>23.24399747</v>
      </c>
      <c r="G37" s="226">
        <v>21.061918479999999</v>
      </c>
      <c r="H37" s="122">
        <v>30.861000000000001</v>
      </c>
      <c r="I37" s="226">
        <v>28.27441288</v>
      </c>
      <c r="J37" s="66">
        <v>23.4453478</v>
      </c>
      <c r="K37" s="66">
        <v>39.062925329999999</v>
      </c>
      <c r="L37" s="122">
        <v>42.147051130000001</v>
      </c>
      <c r="M37" s="66">
        <v>21.107435619998999</v>
      </c>
      <c r="N37" s="66">
        <v>25.87873321</v>
      </c>
      <c r="O37" s="66">
        <v>27.294077260000002</v>
      </c>
      <c r="P37" s="122">
        <v>36.22398604</v>
      </c>
      <c r="Q37" s="122">
        <v>46.245036899999995</v>
      </c>
      <c r="R37" s="122">
        <v>43.32336145</v>
      </c>
      <c r="S37" s="122">
        <v>52.978084469999999</v>
      </c>
      <c r="T37" s="122">
        <v>44.473208870001002</v>
      </c>
      <c r="U37" s="226">
        <v>33.937048009999998</v>
      </c>
      <c r="V37" s="122">
        <v>51.341077460000001</v>
      </c>
      <c r="W37" s="226">
        <v>65.510466769998999</v>
      </c>
      <c r="X37" s="226">
        <v>59.772147900000668</v>
      </c>
      <c r="Y37" s="226">
        <v>60.603999999999999</v>
      </c>
      <c r="Z37" s="226">
        <v>81.558920790000471</v>
      </c>
      <c r="AA37" s="226">
        <v>77.960308160000181</v>
      </c>
      <c r="AB37" s="226">
        <v>80.016814829999504</v>
      </c>
      <c r="AC37" s="226">
        <v>85.392957670000044</v>
      </c>
      <c r="AD37" s="445"/>
    </row>
    <row r="38" spans="1:32">
      <c r="A38" s="349" t="s">
        <v>652</v>
      </c>
      <c r="B38" s="225"/>
      <c r="C38" s="225"/>
      <c r="D38" s="225"/>
      <c r="E38" s="225"/>
      <c r="F38" s="225"/>
      <c r="G38" s="225"/>
      <c r="H38" s="93"/>
      <c r="I38" s="225"/>
      <c r="J38" s="93"/>
      <c r="K38" s="93"/>
      <c r="L38" s="93"/>
      <c r="M38" s="93"/>
      <c r="N38" s="93"/>
      <c r="O38" s="93"/>
      <c r="P38" s="93"/>
      <c r="Q38" s="93"/>
      <c r="R38" s="93"/>
      <c r="S38" s="93"/>
      <c r="T38" s="93"/>
      <c r="U38" s="225"/>
      <c r="V38" s="93"/>
      <c r="W38" s="225"/>
      <c r="X38" s="225"/>
      <c r="Y38" s="225"/>
      <c r="Z38" s="225">
        <v>-0.4</v>
      </c>
      <c r="AA38" s="225">
        <v>-0.434</v>
      </c>
      <c r="AB38" s="225">
        <v>-0.434</v>
      </c>
      <c r="AC38" s="225">
        <v>-2.27123155</v>
      </c>
      <c r="AD38" s="445"/>
      <c r="AE38" s="420"/>
    </row>
    <row r="39" spans="1:32">
      <c r="A39" s="349" t="s">
        <v>405</v>
      </c>
      <c r="B39" s="225"/>
      <c r="C39" s="225"/>
      <c r="D39" s="225"/>
      <c r="E39" s="225"/>
      <c r="F39" s="225"/>
      <c r="G39" s="225"/>
      <c r="H39" s="93"/>
      <c r="I39" s="225"/>
      <c r="J39" s="93"/>
      <c r="K39" s="93"/>
      <c r="L39" s="93"/>
      <c r="M39" s="93"/>
      <c r="N39" s="93"/>
      <c r="O39" s="93"/>
      <c r="P39" s="93"/>
      <c r="Q39" s="93"/>
      <c r="R39" s="93"/>
      <c r="S39" s="93"/>
      <c r="T39" s="93"/>
      <c r="U39" s="225"/>
      <c r="V39" s="93"/>
      <c r="W39" s="225"/>
      <c r="X39" s="225"/>
      <c r="Y39" s="225"/>
      <c r="Z39" s="225"/>
      <c r="AA39" s="225"/>
      <c r="AB39" s="225"/>
      <c r="AC39" s="225"/>
      <c r="AE39" s="420"/>
    </row>
    <row r="40" spans="1:32">
      <c r="A40" s="24" t="s">
        <v>411</v>
      </c>
      <c r="B40" s="226">
        <v>47.564921929999997</v>
      </c>
      <c r="C40" s="226">
        <v>39.782763979999999</v>
      </c>
      <c r="D40" s="226">
        <v>26.41522878</v>
      </c>
      <c r="E40" s="226">
        <v>26.520100299999999</v>
      </c>
      <c r="F40" s="226">
        <v>23.24399747</v>
      </c>
      <c r="G40" s="226">
        <v>21.061918479999999</v>
      </c>
      <c r="H40" s="226">
        <v>30.861000000000001</v>
      </c>
      <c r="I40" s="226">
        <v>28.27441288</v>
      </c>
      <c r="J40" s="226">
        <v>23.4453478</v>
      </c>
      <c r="K40" s="226">
        <v>39.062925329999999</v>
      </c>
      <c r="L40" s="226">
        <v>42.147051130000001</v>
      </c>
      <c r="M40" s="226">
        <v>21.107435619998999</v>
      </c>
      <c r="N40" s="226">
        <v>25.87873321</v>
      </c>
      <c r="O40" s="226">
        <v>27.294077260000002</v>
      </c>
      <c r="P40" s="226">
        <v>36.22398604</v>
      </c>
      <c r="Q40" s="226">
        <v>46.245036899999995</v>
      </c>
      <c r="R40" s="226">
        <v>43.32336145</v>
      </c>
      <c r="S40" s="226">
        <v>52.978084469999999</v>
      </c>
      <c r="T40" s="226">
        <v>44.473208870001002</v>
      </c>
      <c r="U40" s="226">
        <v>33.937048009999998</v>
      </c>
      <c r="V40" s="226">
        <v>51.341077460000001</v>
      </c>
      <c r="W40" s="226">
        <v>65.510466769998999</v>
      </c>
      <c r="X40" s="226">
        <v>59.772147900000668</v>
      </c>
      <c r="Y40" s="226">
        <v>60.603999999999999</v>
      </c>
      <c r="Z40" s="226">
        <v>81.158920790000465</v>
      </c>
      <c r="AA40" s="226">
        <v>77.526308160000198</v>
      </c>
      <c r="AB40" s="226">
        <v>79.582814829999506</v>
      </c>
      <c r="AC40" s="226">
        <v>83.121726120000048</v>
      </c>
      <c r="AD40" s="445"/>
      <c r="AE40" s="445"/>
      <c r="AF40" s="445"/>
    </row>
    <row r="41" spans="1:32">
      <c r="A41" s="28" t="s">
        <v>656</v>
      </c>
      <c r="B41" s="308">
        <v>0.13297457199001828</v>
      </c>
      <c r="C41" s="308">
        <v>0.10304889783263524</v>
      </c>
      <c r="D41" s="308">
        <v>6.4851211554984009E-2</v>
      </c>
      <c r="E41" s="308">
        <v>6.7684103598304637E-2</v>
      </c>
      <c r="F41" s="308">
        <v>6.3116975321693317E-2</v>
      </c>
      <c r="G41" s="308">
        <v>5.214042706123706E-2</v>
      </c>
      <c r="H41" s="308">
        <v>7.1999999999999995E-2</v>
      </c>
      <c r="I41" s="308">
        <v>7.0662590413833076E-2</v>
      </c>
      <c r="J41" s="158">
        <v>6.1723735362531507E-2</v>
      </c>
      <c r="K41" s="158">
        <v>9.2110445288952611E-2</v>
      </c>
      <c r="L41" s="158">
        <v>8.7040073134042523E-2</v>
      </c>
      <c r="M41" s="158">
        <v>4.553223280151722E-2</v>
      </c>
      <c r="N41" s="158">
        <v>5.4012521881820756E-2</v>
      </c>
      <c r="O41" s="158">
        <v>5.5817060568501782E-2</v>
      </c>
      <c r="P41" s="158">
        <v>7.8139424674277397E-2</v>
      </c>
      <c r="Q41" s="158">
        <v>0.10231732328021013</v>
      </c>
      <c r="R41" s="158">
        <v>9.698612907452199E-2</v>
      </c>
      <c r="S41" s="158">
        <v>0.10358085193198424</v>
      </c>
      <c r="T41" s="158">
        <v>8.3233566928320776E-2</v>
      </c>
      <c r="U41" s="158">
        <v>5.3272868999612831E-2</v>
      </c>
      <c r="V41" s="158">
        <v>7.0857102222888796E-2</v>
      </c>
      <c r="W41" s="158">
        <v>7.9245892952746158E-2</v>
      </c>
      <c r="X41" s="158">
        <v>5.9091629168126152E-2</v>
      </c>
      <c r="Y41" s="158">
        <v>6.8310288586284518E-2</v>
      </c>
      <c r="Z41" s="158">
        <v>7.8464391326432986E-2</v>
      </c>
      <c r="AA41" s="158">
        <v>7.7180337867160567E-2</v>
      </c>
      <c r="AB41" s="158">
        <v>7.2300308394210824E-2</v>
      </c>
      <c r="AC41" s="158">
        <v>9.1670252674875774E-2</v>
      </c>
    </row>
    <row r="42" spans="1:32">
      <c r="A42" s="151" t="s">
        <v>468</v>
      </c>
      <c r="B42" s="366" t="s">
        <v>607</v>
      </c>
      <c r="C42" s="366" t="s">
        <v>608</v>
      </c>
      <c r="D42" s="366" t="s">
        <v>609</v>
      </c>
      <c r="E42" s="366" t="s">
        <v>610</v>
      </c>
      <c r="F42" s="366" t="s">
        <v>611</v>
      </c>
      <c r="G42" s="366" t="s">
        <v>612</v>
      </c>
      <c r="H42" s="366" t="s">
        <v>613</v>
      </c>
      <c r="I42" s="366" t="s">
        <v>614</v>
      </c>
      <c r="J42" s="366" t="s">
        <v>615</v>
      </c>
      <c r="K42" s="366" t="s">
        <v>616</v>
      </c>
      <c r="L42" s="366" t="s">
        <v>617</v>
      </c>
      <c r="M42" s="366" t="s">
        <v>618</v>
      </c>
      <c r="N42" s="366" t="s">
        <v>619</v>
      </c>
      <c r="O42" s="366" t="s">
        <v>620</v>
      </c>
      <c r="P42" s="366" t="s">
        <v>621</v>
      </c>
      <c r="Q42" s="366" t="s">
        <v>622</v>
      </c>
      <c r="R42" s="366" t="s">
        <v>623</v>
      </c>
      <c r="S42" s="366" t="s">
        <v>624</v>
      </c>
      <c r="T42" s="366" t="s">
        <v>625</v>
      </c>
      <c r="U42" s="366" t="s">
        <v>626</v>
      </c>
      <c r="V42" s="366" t="s">
        <v>627</v>
      </c>
      <c r="W42" s="366" t="s">
        <v>628</v>
      </c>
      <c r="X42" s="366" t="s">
        <v>629</v>
      </c>
      <c r="Y42" s="366" t="s">
        <v>643</v>
      </c>
      <c r="Z42" s="366" t="s">
        <v>648</v>
      </c>
      <c r="AA42" s="366" t="s">
        <v>662</v>
      </c>
      <c r="AB42" s="366" t="s">
        <v>694</v>
      </c>
      <c r="AC42" s="366" t="s">
        <v>704</v>
      </c>
    </row>
    <row r="43" spans="1:32" ht="15" customHeight="1">
      <c r="A43" s="151" t="s">
        <v>250</v>
      </c>
      <c r="B43" s="67" t="s">
        <v>10</v>
      </c>
      <c r="C43" s="67" t="s">
        <v>630</v>
      </c>
      <c r="D43" s="67" t="s">
        <v>631</v>
      </c>
      <c r="E43" s="67" t="s">
        <v>632</v>
      </c>
      <c r="F43" s="67" t="s">
        <v>10</v>
      </c>
      <c r="G43" s="67" t="s">
        <v>630</v>
      </c>
      <c r="H43" s="67" t="s">
        <v>631</v>
      </c>
      <c r="I43" s="67" t="s">
        <v>632</v>
      </c>
      <c r="J43" s="67" t="s">
        <v>10</v>
      </c>
      <c r="K43" s="67" t="s">
        <v>630</v>
      </c>
      <c r="L43" s="67" t="s">
        <v>631</v>
      </c>
      <c r="M43" s="67" t="s">
        <v>632</v>
      </c>
      <c r="N43" s="67" t="s">
        <v>10</v>
      </c>
      <c r="O43" s="67" t="s">
        <v>630</v>
      </c>
      <c r="P43" s="67" t="s">
        <v>631</v>
      </c>
      <c r="Q43" s="67" t="s">
        <v>632</v>
      </c>
      <c r="R43" s="67" t="s">
        <v>10</v>
      </c>
      <c r="S43" s="67" t="s">
        <v>630</v>
      </c>
      <c r="T43" s="67" t="s">
        <v>631</v>
      </c>
      <c r="U43" s="67" t="s">
        <v>632</v>
      </c>
      <c r="V43" s="67" t="s">
        <v>10</v>
      </c>
      <c r="W43" s="67" t="s">
        <v>630</v>
      </c>
      <c r="X43" s="67" t="s">
        <v>631</v>
      </c>
      <c r="Y43" s="67" t="s">
        <v>632</v>
      </c>
      <c r="Z43" s="67" t="s">
        <v>10</v>
      </c>
      <c r="AA43" s="67" t="s">
        <v>630</v>
      </c>
      <c r="AB43" s="67" t="s">
        <v>631</v>
      </c>
      <c r="AC43" s="67" t="s">
        <v>632</v>
      </c>
      <c r="AE43" s="420"/>
      <c r="AF43" s="420"/>
    </row>
    <row r="44" spans="1:32" s="37" customFormat="1">
      <c r="A44" s="35" t="s">
        <v>469</v>
      </c>
      <c r="B44" s="68">
        <v>2340.9430000000002</v>
      </c>
      <c r="C44" s="68">
        <v>1591</v>
      </c>
      <c r="D44" s="68">
        <v>1540.328</v>
      </c>
      <c r="E44" s="68">
        <v>1476.0740000000001</v>
      </c>
      <c r="F44" s="68">
        <v>1417.4109999999998</v>
      </c>
      <c r="G44" s="68">
        <v>1399.1210000000001</v>
      </c>
      <c r="H44" s="68">
        <v>1408.7626902700001</v>
      </c>
      <c r="I44" s="68">
        <v>1359.58176804</v>
      </c>
      <c r="J44" s="68">
        <v>1337.6450971700001</v>
      </c>
      <c r="K44" s="68">
        <v>1355.8379649499998</v>
      </c>
      <c r="L44" s="68">
        <v>1552.93659185</v>
      </c>
      <c r="M44" s="68">
        <v>1609.5711537599996</v>
      </c>
      <c r="N44" s="68">
        <v>1765.5842988500001</v>
      </c>
      <c r="O44" s="68">
        <v>1733.8556353399999</v>
      </c>
      <c r="P44" s="68">
        <v>1730.5487192200001</v>
      </c>
      <c r="Q44" s="68">
        <v>1779.6832923099998</v>
      </c>
      <c r="R44" s="68">
        <v>1652.088</v>
      </c>
      <c r="S44" s="68">
        <v>1734.37</v>
      </c>
      <c r="T44" s="68">
        <v>1862.722</v>
      </c>
      <c r="U44" s="68">
        <v>2136.732</v>
      </c>
      <c r="V44" s="68">
        <v>2151.4</v>
      </c>
      <c r="W44" s="68">
        <v>2319.703</v>
      </c>
      <c r="X44" s="68">
        <v>2450.77</v>
      </c>
      <c r="Y44" s="68">
        <v>3520.172</v>
      </c>
      <c r="Z44" s="68">
        <v>4197.2332663700026</v>
      </c>
      <c r="AA44" s="68">
        <v>4235.8836049200008</v>
      </c>
      <c r="AB44" s="68">
        <v>4374.6139963700016</v>
      </c>
      <c r="AC44" s="68">
        <v>3499.1094333300011</v>
      </c>
      <c r="AE44" s="421"/>
    </row>
    <row r="45" spans="1:32" s="37" customFormat="1">
      <c r="A45" s="57" t="s">
        <v>284</v>
      </c>
      <c r="B45" s="54">
        <v>951.95899999999995</v>
      </c>
      <c r="C45" s="54">
        <v>156</v>
      </c>
      <c r="D45" s="54">
        <v>68.905000000000001</v>
      </c>
      <c r="E45" s="54">
        <v>57.892000000000003</v>
      </c>
      <c r="F45" s="54">
        <v>72.123999999999995</v>
      </c>
      <c r="G45" s="54">
        <v>30.991</v>
      </c>
      <c r="H45" s="54">
        <v>33.282308810000004</v>
      </c>
      <c r="I45" s="54">
        <v>39.809808420000003</v>
      </c>
      <c r="J45" s="54">
        <v>62.442242450000002</v>
      </c>
      <c r="K45" s="54">
        <v>93.450900090000005</v>
      </c>
      <c r="L45" s="54">
        <v>90.765228159999992</v>
      </c>
      <c r="M45" s="54">
        <v>96.907088970000004</v>
      </c>
      <c r="N45" s="54">
        <v>72.625350689999991</v>
      </c>
      <c r="O45" s="54">
        <v>63.90670016</v>
      </c>
      <c r="P45" s="54">
        <v>103.7621824</v>
      </c>
      <c r="Q45" s="54">
        <v>203.85446286999999</v>
      </c>
      <c r="R45" s="54">
        <v>79.787999999999997</v>
      </c>
      <c r="S45" s="54">
        <v>88.927999999999997</v>
      </c>
      <c r="T45" s="54">
        <v>132.16900000000001</v>
      </c>
      <c r="U45" s="54">
        <v>192.11500000000001</v>
      </c>
      <c r="V45" s="54">
        <v>190.40600000000001</v>
      </c>
      <c r="W45" s="54">
        <v>146.74199999999999</v>
      </c>
      <c r="X45" s="54">
        <v>137.376</v>
      </c>
      <c r="Y45" s="54">
        <v>206.702</v>
      </c>
      <c r="Z45" s="54">
        <v>601.17520335000006</v>
      </c>
      <c r="AA45" s="54">
        <v>629.01581206000003</v>
      </c>
      <c r="AB45" s="54">
        <v>721.90772080000011</v>
      </c>
      <c r="AC45" s="54">
        <v>610.60479448000001</v>
      </c>
    </row>
    <row r="46" spans="1:32" s="37" customFormat="1">
      <c r="A46" s="57" t="s">
        <v>354</v>
      </c>
      <c r="B46" s="54">
        <v>0</v>
      </c>
      <c r="C46" s="54">
        <v>2</v>
      </c>
      <c r="D46" s="54">
        <v>0.57999999999999996</v>
      </c>
      <c r="E46" s="54">
        <v>0</v>
      </c>
      <c r="F46" s="54">
        <v>0</v>
      </c>
      <c r="G46" s="54">
        <v>0</v>
      </c>
      <c r="H46" s="54">
        <v>0</v>
      </c>
      <c r="I46" s="54">
        <v>1E-8</v>
      </c>
      <c r="J46" s="54">
        <v>0</v>
      </c>
      <c r="K46" s="54">
        <v>0</v>
      </c>
      <c r="L46" s="54">
        <v>0</v>
      </c>
      <c r="M46" s="54">
        <v>0</v>
      </c>
      <c r="N46" s="54">
        <v>0</v>
      </c>
      <c r="O46" s="54">
        <v>0</v>
      </c>
      <c r="P46" s="54">
        <v>0</v>
      </c>
      <c r="Q46" s="54">
        <v>10.95811</v>
      </c>
      <c r="R46" s="54">
        <v>2.6070000000000002</v>
      </c>
      <c r="S46" s="54">
        <v>1.1160000000000001</v>
      </c>
      <c r="T46" s="54">
        <v>0.92700000000000005</v>
      </c>
      <c r="U46" s="54">
        <v>5.4390000000000001</v>
      </c>
      <c r="V46" s="54">
        <v>21.294</v>
      </c>
      <c r="W46" s="54">
        <v>8.9930000000000003</v>
      </c>
      <c r="X46" s="54">
        <v>7.7359999999999998</v>
      </c>
      <c r="Y46" s="54">
        <v>13.032999999999999</v>
      </c>
      <c r="Z46" s="54">
        <v>11.682266869999999</v>
      </c>
      <c r="AA46" s="54">
        <v>5.3512869000000007</v>
      </c>
      <c r="AB46" s="54">
        <v>21.67136752</v>
      </c>
      <c r="AC46" s="54">
        <v>43.855554409999996</v>
      </c>
    </row>
    <row r="47" spans="1:32" s="37" customFormat="1">
      <c r="A47" s="57" t="s">
        <v>470</v>
      </c>
      <c r="B47" s="54">
        <v>180.22300000000001</v>
      </c>
      <c r="C47" s="54">
        <v>209</v>
      </c>
      <c r="D47" s="54">
        <v>214.428</v>
      </c>
      <c r="E47" s="54">
        <v>200.79599999999999</v>
      </c>
      <c r="F47" s="54">
        <v>197.946</v>
      </c>
      <c r="G47" s="54">
        <v>204.93199999999999</v>
      </c>
      <c r="H47" s="54">
        <v>218.70385596</v>
      </c>
      <c r="I47" s="54">
        <v>194.48589522</v>
      </c>
      <c r="J47" s="54">
        <v>193.6719252</v>
      </c>
      <c r="K47" s="54">
        <v>180.22227021</v>
      </c>
      <c r="L47" s="54">
        <v>245.14883186999998</v>
      </c>
      <c r="M47" s="54">
        <v>214.81974923999999</v>
      </c>
      <c r="N47" s="54">
        <v>240.57377363000003</v>
      </c>
      <c r="O47" s="54">
        <v>242.12988815</v>
      </c>
      <c r="P47" s="54">
        <v>235.21199343000001</v>
      </c>
      <c r="Q47" s="54">
        <v>233.22941828000006</v>
      </c>
      <c r="R47" s="54">
        <v>241.28800000000001</v>
      </c>
      <c r="S47" s="54">
        <v>253.2</v>
      </c>
      <c r="T47" s="54">
        <v>280.005</v>
      </c>
      <c r="U47" s="54">
        <v>306.43400000000003</v>
      </c>
      <c r="V47" s="54">
        <v>364.416</v>
      </c>
      <c r="W47" s="54">
        <v>434.43400000000003</v>
      </c>
      <c r="X47" s="54">
        <v>486.04199999999997</v>
      </c>
      <c r="Y47" s="54">
        <v>444.97399999999999</v>
      </c>
      <c r="Z47" s="54">
        <v>521.34532367999998</v>
      </c>
      <c r="AA47" s="54">
        <v>520.01923147999992</v>
      </c>
      <c r="AB47" s="54">
        <v>539.40229826000007</v>
      </c>
      <c r="AC47" s="54">
        <v>426.20198132999997</v>
      </c>
    </row>
    <row r="48" spans="1:32" s="37" customFormat="1">
      <c r="A48" s="57" t="s">
        <v>289</v>
      </c>
      <c r="B48" s="54">
        <v>160.70699999999999</v>
      </c>
      <c r="C48" s="54">
        <v>155</v>
      </c>
      <c r="D48" s="54">
        <v>174.077</v>
      </c>
      <c r="E48" s="54">
        <v>185.49</v>
      </c>
      <c r="F48" s="54">
        <v>147.816</v>
      </c>
      <c r="G48" s="54">
        <v>185.50200000000001</v>
      </c>
      <c r="H48" s="54">
        <v>200.80992949</v>
      </c>
      <c r="I48" s="54">
        <v>222.48550255000001</v>
      </c>
      <c r="J48" s="54">
        <v>191.50780324999999</v>
      </c>
      <c r="K48" s="54">
        <v>201.19678371999998</v>
      </c>
      <c r="L48" s="54">
        <v>257.97532461000003</v>
      </c>
      <c r="M48" s="54">
        <v>293.91611813999998</v>
      </c>
      <c r="N48" s="54">
        <v>300.54837062000001</v>
      </c>
      <c r="O48" s="54">
        <v>289.32761149999999</v>
      </c>
      <c r="P48" s="54">
        <v>256.80695569</v>
      </c>
      <c r="Q48" s="54">
        <v>228.94109924</v>
      </c>
      <c r="R48" s="54">
        <v>236.01300000000001</v>
      </c>
      <c r="S48" s="54">
        <v>233.072</v>
      </c>
      <c r="T48" s="54">
        <v>260.84899999999999</v>
      </c>
      <c r="U48" s="54">
        <v>301.85000000000002</v>
      </c>
      <c r="V48" s="54">
        <v>276.95800000000003</v>
      </c>
      <c r="W48" s="54">
        <v>336.17099999999999</v>
      </c>
      <c r="X48" s="54">
        <v>392.786</v>
      </c>
      <c r="Y48" s="54">
        <v>385.48</v>
      </c>
      <c r="Z48" s="54">
        <v>402.42817267999999</v>
      </c>
      <c r="AA48" s="54">
        <v>450.96084454000004</v>
      </c>
      <c r="AB48" s="54">
        <v>448.50358986000003</v>
      </c>
      <c r="AC48" s="54">
        <v>449.21115210000005</v>
      </c>
    </row>
    <row r="49" spans="1:29" s="37" customFormat="1">
      <c r="A49" s="57" t="s">
        <v>660</v>
      </c>
      <c r="B49" s="54"/>
      <c r="C49" s="54"/>
      <c r="D49" s="54"/>
      <c r="E49" s="54"/>
      <c r="F49" s="54"/>
      <c r="G49" s="54"/>
      <c r="H49" s="54"/>
      <c r="I49" s="54"/>
      <c r="J49" s="54"/>
      <c r="K49" s="54"/>
      <c r="L49" s="54"/>
      <c r="M49" s="54"/>
      <c r="N49" s="54"/>
      <c r="O49" s="54"/>
      <c r="P49" s="54"/>
      <c r="Q49" s="54"/>
      <c r="R49" s="54" t="s">
        <v>142</v>
      </c>
      <c r="S49" s="54" t="s">
        <v>142</v>
      </c>
      <c r="T49" s="54" t="s">
        <v>142</v>
      </c>
      <c r="U49" s="54">
        <v>0.73899999999999999</v>
      </c>
      <c r="V49" s="54">
        <v>2.9780000000000002</v>
      </c>
      <c r="W49" s="54">
        <v>24.971</v>
      </c>
      <c r="X49" s="54">
        <v>35.000999999999998</v>
      </c>
      <c r="Y49" s="54">
        <v>27.736000000000001</v>
      </c>
      <c r="Z49" s="54">
        <v>38.490910699999993</v>
      </c>
      <c r="AA49" s="54">
        <v>26.334410850000001</v>
      </c>
      <c r="AB49" s="54">
        <v>40.735240299999994</v>
      </c>
      <c r="AC49" s="54">
        <v>17.005423</v>
      </c>
    </row>
    <row r="50" spans="1:29" s="37" customFormat="1">
      <c r="A50" s="57" t="s">
        <v>472</v>
      </c>
      <c r="B50" s="54">
        <v>82.076999999999998</v>
      </c>
      <c r="C50" s="54">
        <v>55</v>
      </c>
      <c r="D50" s="54">
        <v>64.671999999999997</v>
      </c>
      <c r="E50" s="54">
        <v>45.226999999999997</v>
      </c>
      <c r="F50" s="54">
        <v>44.715000000000003</v>
      </c>
      <c r="G50" s="54">
        <v>45.39</v>
      </c>
      <c r="H50" s="54">
        <v>28.95029571000002</v>
      </c>
      <c r="I50" s="54">
        <v>31.831439039999964</v>
      </c>
      <c r="J50" s="54">
        <v>53.776605299999972</v>
      </c>
      <c r="K50" s="54">
        <v>53.957098969999947</v>
      </c>
      <c r="L50" s="54">
        <v>72.033991330000049</v>
      </c>
      <c r="M50" s="54">
        <v>64.288963559999956</v>
      </c>
      <c r="N50" s="54">
        <v>63.278615909999985</v>
      </c>
      <c r="O50" s="54">
        <v>46.826365690000102</v>
      </c>
      <c r="P50" s="54">
        <v>53.67338742000004</v>
      </c>
      <c r="Q50" s="54">
        <v>141.97186852999999</v>
      </c>
      <c r="R50" s="54">
        <v>124.205</v>
      </c>
      <c r="S50" s="54">
        <v>84.039000000000001</v>
      </c>
      <c r="T50" s="54">
        <v>115.458</v>
      </c>
      <c r="U50" s="54">
        <v>98.515000000000001</v>
      </c>
      <c r="V50" s="54">
        <v>68.915999999999997</v>
      </c>
      <c r="W50" s="54">
        <v>97.813999999999993</v>
      </c>
      <c r="X50" s="54">
        <v>128.11699999999999</v>
      </c>
      <c r="Y50" s="54">
        <v>163.316</v>
      </c>
      <c r="Z50" s="54">
        <v>232.42259820999925</v>
      </c>
      <c r="AA50" s="54">
        <v>241.5464288300002</v>
      </c>
      <c r="AB50" s="54">
        <v>207.26552300000026</v>
      </c>
      <c r="AC50" s="54">
        <v>229.91618671000015</v>
      </c>
    </row>
    <row r="51" spans="1:29" s="37" customFormat="1">
      <c r="A51" s="57" t="s">
        <v>304</v>
      </c>
      <c r="B51" s="54">
        <v>0</v>
      </c>
      <c r="C51" s="54">
        <v>22</v>
      </c>
      <c r="D51" s="54">
        <v>15.864000000000001</v>
      </c>
      <c r="E51" s="54">
        <v>15.364000000000001</v>
      </c>
      <c r="F51" s="54">
        <v>13.592000000000001</v>
      </c>
      <c r="G51" s="54">
        <v>15.782999999999999</v>
      </c>
      <c r="H51" s="54">
        <v>15.82163336</v>
      </c>
      <c r="I51" s="54">
        <v>16.031786889999999</v>
      </c>
      <c r="J51" s="54">
        <v>13.22161082</v>
      </c>
      <c r="K51" s="54">
        <v>10.691073119999999</v>
      </c>
      <c r="L51" s="54">
        <v>10.7287769</v>
      </c>
      <c r="M51" s="54">
        <v>8.4525265999999988</v>
      </c>
      <c r="N51" s="54">
        <v>9.0610557499999995</v>
      </c>
      <c r="O51" s="54">
        <v>6.2647994800000006</v>
      </c>
      <c r="P51" s="54">
        <v>24.551607130000001</v>
      </c>
      <c r="Q51" s="54">
        <v>19.399633250000001</v>
      </c>
      <c r="R51" s="54">
        <v>17.253</v>
      </c>
      <c r="S51" s="54">
        <v>15.374000000000001</v>
      </c>
      <c r="T51" s="54">
        <v>13.627000000000001</v>
      </c>
      <c r="U51" s="54">
        <v>12.113</v>
      </c>
      <c r="V51" s="54">
        <v>6.9980000000000002</v>
      </c>
      <c r="W51" s="54">
        <v>18.052</v>
      </c>
      <c r="X51" s="54">
        <v>14.831</v>
      </c>
      <c r="Y51" s="54">
        <v>13.798999999999999</v>
      </c>
      <c r="Z51" s="54">
        <v>15.647297310000003</v>
      </c>
      <c r="AA51" s="54">
        <v>14.631923490000009</v>
      </c>
      <c r="AB51" s="54">
        <v>15.471621670000127</v>
      </c>
      <c r="AC51" s="54">
        <v>0.3646410299997434</v>
      </c>
    </row>
    <row r="52" spans="1:29" s="37" customFormat="1">
      <c r="A52" s="57" t="s">
        <v>415</v>
      </c>
      <c r="B52" s="54">
        <v>176.512</v>
      </c>
      <c r="C52" s="54">
        <v>182</v>
      </c>
      <c r="D52" s="54">
        <v>192.55199999999999</v>
      </c>
      <c r="E52" s="54">
        <v>197.137</v>
      </c>
      <c r="F52" s="54">
        <v>198.28899999999999</v>
      </c>
      <c r="G52" s="54">
        <v>202.07400000000001</v>
      </c>
      <c r="H52" s="54">
        <v>208.51576208</v>
      </c>
      <c r="I52" s="54">
        <v>221.46626055000002</v>
      </c>
      <c r="J52" s="54">
        <v>224.57145862000002</v>
      </c>
      <c r="K52" s="54">
        <v>221.65066175999999</v>
      </c>
      <c r="L52" s="54">
        <v>227.19912908000001</v>
      </c>
      <c r="M52" s="54">
        <v>243.08022308000002</v>
      </c>
      <c r="N52" s="54">
        <v>242.31020404</v>
      </c>
      <c r="O52" s="54">
        <v>240.45460877000002</v>
      </c>
      <c r="P52" s="54">
        <v>240.69593352000001</v>
      </c>
      <c r="Q52" s="54">
        <v>238.34555666999998</v>
      </c>
      <c r="R52" s="54">
        <v>234.239</v>
      </c>
      <c r="S52" s="54">
        <v>231.09899999999999</v>
      </c>
      <c r="T52" s="54">
        <v>237.114</v>
      </c>
      <c r="U52" s="54">
        <v>270.22899999999998</v>
      </c>
      <c r="V52" s="54">
        <v>269.03100000000001</v>
      </c>
      <c r="W52" s="54">
        <v>276.78300000000002</v>
      </c>
      <c r="X52" s="54">
        <v>282.31400000000002</v>
      </c>
      <c r="Y52" s="54">
        <v>321.74599999999998</v>
      </c>
      <c r="Z52" s="54">
        <v>311.19837604999998</v>
      </c>
      <c r="AA52" s="54">
        <v>304.61514729999999</v>
      </c>
      <c r="AB52" s="54">
        <v>305.31879258000004</v>
      </c>
      <c r="AC52" s="54">
        <v>310.00665757999991</v>
      </c>
    </row>
    <row r="53" spans="1:29" s="37" customFormat="1">
      <c r="A53" s="57" t="s">
        <v>308</v>
      </c>
      <c r="B53" s="54">
        <v>862.95500000000004</v>
      </c>
      <c r="C53" s="54">
        <v>849</v>
      </c>
      <c r="D53" s="54">
        <v>873.68</v>
      </c>
      <c r="E53" s="54">
        <v>867.82600000000002</v>
      </c>
      <c r="F53" s="54">
        <v>852.99699999999996</v>
      </c>
      <c r="G53" s="54">
        <v>841.38499999999999</v>
      </c>
      <c r="H53" s="54">
        <v>833.26498502999993</v>
      </c>
      <c r="I53" s="54">
        <v>824.27737739999998</v>
      </c>
      <c r="J53" s="54">
        <v>811.56130630999996</v>
      </c>
      <c r="K53" s="54">
        <v>803.95354890999999</v>
      </c>
      <c r="L53" s="54">
        <v>793.49485814000002</v>
      </c>
      <c r="M53" s="54">
        <v>818.36204880999992</v>
      </c>
      <c r="N53" s="54">
        <v>807.86723777999907</v>
      </c>
      <c r="O53" s="54">
        <v>796.15431928999999</v>
      </c>
      <c r="P53" s="54">
        <v>777.12925877999999</v>
      </c>
      <c r="Q53" s="54">
        <v>770.11784076999993</v>
      </c>
      <c r="R53" s="54">
        <v>756.30799999999999</v>
      </c>
      <c r="S53" s="54">
        <v>744.58900000000006</v>
      </c>
      <c r="T53" s="54">
        <v>738.76199999999994</v>
      </c>
      <c r="U53" s="54">
        <v>873.92399999999998</v>
      </c>
      <c r="V53" s="54">
        <v>873.61500000000001</v>
      </c>
      <c r="W53" s="54">
        <v>894.923</v>
      </c>
      <c r="X53" s="54">
        <v>884.37900000000002</v>
      </c>
      <c r="Y53" s="54">
        <v>1191.627</v>
      </c>
      <c r="Z53" s="54">
        <v>1192.6740882099998</v>
      </c>
      <c r="AA53" s="54">
        <v>1165.76284874</v>
      </c>
      <c r="AB53" s="54">
        <v>1165.9849894800004</v>
      </c>
      <c r="AC53" s="54">
        <v>1161.4261246199999</v>
      </c>
    </row>
    <row r="54" spans="1:29" s="37" customFormat="1">
      <c r="A54" s="57" t="s">
        <v>476</v>
      </c>
      <c r="B54" s="54">
        <v>-73.489999999999995</v>
      </c>
      <c r="C54" s="54">
        <v>-39</v>
      </c>
      <c r="D54" s="54">
        <v>-64.430000000000007</v>
      </c>
      <c r="E54" s="54">
        <v>-93.658000000000001</v>
      </c>
      <c r="F54" s="54">
        <v>-110.068</v>
      </c>
      <c r="G54" s="54">
        <v>-126.93600000000001</v>
      </c>
      <c r="H54" s="54">
        <v>-130.58608016999997</v>
      </c>
      <c r="I54" s="54">
        <v>-190.80630203999999</v>
      </c>
      <c r="J54" s="54">
        <v>-213.10785477999991</v>
      </c>
      <c r="K54" s="54">
        <v>-209.28437182999994</v>
      </c>
      <c r="L54" s="54">
        <v>-144.40954824000005</v>
      </c>
      <c r="M54" s="54">
        <v>-130.2555646400001</v>
      </c>
      <c r="N54" s="54">
        <v>29.319690430000946</v>
      </c>
      <c r="O54" s="54">
        <v>48.791342299999997</v>
      </c>
      <c r="P54" s="54">
        <v>38.717400849999876</v>
      </c>
      <c r="Q54" s="54">
        <v>-67.134697299999999</v>
      </c>
      <c r="R54" s="54">
        <v>-39.613999999999997</v>
      </c>
      <c r="S54" s="54">
        <v>82.953000000000003</v>
      </c>
      <c r="T54" s="54">
        <v>83.811000000000007</v>
      </c>
      <c r="U54" s="54">
        <v>75.373000000000005</v>
      </c>
      <c r="V54" s="54">
        <v>76.787000000000006</v>
      </c>
      <c r="W54" s="54">
        <v>80.820999999999998</v>
      </c>
      <c r="X54" s="54">
        <v>82.188999999999993</v>
      </c>
      <c r="Y54" s="54">
        <v>751.75900000000001</v>
      </c>
      <c r="Z54" s="54">
        <v>870.16902931000004</v>
      </c>
      <c r="AA54" s="54">
        <v>877.64567072999944</v>
      </c>
      <c r="AB54" s="54">
        <v>908.35285289999865</v>
      </c>
      <c r="AC54" s="54">
        <v>250.51691806999997</v>
      </c>
    </row>
    <row r="55" spans="1:29" s="34" customFormat="1">
      <c r="A55" s="21" t="s">
        <v>309</v>
      </c>
      <c r="B55" s="68">
        <v>2340.9430000000002</v>
      </c>
      <c r="C55" s="68">
        <v>1591</v>
      </c>
      <c r="D55" s="70">
        <v>1540.328</v>
      </c>
      <c r="E55" s="70">
        <v>1476.0740000000001</v>
      </c>
      <c r="F55" s="70">
        <v>1417.4110000000001</v>
      </c>
      <c r="G55" s="70">
        <v>1399.1210000000001</v>
      </c>
      <c r="H55" s="70">
        <v>1408.7626902700001</v>
      </c>
      <c r="I55" s="70">
        <v>1359.58176804</v>
      </c>
      <c r="J55" s="70">
        <v>1337.6450971700001</v>
      </c>
      <c r="K55" s="70">
        <v>1355.8379649499998</v>
      </c>
      <c r="L55" s="70">
        <v>1552.93659185</v>
      </c>
      <c r="M55" s="70">
        <v>1609.5711537599996</v>
      </c>
      <c r="N55" s="70">
        <v>1765.5842988500001</v>
      </c>
      <c r="O55" s="70">
        <v>1733.8556353399999</v>
      </c>
      <c r="P55" s="70">
        <v>1730.5487192200001</v>
      </c>
      <c r="Q55" s="70">
        <v>1779.6832923099998</v>
      </c>
      <c r="R55" s="70">
        <v>1652.088</v>
      </c>
      <c r="S55" s="70">
        <v>1734.37</v>
      </c>
      <c r="T55" s="70">
        <v>1862.722</v>
      </c>
      <c r="U55" s="70">
        <v>2136.732</v>
      </c>
      <c r="V55" s="70">
        <v>2151.4</v>
      </c>
      <c r="W55" s="70">
        <v>2319.703</v>
      </c>
      <c r="X55" s="70">
        <v>2450.77</v>
      </c>
      <c r="Y55" s="70">
        <v>3520.172</v>
      </c>
      <c r="Z55" s="70">
        <v>4197.2332663700026</v>
      </c>
      <c r="AA55" s="70">
        <v>4235.8836049200008</v>
      </c>
      <c r="AB55" s="70">
        <v>4374.6139963700016</v>
      </c>
      <c r="AC55" s="70">
        <v>3499.1094333300011</v>
      </c>
    </row>
    <row r="56" spans="1:29" s="37" customFormat="1">
      <c r="A56" s="21"/>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row>
    <row r="57" spans="1:29" s="37" customFormat="1">
      <c r="A57" s="35" t="s">
        <v>477</v>
      </c>
      <c r="B57" s="68">
        <v>-729.49299999999994</v>
      </c>
      <c r="C57" s="68">
        <v>-695</v>
      </c>
      <c r="D57" s="68">
        <v>-699.12599999999998</v>
      </c>
      <c r="E57" s="68">
        <v>-728.11000000000013</v>
      </c>
      <c r="F57" s="68">
        <v>-599.601</v>
      </c>
      <c r="G57" s="68">
        <v>-610.30199999999991</v>
      </c>
      <c r="H57" s="68">
        <v>-666.53023162</v>
      </c>
      <c r="I57" s="68">
        <v>-689.32161044000009</v>
      </c>
      <c r="J57" s="68">
        <v>-728.87957387999995</v>
      </c>
      <c r="K57" s="68">
        <v>-757.06197350000002</v>
      </c>
      <c r="L57" s="68">
        <v>-940.13448869000013</v>
      </c>
      <c r="M57" s="68">
        <v>-1108.96346324</v>
      </c>
      <c r="N57" s="68">
        <v>-1093.0133463500001</v>
      </c>
      <c r="O57" s="68">
        <v>-1032.8265289000001</v>
      </c>
      <c r="P57" s="68">
        <v>-1032.1986805000001</v>
      </c>
      <c r="Q57" s="68">
        <v>-1071.1016764600001</v>
      </c>
      <c r="R57" s="68">
        <v>-939.8</v>
      </c>
      <c r="S57" s="68">
        <v>-1018</v>
      </c>
      <c r="T57" s="68">
        <v>-1136.5999999999999</v>
      </c>
      <c r="U57" s="68">
        <v>-1435.2</v>
      </c>
      <c r="V57" s="68">
        <v>-1446.8</v>
      </c>
      <c r="W57" s="68">
        <v>-1623.3</v>
      </c>
      <c r="X57" s="68">
        <v>-1746.1</v>
      </c>
      <c r="Y57" s="68">
        <v>-2546.9</v>
      </c>
      <c r="Z57" s="68">
        <v>-2632.5694209199992</v>
      </c>
      <c r="AA57" s="68">
        <v>-2521.5888290300022</v>
      </c>
      <c r="AB57" s="68">
        <v>-2673.9126548300001</v>
      </c>
      <c r="AC57" s="68">
        <v>-1911.4132478200052</v>
      </c>
    </row>
    <row r="58" spans="1:29" s="37" customFormat="1">
      <c r="A58" s="57" t="s">
        <v>478</v>
      </c>
      <c r="B58" s="54">
        <v>-167.26299999999992</v>
      </c>
      <c r="C58" s="54">
        <v>-182</v>
      </c>
      <c r="D58" s="54">
        <v>-197.185</v>
      </c>
      <c r="E58" s="54">
        <v>-209.57900000000001</v>
      </c>
      <c r="F58" s="54">
        <v>-206.50200000000001</v>
      </c>
      <c r="G58" s="54">
        <v>-203.86199999999999</v>
      </c>
      <c r="H58" s="54">
        <v>-244.57773152000001</v>
      </c>
      <c r="I58" s="54">
        <v>-261.16529078999997</v>
      </c>
      <c r="J58" s="54">
        <v>-362.93177437000003</v>
      </c>
      <c r="K58" s="54">
        <v>-341.07447363</v>
      </c>
      <c r="L58" s="54">
        <v>-459.94525094999995</v>
      </c>
      <c r="M58" s="54">
        <v>-512.75833475000002</v>
      </c>
      <c r="N58" s="54">
        <v>-541.79631713000003</v>
      </c>
      <c r="O58" s="54">
        <v>-472.87881977000001</v>
      </c>
      <c r="P58" s="54">
        <v>-464.00651374</v>
      </c>
      <c r="Q58" s="54">
        <v>-471.66136209000001</v>
      </c>
      <c r="R58" s="54">
        <v>-419</v>
      </c>
      <c r="S58" s="54">
        <v>-329</v>
      </c>
      <c r="T58" s="54">
        <v>-409</v>
      </c>
      <c r="U58" s="54">
        <v>-589</v>
      </c>
      <c r="V58" s="54">
        <v>-678</v>
      </c>
      <c r="W58" s="54">
        <v>-748</v>
      </c>
      <c r="X58" s="54">
        <v>-774</v>
      </c>
      <c r="Y58" s="54">
        <v>-759</v>
      </c>
      <c r="Z58" s="54">
        <v>-796.74144875000002</v>
      </c>
      <c r="AA58" s="54">
        <v>-762.89352382000004</v>
      </c>
      <c r="AB58" s="54">
        <v>-788.1588565699999</v>
      </c>
      <c r="AC58" s="54">
        <v>-670.26284515999998</v>
      </c>
    </row>
    <row r="59" spans="1:29" s="37" customFormat="1">
      <c r="A59" s="57" t="s">
        <v>314</v>
      </c>
      <c r="B59" s="54">
        <v>-71.978999999999999</v>
      </c>
      <c r="C59" s="54">
        <v>-56</v>
      </c>
      <c r="D59" s="54">
        <v>-63.546999999999997</v>
      </c>
      <c r="E59" s="54">
        <v>-70.102000000000004</v>
      </c>
      <c r="F59" s="54">
        <v>-38.889000000000003</v>
      </c>
      <c r="G59" s="54">
        <v>-99.227999999999994</v>
      </c>
      <c r="H59" s="54">
        <v>-105.4027936</v>
      </c>
      <c r="I59" s="54">
        <v>-118.78350159</v>
      </c>
      <c r="J59" s="54">
        <v>-102.90549145</v>
      </c>
      <c r="K59" s="54">
        <v>-152.64582038</v>
      </c>
      <c r="L59" s="54">
        <v>-192.23131217</v>
      </c>
      <c r="M59" s="54">
        <v>-235.66250785</v>
      </c>
      <c r="N59" s="54">
        <v>-241.45561321</v>
      </c>
      <c r="O59" s="54">
        <v>-197.88314640999999</v>
      </c>
      <c r="P59" s="54">
        <v>-208.83919993999999</v>
      </c>
      <c r="Q59" s="54">
        <v>-232.68952035000001</v>
      </c>
      <c r="R59" s="54">
        <v>-207</v>
      </c>
      <c r="S59" s="54">
        <v>-261</v>
      </c>
      <c r="T59" s="54">
        <v>-281</v>
      </c>
      <c r="U59" s="54">
        <v>-353</v>
      </c>
      <c r="V59" s="54">
        <v>-371</v>
      </c>
      <c r="W59" s="54">
        <v>-439</v>
      </c>
      <c r="X59" s="54">
        <v>-491</v>
      </c>
      <c r="Y59" s="54">
        <v>-452</v>
      </c>
      <c r="Z59" s="54">
        <v>-501.20219650999996</v>
      </c>
      <c r="AA59" s="54">
        <v>-549.35759553000003</v>
      </c>
      <c r="AB59" s="54">
        <v>-580.29706508000004</v>
      </c>
      <c r="AC59" s="54">
        <v>-515.75935491000007</v>
      </c>
    </row>
    <row r="60" spans="1:29" s="37" customFormat="1" ht="15.75" customHeight="1">
      <c r="A60" s="57" t="s">
        <v>315</v>
      </c>
      <c r="B60" s="54">
        <v>-15.334</v>
      </c>
      <c r="C60" s="54">
        <v>-20</v>
      </c>
      <c r="D60" s="54">
        <v>-15.362</v>
      </c>
      <c r="E60" s="54">
        <v>-13.039</v>
      </c>
      <c r="F60" s="54">
        <v>-9.6739999999999995</v>
      </c>
      <c r="G60" s="54">
        <v>-13.500999999999999</v>
      </c>
      <c r="H60" s="54">
        <v>-16.502577930000001</v>
      </c>
      <c r="I60" s="54">
        <v>-15.43655131</v>
      </c>
      <c r="J60" s="54">
        <v>-12.547134509999999</v>
      </c>
      <c r="K60" s="54">
        <v>-16.438430099999998</v>
      </c>
      <c r="L60" s="54">
        <v>-15.811242550000001</v>
      </c>
      <c r="M60" s="54">
        <v>-15.061108820000001</v>
      </c>
      <c r="N60" s="54">
        <v>-13.789460460000001</v>
      </c>
      <c r="O60" s="54">
        <v>-17.879948940000002</v>
      </c>
      <c r="P60" s="54">
        <v>-21.38433818</v>
      </c>
      <c r="Q60" s="54">
        <v>-30.186520000000002</v>
      </c>
      <c r="R60" s="54">
        <v>-16</v>
      </c>
      <c r="S60" s="54">
        <v>-24</v>
      </c>
      <c r="T60" s="54">
        <v>-31</v>
      </c>
      <c r="U60" s="54">
        <v>-34</v>
      </c>
      <c r="V60" s="54">
        <v>-18</v>
      </c>
      <c r="W60" s="54">
        <v>-28</v>
      </c>
      <c r="X60" s="54">
        <v>-33</v>
      </c>
      <c r="Y60" s="54">
        <v>-38</v>
      </c>
      <c r="Z60" s="54">
        <v>-33.292027239999996</v>
      </c>
      <c r="AA60" s="54">
        <v>-44.817823510000004</v>
      </c>
      <c r="AB60" s="54">
        <v>-63.985336029999999</v>
      </c>
      <c r="AC60" s="54">
        <v>-70.067649299999999</v>
      </c>
    </row>
    <row r="61" spans="1:29" s="37" customFormat="1" ht="15.75" customHeight="1">
      <c r="A61" s="57" t="s">
        <v>661</v>
      </c>
      <c r="B61" s="54"/>
      <c r="C61" s="54"/>
      <c r="D61" s="54"/>
      <c r="E61" s="54"/>
      <c r="F61" s="54"/>
      <c r="G61" s="54"/>
      <c r="H61" s="54"/>
      <c r="I61" s="54"/>
      <c r="J61" s="54"/>
      <c r="K61" s="54"/>
      <c r="L61" s="54"/>
      <c r="M61" s="54"/>
      <c r="N61" s="54"/>
      <c r="O61" s="54"/>
      <c r="P61" s="54"/>
      <c r="Q61" s="54"/>
      <c r="R61" s="54">
        <v>-31</v>
      </c>
      <c r="S61" s="54">
        <v>-13</v>
      </c>
      <c r="T61" s="54">
        <v>-21</v>
      </c>
      <c r="U61" s="54">
        <v>-8</v>
      </c>
      <c r="V61" s="54">
        <v>-9</v>
      </c>
      <c r="W61" s="54">
        <v>0</v>
      </c>
      <c r="X61" s="54">
        <v>0</v>
      </c>
      <c r="Y61" s="54">
        <v>-4</v>
      </c>
      <c r="Z61" s="54">
        <v>0</v>
      </c>
      <c r="AA61" s="54">
        <v>-7.2531470000000001E-2</v>
      </c>
      <c r="AB61" s="54">
        <v>-7.6572630000000003E-2</v>
      </c>
      <c r="AC61" s="54">
        <v>-1.8006500000000001</v>
      </c>
    </row>
    <row r="62" spans="1:29" s="37" customFormat="1">
      <c r="A62" s="57" t="s">
        <v>479</v>
      </c>
      <c r="B62" s="54">
        <v>-47.689</v>
      </c>
      <c r="C62" s="54">
        <v>-90</v>
      </c>
      <c r="D62" s="54">
        <v>-95.730999999999995</v>
      </c>
      <c r="E62" s="54">
        <v>-107.82599999999999</v>
      </c>
      <c r="F62" s="54">
        <v>-102.057</v>
      </c>
      <c r="G62" s="54">
        <v>-71.861000000000004</v>
      </c>
      <c r="H62" s="54">
        <v>-90.476947689999975</v>
      </c>
      <c r="I62" s="54">
        <v>-100.85430694999997</v>
      </c>
      <c r="J62" s="54">
        <v>-83.36126806</v>
      </c>
      <c r="K62" s="54">
        <v>-93.817907879999993</v>
      </c>
      <c r="L62" s="54">
        <v>-126.54318298000007</v>
      </c>
      <c r="M62" s="54">
        <v>-136.23671654999995</v>
      </c>
      <c r="N62" s="54">
        <v>-117.73158694000003</v>
      </c>
      <c r="O62" s="54">
        <v>-186.22414473000009</v>
      </c>
      <c r="P62" s="54">
        <v>-179.49132812000005</v>
      </c>
      <c r="Q62" s="54">
        <v>-194.16092509999993</v>
      </c>
      <c r="R62" s="54">
        <v>-136</v>
      </c>
      <c r="S62" s="54">
        <v>-165</v>
      </c>
      <c r="T62" s="54">
        <v>-176</v>
      </c>
      <c r="U62" s="54">
        <v>-237</v>
      </c>
      <c r="V62" s="54">
        <v>-200</v>
      </c>
      <c r="W62" s="54">
        <v>-201</v>
      </c>
      <c r="X62" s="54">
        <v>-232</v>
      </c>
      <c r="Y62" s="54">
        <v>-500</v>
      </c>
      <c r="Z62" s="54">
        <v>-486.70447778999983</v>
      </c>
      <c r="AA62" s="54">
        <v>-473.8927113799997</v>
      </c>
      <c r="AB62" s="54">
        <v>-551.81563572000016</v>
      </c>
      <c r="AC62" s="54">
        <v>-221.57288338000035</v>
      </c>
    </row>
    <row r="63" spans="1:29" s="37" customFormat="1">
      <c r="A63" s="57" t="s">
        <v>480</v>
      </c>
      <c r="B63" s="54">
        <v>-427.22800000000001</v>
      </c>
      <c r="C63" s="54">
        <v>-347</v>
      </c>
      <c r="D63" s="54">
        <v>-327.30099999999999</v>
      </c>
      <c r="E63" s="54">
        <v>-327.56400000000002</v>
      </c>
      <c r="F63" s="54">
        <v>-242.47900000000001</v>
      </c>
      <c r="G63" s="54">
        <v>-221.85</v>
      </c>
      <c r="H63" s="54">
        <v>-209.57018088000007</v>
      </c>
      <c r="I63" s="54">
        <v>-193.08195980000005</v>
      </c>
      <c r="J63" s="54">
        <v>-167.13390549000002</v>
      </c>
      <c r="K63" s="54">
        <v>-153.08534150999998</v>
      </c>
      <c r="L63" s="54">
        <v>-145.60350004000009</v>
      </c>
      <c r="M63" s="54">
        <v>-209.24479527000005</v>
      </c>
      <c r="N63" s="54">
        <v>-178.24036860999996</v>
      </c>
      <c r="O63" s="54">
        <v>-157.96046905000003</v>
      </c>
      <c r="P63" s="54">
        <v>-158.47730052000003</v>
      </c>
      <c r="Q63" s="54">
        <v>-142.40334892000004</v>
      </c>
      <c r="R63" s="54">
        <v>-131</v>
      </c>
      <c r="S63" s="54">
        <v>-227</v>
      </c>
      <c r="T63" s="54">
        <v>-217</v>
      </c>
      <c r="U63" s="54">
        <v>-213</v>
      </c>
      <c r="V63" s="54">
        <v>-170</v>
      </c>
      <c r="W63" s="54">
        <v>-207</v>
      </c>
      <c r="X63" s="54">
        <v>-217</v>
      </c>
      <c r="Y63" s="54">
        <v>-794</v>
      </c>
      <c r="Z63" s="54">
        <v>-814.62927062999984</v>
      </c>
      <c r="AA63" s="54">
        <v>-690.55464331999997</v>
      </c>
      <c r="AB63" s="54">
        <v>-689.5791888</v>
      </c>
      <c r="AC63" s="54">
        <v>-431.9498650700001</v>
      </c>
    </row>
    <row r="64" spans="1:29" s="37" customFormat="1">
      <c r="A64" s="35" t="s">
        <v>326</v>
      </c>
      <c r="B64" s="68">
        <v>-1611.45</v>
      </c>
      <c r="C64" s="68">
        <v>-896</v>
      </c>
      <c r="D64" s="68">
        <v>-841.202</v>
      </c>
      <c r="E64" s="68">
        <v>-747.96400000000006</v>
      </c>
      <c r="F64" s="68">
        <v>-817.81</v>
      </c>
      <c r="G64" s="68">
        <v>-788.81899999999996</v>
      </c>
      <c r="H64" s="68">
        <v>-742.23245819999897</v>
      </c>
      <c r="I64" s="68">
        <v>-670.26004863999901</v>
      </c>
      <c r="J64" s="68">
        <v>-608.76541458000099</v>
      </c>
      <c r="K64" s="68">
        <v>-598.77583512000001</v>
      </c>
      <c r="L64" s="68">
        <v>-612.80194597000002</v>
      </c>
      <c r="M64" s="68">
        <v>-500.60753108</v>
      </c>
      <c r="N64" s="68">
        <v>-672.57095250999998</v>
      </c>
      <c r="O64" s="68">
        <v>-701.02910648</v>
      </c>
      <c r="P64" s="68">
        <v>-698.35003872000095</v>
      </c>
      <c r="Q64" s="68">
        <v>-708.58161590999896</v>
      </c>
      <c r="R64" s="68">
        <v>-712</v>
      </c>
      <c r="S64" s="68">
        <v>-716</v>
      </c>
      <c r="T64" s="68">
        <v>-726</v>
      </c>
      <c r="U64" s="68">
        <v>-702</v>
      </c>
      <c r="V64" s="68">
        <v>-705</v>
      </c>
      <c r="W64" s="68">
        <v>-696</v>
      </c>
      <c r="X64" s="68">
        <v>-705</v>
      </c>
      <c r="Y64" s="68">
        <v>-973</v>
      </c>
      <c r="Z64" s="68">
        <v>-1564.6638453700004</v>
      </c>
      <c r="AA64" s="68">
        <v>-1714.2947758099995</v>
      </c>
      <c r="AB64" s="68">
        <v>-1700.701341499999</v>
      </c>
      <c r="AC64" s="68">
        <v>-1587.6961853999985</v>
      </c>
    </row>
    <row r="65" spans="1:29" s="34" customFormat="1">
      <c r="A65" s="21" t="s">
        <v>336</v>
      </c>
      <c r="B65" s="68">
        <v>-2340.9430000000002</v>
      </c>
      <c r="C65" s="68">
        <v>-1591</v>
      </c>
      <c r="D65" s="70">
        <v>-1540.328</v>
      </c>
      <c r="E65" s="70">
        <v>-1476.0740000000001</v>
      </c>
      <c r="F65" s="70">
        <v>-1417.4110000000001</v>
      </c>
      <c r="G65" s="70">
        <v>-1399.1210000000001</v>
      </c>
      <c r="H65" s="70">
        <v>-1408.7626902700001</v>
      </c>
      <c r="I65" s="70">
        <v>-1359.5816590799991</v>
      </c>
      <c r="J65" s="70">
        <v>-1337.6449884600011</v>
      </c>
      <c r="K65" s="70">
        <v>-1355.83780862</v>
      </c>
      <c r="L65" s="70">
        <v>-1552.93643466</v>
      </c>
      <c r="M65" s="70">
        <v>-1609.57099432</v>
      </c>
      <c r="N65" s="70">
        <v>-1765.5842988600002</v>
      </c>
      <c r="O65" s="70">
        <v>-1733.85563538</v>
      </c>
      <c r="P65" s="70">
        <v>-1730.5487192200012</v>
      </c>
      <c r="Q65" s="70">
        <v>-1779.683292369999</v>
      </c>
      <c r="R65" s="70">
        <v>-1652</v>
      </c>
      <c r="S65" s="70">
        <v>-1734</v>
      </c>
      <c r="T65" s="70">
        <v>-1863</v>
      </c>
      <c r="U65" s="70">
        <v>-2137</v>
      </c>
      <c r="V65" s="70">
        <v>-2151</v>
      </c>
      <c r="W65" s="70">
        <v>-2320</v>
      </c>
      <c r="X65" s="68">
        <v>-2451</v>
      </c>
      <c r="Y65" s="68">
        <v>-3520</v>
      </c>
      <c r="Z65" s="68">
        <v>-4197.2332662899998</v>
      </c>
      <c r="AA65" s="68">
        <v>-4235.8836048400017</v>
      </c>
      <c r="AB65" s="68">
        <v>-4374.6139963299993</v>
      </c>
      <c r="AC65" s="68">
        <v>-3499.1094332200037</v>
      </c>
    </row>
    <row r="66" spans="1:29">
      <c r="A66" s="73"/>
      <c r="B66" s="73"/>
      <c r="C66" s="73"/>
      <c r="D66" s="73"/>
      <c r="E66" s="73"/>
      <c r="F66" s="73"/>
      <c r="G66" s="73"/>
      <c r="H66" s="73"/>
      <c r="I66" s="73"/>
    </row>
  </sheetData>
  <pageMargins left="0.511811024" right="0.511811024" top="0.78740157499999996" bottom="0.78740157499999996" header="0.31496062000000002" footer="0.31496062000000002"/>
  <pageSetup paperSize="9" scale="5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67"/>
  <sheetViews>
    <sheetView showGridLines="0" zoomScale="90" zoomScaleNormal="90" workbookViewId="0">
      <pane xSplit="1" ySplit="8" topLeftCell="Q9" activePane="bottomRight" state="frozen"/>
      <selection activeCell="AT19" sqref="AT19"/>
      <selection pane="topRight" activeCell="AT19" sqref="AT19"/>
      <selection pane="bottomLeft" activeCell="AT19" sqref="AT19"/>
      <selection pane="bottomRight" activeCell="AB21" sqref="AB21"/>
    </sheetView>
  </sheetViews>
  <sheetFormatPr defaultColWidth="9.140625" defaultRowHeight="15"/>
  <cols>
    <col min="1" max="1" width="54.85546875" style="5" customWidth="1"/>
    <col min="2" max="2" width="9.28515625" style="5" bestFit="1" customWidth="1"/>
    <col min="3" max="3" width="8.42578125" style="5" bestFit="1" customWidth="1"/>
    <col min="4" max="4" width="9.7109375" style="5" bestFit="1" customWidth="1"/>
    <col min="5" max="5" width="9.5703125" style="5" bestFit="1" customWidth="1"/>
    <col min="6" max="6" width="9.28515625" style="5" bestFit="1" customWidth="1"/>
    <col min="7" max="7" width="8.85546875" style="5" bestFit="1" customWidth="1"/>
    <col min="8" max="8" width="9.7109375" style="5" bestFit="1" customWidth="1"/>
    <col min="9" max="9" width="9.5703125" style="5" bestFit="1" customWidth="1"/>
    <col min="10" max="10" width="9.28515625" style="5" bestFit="1" customWidth="1"/>
    <col min="11" max="11" width="8.85546875" style="5" bestFit="1" customWidth="1"/>
    <col min="12" max="12" width="9.7109375" style="5" bestFit="1" customWidth="1"/>
    <col min="13" max="13" width="9.5703125" style="5" bestFit="1" customWidth="1"/>
    <col min="14" max="14" width="9.28515625" style="5" bestFit="1" customWidth="1"/>
    <col min="15" max="15" width="8.85546875" style="5" bestFit="1" customWidth="1"/>
    <col min="16" max="16" width="9.7109375" style="5" bestFit="1" customWidth="1"/>
    <col min="17" max="17" width="9.5703125" style="5" bestFit="1" customWidth="1"/>
    <col min="18" max="18" width="9.28515625" style="5" bestFit="1" customWidth="1"/>
    <col min="19" max="19" width="8.85546875" style="5" bestFit="1" customWidth="1"/>
    <col min="20" max="20" width="9.7109375" style="5" bestFit="1" customWidth="1"/>
    <col min="21" max="21" width="9.5703125" style="5" bestFit="1" customWidth="1"/>
    <col min="22" max="22" width="9.28515625" style="5" customWidth="1"/>
    <col min="23" max="23" width="8.85546875" style="5" bestFit="1" customWidth="1"/>
    <col min="24" max="28" width="9.42578125" style="5" customWidth="1"/>
    <col min="29" max="16384" width="9.140625" style="5"/>
  </cols>
  <sheetData>
    <row r="1" spans="1:33">
      <c r="Q1" s="71"/>
      <c r="R1" s="71"/>
      <c r="S1" s="71"/>
      <c r="T1" s="71"/>
      <c r="U1" s="71"/>
      <c r="V1" s="71"/>
      <c r="W1" s="71"/>
      <c r="X1" s="71"/>
      <c r="Y1" s="71"/>
      <c r="Z1" s="71"/>
      <c r="AA1" s="71"/>
      <c r="AB1" s="71"/>
    </row>
    <row r="6" spans="1:33">
      <c r="A6" s="61"/>
      <c r="B6" s="61"/>
      <c r="C6" s="61"/>
      <c r="D6" s="61"/>
      <c r="E6" s="61"/>
      <c r="F6" s="61"/>
      <c r="G6" s="61"/>
      <c r="H6" s="61"/>
    </row>
    <row r="7" spans="1:33">
      <c r="A7" s="62" t="s">
        <v>451</v>
      </c>
      <c r="B7" s="366" t="s">
        <v>608</v>
      </c>
      <c r="C7" s="366" t="s">
        <v>609</v>
      </c>
      <c r="D7" s="366" t="s">
        <v>610</v>
      </c>
      <c r="E7" s="366" t="s">
        <v>611</v>
      </c>
      <c r="F7" s="366" t="s">
        <v>612</v>
      </c>
      <c r="G7" s="366" t="s">
        <v>613</v>
      </c>
      <c r="H7" s="366" t="s">
        <v>614</v>
      </c>
      <c r="I7" s="366" t="s">
        <v>615</v>
      </c>
      <c r="J7" s="366" t="s">
        <v>616</v>
      </c>
      <c r="K7" s="366" t="s">
        <v>617</v>
      </c>
      <c r="L7" s="366" t="s">
        <v>618</v>
      </c>
      <c r="M7" s="366" t="s">
        <v>619</v>
      </c>
      <c r="N7" s="366" t="s">
        <v>620</v>
      </c>
      <c r="O7" s="366" t="s">
        <v>621</v>
      </c>
      <c r="P7" s="366" t="s">
        <v>622</v>
      </c>
      <c r="Q7" s="366" t="s">
        <v>623</v>
      </c>
      <c r="R7" s="366" t="s">
        <v>624</v>
      </c>
      <c r="S7" s="366" t="s">
        <v>625</v>
      </c>
      <c r="T7" s="366" t="s">
        <v>626</v>
      </c>
      <c r="U7" s="366" t="s">
        <v>627</v>
      </c>
      <c r="V7" s="366" t="s">
        <v>628</v>
      </c>
      <c r="W7" s="366" t="s">
        <v>629</v>
      </c>
      <c r="X7" s="366" t="s">
        <v>643</v>
      </c>
      <c r="Y7" s="366" t="s">
        <v>648</v>
      </c>
      <c r="Z7" s="366" t="s">
        <v>662</v>
      </c>
      <c r="AA7" s="366" t="s">
        <v>694</v>
      </c>
      <c r="AB7" s="366" t="s">
        <v>704</v>
      </c>
    </row>
    <row r="8" spans="1:33" ht="15" customHeight="1">
      <c r="A8" s="62" t="s">
        <v>250</v>
      </c>
      <c r="B8" s="364" t="s">
        <v>630</v>
      </c>
      <c r="C8" s="364" t="s">
        <v>631</v>
      </c>
      <c r="D8" s="364" t="s">
        <v>632</v>
      </c>
      <c r="E8" s="364" t="s">
        <v>10</v>
      </c>
      <c r="F8" s="364" t="s">
        <v>630</v>
      </c>
      <c r="G8" s="364" t="s">
        <v>631</v>
      </c>
      <c r="H8" s="364" t="s">
        <v>632</v>
      </c>
      <c r="I8" s="364" t="s">
        <v>10</v>
      </c>
      <c r="J8" s="364" t="s">
        <v>630</v>
      </c>
      <c r="K8" s="364" t="s">
        <v>631</v>
      </c>
      <c r="L8" s="364" t="s">
        <v>632</v>
      </c>
      <c r="M8" s="364" t="s">
        <v>10</v>
      </c>
      <c r="N8" s="364" t="s">
        <v>630</v>
      </c>
      <c r="O8" s="364" t="s">
        <v>631</v>
      </c>
      <c r="P8" s="364" t="s">
        <v>632</v>
      </c>
      <c r="Q8" s="364" t="s">
        <v>10</v>
      </c>
      <c r="R8" s="364" t="s">
        <v>630</v>
      </c>
      <c r="S8" s="364" t="s">
        <v>631</v>
      </c>
      <c r="T8" s="364" t="s">
        <v>632</v>
      </c>
      <c r="U8" s="364" t="s">
        <v>10</v>
      </c>
      <c r="V8" s="364" t="s">
        <v>630</v>
      </c>
      <c r="W8" s="364" t="s">
        <v>631</v>
      </c>
      <c r="X8" s="364" t="s">
        <v>632</v>
      </c>
      <c r="Y8" s="364" t="s">
        <v>10</v>
      </c>
      <c r="Z8" s="364" t="s">
        <v>630</v>
      </c>
      <c r="AA8" s="364" t="s">
        <v>631</v>
      </c>
      <c r="AB8" s="364" t="s">
        <v>632</v>
      </c>
    </row>
    <row r="9" spans="1:33">
      <c r="A9" s="24" t="s">
        <v>545</v>
      </c>
      <c r="B9" s="226">
        <v>1.2023190000000001E-2</v>
      </c>
      <c r="C9" s="226">
        <v>1.1566620000000001E-2</v>
      </c>
      <c r="D9" s="226">
        <v>1.445951E-2</v>
      </c>
      <c r="E9" s="226">
        <v>5.2391199999999999E-2</v>
      </c>
      <c r="F9" s="226">
        <v>-1.8457899999999999E-3</v>
      </c>
      <c r="G9" s="122">
        <v>-2E-3</v>
      </c>
      <c r="H9" s="226">
        <v>1.24E-5</v>
      </c>
      <c r="I9" s="66">
        <v>-2.7000000000000001E-7</v>
      </c>
      <c r="J9" s="66">
        <v>2.7000000000000001E-7</v>
      </c>
      <c r="K9" s="217">
        <v>2.714223E-2</v>
      </c>
      <c r="L9" s="226">
        <v>0.40854341</v>
      </c>
      <c r="M9" s="66">
        <v>3.3634919999999999E-2</v>
      </c>
      <c r="N9" s="66">
        <v>0.34066868</v>
      </c>
      <c r="O9" s="122">
        <v>4.8891480000000001E-2</v>
      </c>
      <c r="P9" s="122">
        <v>0.44917543999999998</v>
      </c>
      <c r="Q9" s="122">
        <v>0.17908589000000003</v>
      </c>
      <c r="R9" s="122">
        <v>0.18269452</v>
      </c>
      <c r="S9" s="122">
        <v>1.96427427</v>
      </c>
      <c r="T9" s="122">
        <v>1.11494341</v>
      </c>
      <c r="U9" s="122">
        <v>4.8183900000000005E-3</v>
      </c>
      <c r="V9" s="226">
        <v>9.4461000000000002E-4</v>
      </c>
      <c r="W9" s="226">
        <v>-6.76371E-3</v>
      </c>
      <c r="X9" s="226">
        <v>1.1155E-4</v>
      </c>
      <c r="Y9" s="226">
        <v>3.6313999999999997E-4</v>
      </c>
      <c r="Z9" s="226">
        <v>1.03185E-3</v>
      </c>
      <c r="AA9" s="226">
        <v>2.5676600000000003E-3</v>
      </c>
      <c r="AB9" s="226">
        <v>-6.3848000000005071E-4</v>
      </c>
    </row>
    <row r="10" spans="1:33">
      <c r="A10" s="24" t="s">
        <v>546</v>
      </c>
      <c r="B10" s="226">
        <v>3.146E-5</v>
      </c>
      <c r="C10" s="226">
        <v>2.1190000000000002E-5</v>
      </c>
      <c r="D10" s="226">
        <v>2.5642000000000004E-4</v>
      </c>
      <c r="E10" s="226">
        <v>9.4627999999999986E-3</v>
      </c>
      <c r="F10" s="226">
        <v>5.6699999999999999E-6</v>
      </c>
      <c r="G10" s="122">
        <v>0</v>
      </c>
      <c r="H10" s="226">
        <v>0</v>
      </c>
      <c r="I10" s="66">
        <v>-1E-8</v>
      </c>
      <c r="J10" s="66">
        <v>-1E-8</v>
      </c>
      <c r="K10" s="217">
        <v>-9.2553150000000001E-2</v>
      </c>
      <c r="L10" s="226">
        <v>-2.7167678799999999</v>
      </c>
      <c r="M10" s="66">
        <v>-0.54982640000000005</v>
      </c>
      <c r="N10" s="66">
        <v>-8.5433191900000001</v>
      </c>
      <c r="O10" s="122">
        <v>-1.1320643500000001</v>
      </c>
      <c r="P10" s="122">
        <v>-3.4412174500000003</v>
      </c>
      <c r="Q10" s="122">
        <v>-1.0674269199999999</v>
      </c>
      <c r="R10" s="122">
        <v>-0.54897088000000005</v>
      </c>
      <c r="S10" s="122">
        <v>-4.3732445999999996</v>
      </c>
      <c r="T10" s="122">
        <v>-1.9060161499999999</v>
      </c>
      <c r="U10" s="122">
        <v>0</v>
      </c>
      <c r="V10" s="226">
        <v>0</v>
      </c>
      <c r="W10" s="226">
        <v>-1.9600000000000002E-5</v>
      </c>
      <c r="X10" s="226">
        <v>1.9600000000000002E-5</v>
      </c>
      <c r="Y10" s="226">
        <v>0</v>
      </c>
      <c r="Z10" s="226">
        <v>0</v>
      </c>
      <c r="AA10" s="226">
        <v>0</v>
      </c>
      <c r="AB10" s="226">
        <v>0</v>
      </c>
    </row>
    <row r="11" spans="1:33">
      <c r="A11" s="24" t="s">
        <v>253</v>
      </c>
      <c r="B11" s="226">
        <v>1.205465E-2</v>
      </c>
      <c r="C11" s="226">
        <v>1.1587809999999999E-2</v>
      </c>
      <c r="D11" s="226">
        <v>1.471593E-2</v>
      </c>
      <c r="E11" s="226">
        <v>6.1853999999999999E-2</v>
      </c>
      <c r="F11" s="226">
        <v>-1.84012E-3</v>
      </c>
      <c r="G11" s="122">
        <v>-2E-3</v>
      </c>
      <c r="H11" s="226">
        <v>1.24E-5</v>
      </c>
      <c r="I11" s="66">
        <v>-2.8000000000000002E-7</v>
      </c>
      <c r="J11" s="66">
        <v>2.6E-7</v>
      </c>
      <c r="K11" s="217">
        <v>-6.5410919999999997E-2</v>
      </c>
      <c r="L11" s="226">
        <v>-2.3082244700000003</v>
      </c>
      <c r="M11" s="66">
        <v>-0.51619148000000004</v>
      </c>
      <c r="N11" s="66">
        <v>-8.2026505099999998</v>
      </c>
      <c r="O11" s="122">
        <v>-1.0831728700000001</v>
      </c>
      <c r="P11" s="122">
        <v>-2.9920420099999996</v>
      </c>
      <c r="Q11" s="122">
        <v>-0.88834102999999998</v>
      </c>
      <c r="R11" s="122">
        <v>-0.36627635999999997</v>
      </c>
      <c r="S11" s="122">
        <v>-2.4089703300000003</v>
      </c>
      <c r="T11" s="122">
        <v>-0.79107273999999994</v>
      </c>
      <c r="U11" s="122">
        <v>4.8183900000000005E-3</v>
      </c>
      <c r="V11" s="226">
        <v>9.4461000000000002E-4</v>
      </c>
      <c r="W11" s="226">
        <v>-6.7833100000000007E-3</v>
      </c>
      <c r="X11" s="226">
        <v>1.3115000000000002E-4</v>
      </c>
      <c r="Y11" s="226">
        <v>3.6313999999999997E-4</v>
      </c>
      <c r="Z11" s="226">
        <v>1.03185E-3</v>
      </c>
      <c r="AA11" s="226">
        <v>2.5676600000000003E-3</v>
      </c>
      <c r="AB11" s="226">
        <v>-6.3848000000005071E-4</v>
      </c>
    </row>
    <row r="12" spans="1:33">
      <c r="A12" s="24" t="s">
        <v>454</v>
      </c>
      <c r="B12" s="226">
        <v>0</v>
      </c>
      <c r="C12" s="226">
        <v>0</v>
      </c>
      <c r="D12" s="226">
        <v>0</v>
      </c>
      <c r="E12" s="226">
        <v>0</v>
      </c>
      <c r="F12" s="226">
        <v>0</v>
      </c>
      <c r="G12" s="122">
        <v>0</v>
      </c>
      <c r="H12" s="226">
        <v>0</v>
      </c>
      <c r="I12" s="66">
        <v>0</v>
      </c>
      <c r="J12" s="66">
        <v>0</v>
      </c>
      <c r="K12" s="217">
        <v>0</v>
      </c>
      <c r="L12" s="226">
        <v>0</v>
      </c>
      <c r="M12" s="66">
        <v>0</v>
      </c>
      <c r="N12" s="66">
        <v>-0.10011307000000001</v>
      </c>
      <c r="O12" s="122">
        <v>-1.365364E-2</v>
      </c>
      <c r="P12" s="122">
        <v>-0.17738899</v>
      </c>
      <c r="Q12" s="122">
        <v>-5.2141449999999999E-2</v>
      </c>
      <c r="R12" s="122">
        <v>-4.9260100000000006E-3</v>
      </c>
      <c r="S12" s="122">
        <v>-0.14289821</v>
      </c>
      <c r="T12" s="122">
        <v>-1.171581E-2</v>
      </c>
      <c r="U12" s="64">
        <v>0</v>
      </c>
      <c r="V12" s="226">
        <v>0</v>
      </c>
      <c r="W12" s="226">
        <v>0</v>
      </c>
      <c r="X12" s="226">
        <v>0</v>
      </c>
      <c r="Y12" s="226">
        <v>-2.529E-2</v>
      </c>
      <c r="Z12" s="226">
        <v>-2.32916956</v>
      </c>
      <c r="AA12" s="226">
        <v>-2.98868175</v>
      </c>
      <c r="AB12" s="226">
        <v>-3.4960620800000002</v>
      </c>
      <c r="AD12" s="403"/>
      <c r="AE12" s="403"/>
    </row>
    <row r="13" spans="1:33">
      <c r="A13" s="24" t="s">
        <v>455</v>
      </c>
      <c r="B13" s="226">
        <v>-30.985338579999997</v>
      </c>
      <c r="C13" s="226">
        <v>-39.079132080000001</v>
      </c>
      <c r="D13" s="226">
        <v>-26.223394320000001</v>
      </c>
      <c r="E13" s="226">
        <v>-32.27043999</v>
      </c>
      <c r="F13" s="226">
        <v>-32.128548379999998</v>
      </c>
      <c r="G13" s="122">
        <v>-32.146000000000001</v>
      </c>
      <c r="H13" s="226">
        <v>-49.295341229999998</v>
      </c>
      <c r="I13" s="66">
        <v>-30.928856159999999</v>
      </c>
      <c r="J13" s="66">
        <v>-44.363886090000001</v>
      </c>
      <c r="K13" s="217">
        <v>-38.943190090000002</v>
      </c>
      <c r="L13" s="226">
        <v>-40.439691619999998</v>
      </c>
      <c r="M13" s="66">
        <v>-41.960959380000006</v>
      </c>
      <c r="N13" s="66">
        <v>-40.995253920000003</v>
      </c>
      <c r="O13" s="122">
        <v>-38.70671119</v>
      </c>
      <c r="P13" s="122">
        <v>-43.100218040000001</v>
      </c>
      <c r="Q13" s="122">
        <v>-39.585435950000004</v>
      </c>
      <c r="R13" s="122">
        <v>-34.954401590000003</v>
      </c>
      <c r="S13" s="122">
        <v>-39.874118920000001</v>
      </c>
      <c r="T13" s="122">
        <v>-44.023234469999998</v>
      </c>
      <c r="U13" s="64">
        <v>-27.344548370000002</v>
      </c>
      <c r="V13" s="226">
        <v>-32.423282890000003</v>
      </c>
      <c r="W13" s="226">
        <v>-30.316213309999998</v>
      </c>
      <c r="X13" s="226">
        <v>-35.673548859999997</v>
      </c>
      <c r="Y13" s="226">
        <v>-37.007791020000006</v>
      </c>
      <c r="Z13" s="226">
        <v>-45.317199080000002</v>
      </c>
      <c r="AA13" s="226">
        <v>-76.120578250000008</v>
      </c>
      <c r="AB13" s="226">
        <v>-60.223297270000039</v>
      </c>
    </row>
    <row r="14" spans="1:33">
      <c r="A14" s="24" t="s">
        <v>456</v>
      </c>
      <c r="B14" s="226">
        <v>-18.086077589999999</v>
      </c>
      <c r="C14" s="226">
        <v>-9.2219921300000003</v>
      </c>
      <c r="D14" s="226">
        <v>0.82525043999999992</v>
      </c>
      <c r="E14" s="226">
        <v>-9.7454987300000013</v>
      </c>
      <c r="F14" s="226">
        <v>-124.86902008</v>
      </c>
      <c r="G14" s="122">
        <v>-18.681000000000001</v>
      </c>
      <c r="H14" s="226">
        <v>29.606416379999999</v>
      </c>
      <c r="I14" s="66">
        <v>-111.26702400000001</v>
      </c>
      <c r="J14" s="66">
        <v>-6.7972736900000008</v>
      </c>
      <c r="K14" s="217">
        <v>-12.148566349999999</v>
      </c>
      <c r="L14" s="226">
        <v>327.93895375</v>
      </c>
      <c r="M14" s="66">
        <v>-39.310737680000003</v>
      </c>
      <c r="N14" s="66">
        <v>-18.409573250000001</v>
      </c>
      <c r="O14" s="122">
        <v>-22.57349293</v>
      </c>
      <c r="P14" s="122">
        <v>-16.556339789999999</v>
      </c>
      <c r="Q14" s="122">
        <v>-13.41238495</v>
      </c>
      <c r="R14" s="122">
        <v>-35.885097389999999</v>
      </c>
      <c r="S14" s="122">
        <v>-13.049554710000001</v>
      </c>
      <c r="T14" s="122">
        <v>973.43190638999999</v>
      </c>
      <c r="U14" s="64">
        <v>-13.230967010000001</v>
      </c>
      <c r="V14" s="226">
        <v>-6.0511239000000003</v>
      </c>
      <c r="W14" s="226">
        <v>-31.051136879999998</v>
      </c>
      <c r="X14" s="226">
        <v>96.917009099999987</v>
      </c>
      <c r="Y14" s="226">
        <v>15.725491529999999</v>
      </c>
      <c r="Z14" s="226">
        <v>-3.9178708100000001</v>
      </c>
      <c r="AA14" s="226">
        <v>520.10982079999997</v>
      </c>
      <c r="AB14" s="226">
        <v>-103.3996545</v>
      </c>
      <c r="AC14" s="423"/>
    </row>
    <row r="15" spans="1:33">
      <c r="A15" s="24"/>
      <c r="B15" s="24"/>
      <c r="C15" s="24"/>
      <c r="D15" s="24"/>
      <c r="E15" s="24"/>
      <c r="F15" s="24"/>
      <c r="G15" s="24"/>
      <c r="H15" s="24"/>
      <c r="I15" s="122"/>
      <c r="J15" s="122"/>
      <c r="K15" s="122"/>
      <c r="L15" s="122"/>
      <c r="M15" s="122"/>
      <c r="N15" s="122"/>
      <c r="O15" s="122"/>
      <c r="P15" s="122"/>
      <c r="Q15" s="122"/>
      <c r="R15" s="122"/>
      <c r="S15" s="122"/>
      <c r="T15" s="122"/>
      <c r="U15" s="64"/>
      <c r="V15" s="217"/>
      <c r="W15" s="217"/>
      <c r="X15" s="217"/>
      <c r="Y15" s="217"/>
      <c r="Z15" s="217"/>
      <c r="AA15" s="217"/>
      <c r="AB15" s="217"/>
    </row>
    <row r="16" spans="1:33">
      <c r="A16" s="18" t="s">
        <v>706</v>
      </c>
      <c r="B16" s="18"/>
      <c r="C16" s="18"/>
      <c r="D16" s="18"/>
      <c r="E16" s="18"/>
      <c r="F16" s="18"/>
      <c r="G16" s="18"/>
      <c r="H16" s="18"/>
      <c r="I16" s="223">
        <v>-180.29034166270262</v>
      </c>
      <c r="J16" s="223">
        <v>-130.65455294968197</v>
      </c>
      <c r="K16" s="223">
        <v>-172.05215729002188</v>
      </c>
      <c r="L16" s="223">
        <v>-74.365081079999996</v>
      </c>
      <c r="M16" s="223">
        <v>-336.48442698999997</v>
      </c>
      <c r="N16" s="223">
        <v>-251.14854448</v>
      </c>
      <c r="O16" s="223">
        <v>-145.05060151999999</v>
      </c>
      <c r="P16" s="223">
        <v>400.96130462000008</v>
      </c>
      <c r="Q16" s="225">
        <v>-65.368021729999995</v>
      </c>
      <c r="R16" s="225">
        <v>-93.73174066</v>
      </c>
      <c r="S16" s="225">
        <v>-57.366081569999999</v>
      </c>
      <c r="T16" s="225">
        <v>-71.130592030000003</v>
      </c>
      <c r="U16" s="93">
        <v>-35.951715909999997</v>
      </c>
      <c r="V16" s="225">
        <v>-72.854761069999995</v>
      </c>
      <c r="W16" s="225">
        <v>-48.246018060000004</v>
      </c>
      <c r="X16" s="225">
        <v>-18.968382329999997</v>
      </c>
      <c r="Y16" s="225">
        <v>-51.575614560000005</v>
      </c>
      <c r="Z16" s="225">
        <v>-38.273270630000006</v>
      </c>
      <c r="AA16" s="225">
        <v>-68.267830939999996</v>
      </c>
      <c r="AB16" s="93">
        <v>-56.009453140000012</v>
      </c>
      <c r="AC16" s="72"/>
      <c r="AD16" s="72"/>
      <c r="AE16" s="72"/>
      <c r="AF16" s="72"/>
      <c r="AG16" s="72"/>
    </row>
    <row r="17" spans="1:28">
      <c r="A17" s="18" t="s">
        <v>263</v>
      </c>
      <c r="B17" s="18"/>
      <c r="C17" s="18"/>
      <c r="D17" s="18"/>
      <c r="E17" s="18"/>
      <c r="F17" s="18"/>
      <c r="G17" s="18"/>
      <c r="H17" s="18"/>
      <c r="I17" s="223"/>
      <c r="J17" s="223"/>
      <c r="K17" s="223"/>
      <c r="L17" s="223"/>
      <c r="M17" s="115">
        <v>134.20576561999999</v>
      </c>
      <c r="N17" s="115">
        <v>140.23865103999998</v>
      </c>
      <c r="O17" s="115">
        <v>-51.49539583</v>
      </c>
      <c r="P17" s="115">
        <v>-542.01400763000004</v>
      </c>
      <c r="Q17" s="93">
        <v>3.1873746600000015</v>
      </c>
      <c r="R17" s="93">
        <v>-78.768934659999985</v>
      </c>
      <c r="S17" s="93">
        <v>33.518179850000003</v>
      </c>
      <c r="T17" s="93">
        <v>-80.451436600000008</v>
      </c>
      <c r="U17" s="93">
        <v>-32.801279129999998</v>
      </c>
      <c r="V17" s="93">
        <v>-217.12428233000003</v>
      </c>
      <c r="W17" s="93">
        <v>-88.533047530000005</v>
      </c>
      <c r="X17" s="93">
        <v>57.212637040000004</v>
      </c>
      <c r="Y17" s="93">
        <v>-37.247611630000002</v>
      </c>
      <c r="Z17" s="93">
        <v>15.502955219999999</v>
      </c>
      <c r="AA17" s="93">
        <v>-145.58168205000001</v>
      </c>
      <c r="AB17" s="93">
        <v>8.7690364599999899</v>
      </c>
    </row>
    <row r="18" spans="1:28">
      <c r="A18" s="18" t="s">
        <v>264</v>
      </c>
      <c r="B18" s="18"/>
      <c r="C18" s="18"/>
      <c r="D18" s="18"/>
      <c r="E18" s="18"/>
      <c r="F18" s="18"/>
      <c r="G18" s="18"/>
      <c r="H18" s="18"/>
      <c r="I18" s="223">
        <v>10.811129433156001</v>
      </c>
      <c r="J18" s="223">
        <v>15.091935985339997</v>
      </c>
      <c r="K18" s="223">
        <v>15.628890279457998</v>
      </c>
      <c r="L18" s="223">
        <v>21.482992960000001</v>
      </c>
      <c r="M18" s="223">
        <v>41.580718009999998</v>
      </c>
      <c r="N18" s="223">
        <v>39.790221109999997</v>
      </c>
      <c r="O18" s="223">
        <v>17.217214260000002</v>
      </c>
      <c r="P18" s="223">
        <v>34.738147179999999</v>
      </c>
      <c r="Q18" s="225">
        <v>47.528225469999995</v>
      </c>
      <c r="R18" s="225">
        <v>35.403508309999999</v>
      </c>
      <c r="S18" s="225">
        <v>29.741718819999999</v>
      </c>
      <c r="T18" s="225">
        <v>23.341049129999998</v>
      </c>
      <c r="U18" s="93">
        <v>25.785125609999998</v>
      </c>
      <c r="V18" s="225">
        <v>28.884439489999998</v>
      </c>
      <c r="W18" s="225">
        <v>21.213706629999997</v>
      </c>
      <c r="X18" s="225">
        <v>23.488833800000002</v>
      </c>
      <c r="Y18" s="225">
        <v>27.157037840000001</v>
      </c>
      <c r="Z18" s="225">
        <v>23.543592670000002</v>
      </c>
      <c r="AA18" s="225">
        <v>16.510235040000001</v>
      </c>
      <c r="AB18" s="225">
        <v>16.923446269999996</v>
      </c>
    </row>
    <row r="19" spans="1:28">
      <c r="A19" s="224" t="s">
        <v>265</v>
      </c>
      <c r="B19" s="224"/>
      <c r="C19" s="224"/>
      <c r="D19" s="224"/>
      <c r="E19" s="224"/>
      <c r="F19" s="224"/>
      <c r="G19" s="224"/>
      <c r="H19" s="224"/>
      <c r="I19" s="217">
        <v>-169.47921222954662</v>
      </c>
      <c r="J19" s="217">
        <v>-115.56261696434197</v>
      </c>
      <c r="K19" s="217">
        <v>-156.4232670105639</v>
      </c>
      <c r="L19" s="217">
        <v>-52.882088119999992</v>
      </c>
      <c r="M19" s="217">
        <v>-160.69794336000001</v>
      </c>
      <c r="N19" s="217">
        <v>-71.119672330000014</v>
      </c>
      <c r="O19" s="217">
        <v>-179.32878309</v>
      </c>
      <c r="P19" s="217">
        <v>-106.31455583</v>
      </c>
      <c r="Q19" s="226">
        <v>-14.652421599999997</v>
      </c>
      <c r="R19" s="226">
        <v>-137.09716700999999</v>
      </c>
      <c r="S19" s="226">
        <v>5.8938170999999997</v>
      </c>
      <c r="T19" s="226">
        <v>-128.24097950000001</v>
      </c>
      <c r="U19" s="122">
        <v>-42.967869429999993</v>
      </c>
      <c r="V19" s="226">
        <v>-261.09460391000005</v>
      </c>
      <c r="W19" s="226">
        <v>-115.56535896000003</v>
      </c>
      <c r="X19" s="226">
        <v>61.733088510000016</v>
      </c>
      <c r="Y19" s="226">
        <v>-61.666188350000006</v>
      </c>
      <c r="Z19" s="226">
        <v>0.7732772599999933</v>
      </c>
      <c r="AA19" s="226">
        <v>-197.33927795000005</v>
      </c>
      <c r="AB19" s="226">
        <v>-30.316970410000028</v>
      </c>
    </row>
    <row r="20" spans="1:28">
      <c r="A20" s="18" t="s">
        <v>266</v>
      </c>
      <c r="B20" s="18"/>
      <c r="C20" s="18"/>
      <c r="D20" s="18"/>
      <c r="E20" s="18"/>
      <c r="F20" s="18"/>
      <c r="G20" s="18"/>
      <c r="H20" s="18"/>
      <c r="I20" s="223">
        <v>-40.522042380280155</v>
      </c>
      <c r="J20" s="223">
        <v>-66.08706204339083</v>
      </c>
      <c r="K20" s="223">
        <v>-33.91668968984682</v>
      </c>
      <c r="L20" s="223">
        <v>-217.69092992000003</v>
      </c>
      <c r="M20" s="223">
        <v>-172.62318342999998</v>
      </c>
      <c r="N20" s="223">
        <v>-104.94366515999997</v>
      </c>
      <c r="O20" s="223">
        <v>-44.906471570000008</v>
      </c>
      <c r="P20" s="223">
        <v>-14.332855860000002</v>
      </c>
      <c r="Q20" s="225">
        <v>-51.026825149999993</v>
      </c>
      <c r="R20" s="225">
        <v>-69.957019680000002</v>
      </c>
      <c r="S20" s="225">
        <v>58.229211209999995</v>
      </c>
      <c r="T20" s="225">
        <v>-26.67022818999996</v>
      </c>
      <c r="U20" s="93">
        <v>-25.735397780000014</v>
      </c>
      <c r="V20" s="225">
        <v>-31.867137639999953</v>
      </c>
      <c r="W20" s="225">
        <v>-59.116783299999952</v>
      </c>
      <c r="X20" s="225">
        <v>129.51283629999898</v>
      </c>
      <c r="Y20" s="225">
        <v>-8.5916541599999832</v>
      </c>
      <c r="Z20" s="225">
        <v>60.012836530000008</v>
      </c>
      <c r="AA20" s="225">
        <v>145.28481814999986</v>
      </c>
      <c r="AB20" s="225">
        <v>0.45955142000008209</v>
      </c>
    </row>
    <row r="21" spans="1:28">
      <c r="A21" s="18" t="s">
        <v>267</v>
      </c>
      <c r="B21" s="18"/>
      <c r="C21" s="18"/>
      <c r="D21" s="18"/>
      <c r="E21" s="18"/>
      <c r="F21" s="18"/>
      <c r="G21" s="18"/>
      <c r="H21" s="18"/>
      <c r="I21" s="223">
        <v>-6.216148161955001</v>
      </c>
      <c r="J21" s="223">
        <v>-10.031384622125001</v>
      </c>
      <c r="K21" s="223">
        <v>-4.3181972937850004</v>
      </c>
      <c r="L21" s="223">
        <v>16.986863960000001</v>
      </c>
      <c r="M21" s="223">
        <v>-7.3497954700000001</v>
      </c>
      <c r="N21" s="223">
        <v>-9.2034871500000008</v>
      </c>
      <c r="O21" s="223">
        <v>-10.57282433</v>
      </c>
      <c r="P21" s="223">
        <v>-86.006068739999989</v>
      </c>
      <c r="Q21" s="225">
        <v>-8.1351101299999993</v>
      </c>
      <c r="R21" s="225">
        <v>-4.31625032</v>
      </c>
      <c r="S21" s="225">
        <v>-5.1286479500000004</v>
      </c>
      <c r="T21" s="225">
        <v>-237.38142133000002</v>
      </c>
      <c r="U21" s="93">
        <v>-5.0516877999999998</v>
      </c>
      <c r="V21" s="225">
        <v>-4.9551237099999996</v>
      </c>
      <c r="W21" s="225">
        <v>-7.2686728799999996</v>
      </c>
      <c r="X21" s="225">
        <v>-8.7954209499999987</v>
      </c>
      <c r="Y21" s="225">
        <v>-9.2559674600000008</v>
      </c>
      <c r="Z21" s="225">
        <v>-9.8647916500000008</v>
      </c>
      <c r="AA21" s="225">
        <v>-1.32323985</v>
      </c>
      <c r="AB21" s="225">
        <v>-9.7768331100000019</v>
      </c>
    </row>
    <row r="22" spans="1:28">
      <c r="A22" s="24" t="s">
        <v>268</v>
      </c>
      <c r="B22" s="217">
        <v>-261.32130493</v>
      </c>
      <c r="C22" s="217">
        <v>-102.35187627000002</v>
      </c>
      <c r="D22" s="217">
        <v>-203.36680878999999</v>
      </c>
      <c r="E22" s="217">
        <v>-81.891867849999983</v>
      </c>
      <c r="F22" s="217">
        <v>-180.24785849</v>
      </c>
      <c r="G22" s="217">
        <v>-242.28000000000003</v>
      </c>
      <c r="H22" s="217">
        <v>-283.29026203999996</v>
      </c>
      <c r="I22" s="217">
        <v>-216.21740277178179</v>
      </c>
      <c r="J22" s="217">
        <v>-191.68106362985779</v>
      </c>
      <c r="K22" s="217">
        <v>-194.65815399419571</v>
      </c>
      <c r="L22" s="217">
        <v>-253.58615408</v>
      </c>
      <c r="M22" s="217">
        <v>-340.67092226</v>
      </c>
      <c r="N22" s="217">
        <v>-185.26682463999998</v>
      </c>
      <c r="O22" s="217">
        <v>-234.80807899000001</v>
      </c>
      <c r="P22" s="217">
        <v>-206.65348043</v>
      </c>
      <c r="Q22" s="226">
        <v>-73.814356879999991</v>
      </c>
      <c r="R22" s="226">
        <v>-211.37043700999999</v>
      </c>
      <c r="S22" s="226">
        <v>58.994380360000001</v>
      </c>
      <c r="T22" s="226">
        <v>-392.29262901999999</v>
      </c>
      <c r="U22" s="122">
        <v>-73.754955010000003</v>
      </c>
      <c r="V22" s="226">
        <v>-297.91686526000001</v>
      </c>
      <c r="W22" s="226">
        <v>-181.95081513999997</v>
      </c>
      <c r="X22" s="226">
        <v>182.450503859999</v>
      </c>
      <c r="Y22" s="226">
        <v>-79.513809969999997</v>
      </c>
      <c r="Z22" s="226">
        <v>50.921322140000001</v>
      </c>
      <c r="AA22" s="226">
        <v>-53.377699650000196</v>
      </c>
      <c r="AB22" s="226">
        <v>-39.634252099999948</v>
      </c>
    </row>
    <row r="23" spans="1:28">
      <c r="A23" s="26"/>
      <c r="B23" s="26"/>
      <c r="C23" s="26"/>
      <c r="D23" s="26"/>
      <c r="E23" s="26"/>
      <c r="F23" s="26"/>
      <c r="G23" s="26"/>
      <c r="H23" s="26"/>
      <c r="I23" s="123"/>
      <c r="J23" s="123"/>
      <c r="K23" s="217"/>
      <c r="L23" s="123"/>
      <c r="M23" s="123"/>
      <c r="N23" s="123"/>
      <c r="O23" s="123"/>
      <c r="P23" s="123"/>
      <c r="Q23" s="123"/>
      <c r="R23" s="123"/>
      <c r="S23" s="123"/>
      <c r="T23" s="123"/>
      <c r="U23" s="64"/>
      <c r="V23" s="217"/>
      <c r="W23" s="217"/>
      <c r="X23" s="217"/>
      <c r="Y23" s="217"/>
      <c r="Z23" s="217"/>
      <c r="AA23" s="217"/>
      <c r="AB23" s="217"/>
    </row>
    <row r="24" spans="1:28">
      <c r="A24" s="24" t="s">
        <v>261</v>
      </c>
      <c r="B24" s="226">
        <v>95.171398390000007</v>
      </c>
      <c r="C24" s="226">
        <v>351.90341835000004</v>
      </c>
      <c r="D24" s="226">
        <v>245.33746727000099</v>
      </c>
      <c r="E24" s="226">
        <v>363.89080930935995</v>
      </c>
      <c r="F24" s="226">
        <v>274.34575398612185</v>
      </c>
      <c r="G24" s="122">
        <v>179.54663930188761</v>
      </c>
      <c r="H24" s="229">
        <v>132.27358040748811</v>
      </c>
      <c r="I24" s="123">
        <v>192.2245795306618</v>
      </c>
      <c r="J24" s="123">
        <v>183.45450207206147</v>
      </c>
      <c r="K24" s="226">
        <v>138.18763679916916</v>
      </c>
      <c r="L24" s="229">
        <v>521.88783582999997</v>
      </c>
      <c r="M24" s="123">
        <v>547.18717100000003</v>
      </c>
      <c r="N24" s="123">
        <v>422.88978393000002</v>
      </c>
      <c r="O24" s="123">
        <v>531.20499640000003</v>
      </c>
      <c r="P24" s="123">
        <v>542.91817067000102</v>
      </c>
      <c r="Q24" s="123">
        <v>311.9580957</v>
      </c>
      <c r="R24" s="123">
        <v>137.16812133000002</v>
      </c>
      <c r="S24" s="123">
        <v>539.22117226</v>
      </c>
      <c r="T24" s="123">
        <v>399.09175532999996</v>
      </c>
      <c r="U24" s="122">
        <v>436.93027562000003</v>
      </c>
      <c r="V24" s="226">
        <v>163.79347524000002</v>
      </c>
      <c r="W24" s="226">
        <v>236.93982991999999</v>
      </c>
      <c r="X24" s="226">
        <v>1219.9222389900001</v>
      </c>
      <c r="Y24" s="226">
        <v>458.46243266000005</v>
      </c>
      <c r="Z24" s="226">
        <v>433.56306164999995</v>
      </c>
      <c r="AA24" s="226">
        <v>564.43093926000006</v>
      </c>
      <c r="AB24" s="226">
        <v>960.31446495999967</v>
      </c>
    </row>
    <row r="25" spans="1:28">
      <c r="A25" s="26" t="s">
        <v>270</v>
      </c>
      <c r="B25" s="226">
        <v>13.695582949999999</v>
      </c>
      <c r="C25" s="226">
        <v>4.61405332</v>
      </c>
      <c r="D25" s="226">
        <v>215.80793288999999</v>
      </c>
      <c r="E25" s="226">
        <v>24.594371329999998</v>
      </c>
      <c r="F25" s="226">
        <v>118.81621253</v>
      </c>
      <c r="G25" s="122">
        <v>107.05138284</v>
      </c>
      <c r="H25" s="229">
        <v>6.7276138400000001</v>
      </c>
      <c r="I25" s="123">
        <v>125.41268229000001</v>
      </c>
      <c r="J25" s="123">
        <v>70.502410580000003</v>
      </c>
      <c r="K25" s="217">
        <v>84.803647120000008</v>
      </c>
      <c r="L25" s="229">
        <v>40.161317350000004</v>
      </c>
      <c r="M25" s="123">
        <v>113.95201675</v>
      </c>
      <c r="N25" s="123">
        <v>100.13996666</v>
      </c>
      <c r="O25" s="123">
        <v>85.234429769999991</v>
      </c>
      <c r="P25" s="123">
        <v>10.711972490000001</v>
      </c>
      <c r="Q25" s="123">
        <v>21.110450109999999</v>
      </c>
      <c r="R25" s="123">
        <v>69.370016769999992</v>
      </c>
      <c r="S25" s="123">
        <v>-43.047237770000002</v>
      </c>
      <c r="T25" s="123">
        <v>-249.04494356000001</v>
      </c>
      <c r="U25" s="122">
        <v>30.0574528</v>
      </c>
      <c r="V25" s="226">
        <v>115.19442559000001</v>
      </c>
      <c r="W25" s="226">
        <v>57.601421569999999</v>
      </c>
      <c r="X25" s="226">
        <v>-129.54279871</v>
      </c>
      <c r="Y25" s="226">
        <v>43.875742119999998</v>
      </c>
      <c r="Z25" s="226">
        <v>-9.88713628</v>
      </c>
      <c r="AA25" s="226">
        <v>-124.03084902999997</v>
      </c>
      <c r="AB25" s="226">
        <v>4.8152047099999882</v>
      </c>
    </row>
    <row r="26" spans="1:28">
      <c r="A26" s="26" t="s">
        <v>271</v>
      </c>
      <c r="B26" s="226"/>
      <c r="C26" s="226"/>
      <c r="D26" s="226"/>
      <c r="E26" s="226"/>
      <c r="F26" s="226"/>
      <c r="G26" s="122"/>
      <c r="H26" s="229"/>
      <c r="I26" s="123"/>
      <c r="J26" s="123"/>
      <c r="K26" s="217"/>
      <c r="L26" s="229"/>
      <c r="M26" s="123"/>
      <c r="N26" s="123"/>
      <c r="O26" s="123"/>
      <c r="P26" s="123"/>
      <c r="Q26" s="123"/>
      <c r="R26" s="123"/>
      <c r="S26" s="123"/>
      <c r="T26" s="123"/>
      <c r="U26" s="122"/>
      <c r="V26" s="226"/>
      <c r="W26" s="226"/>
      <c r="X26" s="226"/>
      <c r="Y26" s="226"/>
      <c r="Z26" s="226"/>
      <c r="AA26" s="226">
        <v>1.0177910300000002</v>
      </c>
      <c r="AB26" s="226">
        <v>2.4155163499999994</v>
      </c>
    </row>
    <row r="27" spans="1:28" ht="17.25" customHeight="1">
      <c r="A27" s="26" t="s">
        <v>547</v>
      </c>
      <c r="B27" s="226"/>
      <c r="C27" s="226"/>
      <c r="D27" s="226"/>
      <c r="E27" s="226">
        <v>-8.2263255946010165</v>
      </c>
      <c r="F27" s="226">
        <v>40.023792088689667</v>
      </c>
      <c r="G27" s="122">
        <v>10.524910299744603</v>
      </c>
      <c r="H27" s="229">
        <v>13.561338180350232</v>
      </c>
      <c r="I27" s="123">
        <v>9.1940098952745295</v>
      </c>
      <c r="J27" s="123">
        <v>5.285439602785778</v>
      </c>
      <c r="K27" s="226">
        <v>5.6297362108308473</v>
      </c>
      <c r="L27" s="229">
        <v>18.805806</v>
      </c>
      <c r="M27" s="123">
        <v>8.3504090000000009</v>
      </c>
      <c r="N27" s="123">
        <v>9.8550405999999988</v>
      </c>
      <c r="O27" s="123">
        <v>6.5828555899999994</v>
      </c>
      <c r="P27" s="123">
        <v>-100.84558879000001</v>
      </c>
      <c r="Q27" s="123">
        <v>0</v>
      </c>
      <c r="R27" s="123">
        <v>0</v>
      </c>
      <c r="S27" s="123">
        <v>0</v>
      </c>
      <c r="T27" s="123">
        <v>0</v>
      </c>
      <c r="U27" s="339">
        <v>-6.9460427699999991</v>
      </c>
      <c r="V27" s="346">
        <v>-6.9424921299999998</v>
      </c>
      <c r="W27" s="346">
        <v>-7.2735486900000001</v>
      </c>
      <c r="X27" s="226">
        <v>-7.0678420800000001</v>
      </c>
      <c r="Y27" s="346">
        <v>-5.8071995000000003</v>
      </c>
      <c r="Z27" s="346">
        <v>-4.76853383</v>
      </c>
      <c r="AA27" s="226">
        <v>-10.157835089999997</v>
      </c>
      <c r="AB27" s="226">
        <v>31.754956439999997</v>
      </c>
    </row>
    <row r="28" spans="1:28">
      <c r="A28" s="24" t="s">
        <v>276</v>
      </c>
      <c r="B28" s="226">
        <v>-201.51368511000001</v>
      </c>
      <c r="C28" s="226">
        <v>205.876059</v>
      </c>
      <c r="D28" s="226">
        <v>232.39516342000101</v>
      </c>
      <c r="E28" s="226">
        <v>256.41290247475888</v>
      </c>
      <c r="F28" s="226">
        <v>95.938491534811476</v>
      </c>
      <c r="G28" s="122">
        <v>4.0180327616321989</v>
      </c>
      <c r="H28" s="226">
        <v>-150.41708141216168</v>
      </c>
      <c r="I28" s="66">
        <v>-31.581524374063662</v>
      </c>
      <c r="J28" s="66">
        <v>16.399486984847265</v>
      </c>
      <c r="K28" s="217">
        <v>-17.194530539999</v>
      </c>
      <c r="L28" s="226">
        <v>612.45984273999795</v>
      </c>
      <c r="M28" s="66">
        <v>247.03078594999999</v>
      </c>
      <c r="N28" s="66">
        <v>279.91037579999897</v>
      </c>
      <c r="O28" s="122">
        <v>325.83717214000097</v>
      </c>
      <c r="P28" s="122">
        <v>183.30508511000201</v>
      </c>
      <c r="Q28" s="122">
        <v>205.31588546</v>
      </c>
      <c r="R28" s="122">
        <v>-76.042999819999991</v>
      </c>
      <c r="S28" s="122">
        <v>499.69277232999997</v>
      </c>
      <c r="T28" s="122">
        <v>686.360066160001</v>
      </c>
      <c r="U28" s="122">
        <v>345.71603364999999</v>
      </c>
      <c r="V28" s="226">
        <v>-64.344918739999997</v>
      </c>
      <c r="W28" s="226">
        <v>43.942754160001002</v>
      </c>
      <c r="X28" s="226">
        <v>1327.0056934500001</v>
      </c>
      <c r="Y28" s="226">
        <v>395.70993895999999</v>
      </c>
      <c r="Z28" s="226">
        <v>418.26550607999906</v>
      </c>
      <c r="AA28" s="226">
        <v>818.88547304000076</v>
      </c>
      <c r="AB28" s="226">
        <v>792.54523802999915</v>
      </c>
    </row>
    <row r="29" spans="1:28">
      <c r="A29" s="62" t="s">
        <v>275</v>
      </c>
      <c r="B29" s="366" t="s">
        <v>608</v>
      </c>
      <c r="C29" s="366" t="s">
        <v>609</v>
      </c>
      <c r="D29" s="366" t="s">
        <v>610</v>
      </c>
      <c r="E29" s="366" t="s">
        <v>611</v>
      </c>
      <c r="F29" s="366" t="s">
        <v>612</v>
      </c>
      <c r="G29" s="366" t="s">
        <v>613</v>
      </c>
      <c r="H29" s="366" t="s">
        <v>614</v>
      </c>
      <c r="I29" s="366" t="s">
        <v>615</v>
      </c>
      <c r="J29" s="366" t="s">
        <v>616</v>
      </c>
      <c r="K29" s="366" t="s">
        <v>617</v>
      </c>
      <c r="L29" s="366" t="s">
        <v>618</v>
      </c>
      <c r="M29" s="366" t="s">
        <v>619</v>
      </c>
      <c r="N29" s="366" t="s">
        <v>620</v>
      </c>
      <c r="O29" s="366" t="s">
        <v>621</v>
      </c>
      <c r="P29" s="366" t="s">
        <v>622</v>
      </c>
      <c r="Q29" s="366" t="s">
        <v>623</v>
      </c>
      <c r="R29" s="366" t="s">
        <v>624</v>
      </c>
      <c r="S29" s="366" t="s">
        <v>625</v>
      </c>
      <c r="T29" s="366" t="s">
        <v>626</v>
      </c>
      <c r="U29" s="366" t="s">
        <v>627</v>
      </c>
      <c r="V29" s="366" t="s">
        <v>628</v>
      </c>
      <c r="W29" s="366" t="s">
        <v>629</v>
      </c>
      <c r="X29" s="366" t="s">
        <v>643</v>
      </c>
      <c r="Y29" s="366" t="s">
        <v>648</v>
      </c>
      <c r="Z29" s="366" t="s">
        <v>662</v>
      </c>
      <c r="AA29" s="366" t="s">
        <v>694</v>
      </c>
      <c r="AB29" s="366" t="s">
        <v>704</v>
      </c>
    </row>
    <row r="30" spans="1:28" ht="15" customHeight="1">
      <c r="A30" s="62" t="s">
        <v>250</v>
      </c>
      <c r="B30" s="364" t="s">
        <v>630</v>
      </c>
      <c r="C30" s="364" t="s">
        <v>631</v>
      </c>
      <c r="D30" s="364" t="s">
        <v>632</v>
      </c>
      <c r="E30" s="364" t="s">
        <v>10</v>
      </c>
      <c r="F30" s="364" t="s">
        <v>630</v>
      </c>
      <c r="G30" s="364" t="s">
        <v>631</v>
      </c>
      <c r="H30" s="364" t="s">
        <v>632</v>
      </c>
      <c r="I30" s="364" t="s">
        <v>10</v>
      </c>
      <c r="J30" s="364" t="s">
        <v>630</v>
      </c>
      <c r="K30" s="364" t="s">
        <v>631</v>
      </c>
      <c r="L30" s="364" t="s">
        <v>632</v>
      </c>
      <c r="M30" s="364" t="s">
        <v>10</v>
      </c>
      <c r="N30" s="364" t="s">
        <v>630</v>
      </c>
      <c r="O30" s="364" t="s">
        <v>631</v>
      </c>
      <c r="P30" s="364" t="s">
        <v>632</v>
      </c>
      <c r="Q30" s="364" t="s">
        <v>10</v>
      </c>
      <c r="R30" s="364" t="s">
        <v>630</v>
      </c>
      <c r="S30" s="364" t="s">
        <v>631</v>
      </c>
      <c r="T30" s="364" t="s">
        <v>632</v>
      </c>
      <c r="U30" s="364" t="s">
        <v>10</v>
      </c>
      <c r="V30" s="364" t="s">
        <v>630</v>
      </c>
      <c r="W30" s="364" t="s">
        <v>631</v>
      </c>
      <c r="X30" s="364" t="s">
        <v>632</v>
      </c>
      <c r="Y30" s="364" t="s">
        <v>10</v>
      </c>
      <c r="Z30" s="364" t="s">
        <v>630</v>
      </c>
      <c r="AA30" s="364" t="s">
        <v>631</v>
      </c>
      <c r="AB30" s="364" t="s">
        <v>632</v>
      </c>
    </row>
    <row r="31" spans="1:28" s="25" customFormat="1">
      <c r="A31" s="24" t="s">
        <v>276</v>
      </c>
      <c r="B31" s="226">
        <v>-201.51368511000001</v>
      </c>
      <c r="C31" s="226">
        <v>205.876059</v>
      </c>
      <c r="D31" s="226">
        <v>232.39516342000101</v>
      </c>
      <c r="E31" s="226">
        <v>256.41290247475888</v>
      </c>
      <c r="F31" s="226">
        <v>95.938491534811476</v>
      </c>
      <c r="G31" s="122">
        <v>4.0180327616321989</v>
      </c>
      <c r="H31" s="226">
        <v>-150.41708141216168</v>
      </c>
      <c r="I31" s="66">
        <v>-31.581524374063662</v>
      </c>
      <c r="J31" s="66">
        <v>16.399486984847265</v>
      </c>
      <c r="K31" s="217">
        <v>-17.194530539999</v>
      </c>
      <c r="L31" s="226">
        <v>612.45984273999795</v>
      </c>
      <c r="M31" s="122">
        <v>247.03078594999999</v>
      </c>
      <c r="N31" s="122">
        <v>279.91037579999897</v>
      </c>
      <c r="O31" s="122">
        <v>325.83717214000097</v>
      </c>
      <c r="P31" s="122">
        <v>183.30508511000201</v>
      </c>
      <c r="Q31" s="122">
        <v>205.31588546</v>
      </c>
      <c r="R31" s="122">
        <v>-76.042999819999991</v>
      </c>
      <c r="S31" s="122">
        <v>499.69277232999997</v>
      </c>
      <c r="T31" s="226">
        <v>686.360066160001</v>
      </c>
      <c r="U31" s="64">
        <v>345.71603364999999</v>
      </c>
      <c r="V31" s="217">
        <v>-64.344918739999997</v>
      </c>
      <c r="W31" s="226">
        <v>43.942754160000042</v>
      </c>
      <c r="X31" s="226">
        <v>1327.0056934500005</v>
      </c>
      <c r="Y31" s="226">
        <v>395.7099389600001</v>
      </c>
      <c r="Z31" s="226">
        <v>418.26550607999985</v>
      </c>
      <c r="AA31" s="226">
        <v>818.88547304000076</v>
      </c>
      <c r="AB31" s="226">
        <v>792.54523802999915</v>
      </c>
    </row>
    <row r="32" spans="1:28" s="25" customFormat="1">
      <c r="A32" s="26" t="s">
        <v>270</v>
      </c>
      <c r="B32" s="226">
        <v>13.695582949999999</v>
      </c>
      <c r="C32" s="226">
        <v>4.61405332</v>
      </c>
      <c r="D32" s="226">
        <v>215.80793288999999</v>
      </c>
      <c r="E32" s="226">
        <v>24.594371329999998</v>
      </c>
      <c r="F32" s="226">
        <v>118.81621253</v>
      </c>
      <c r="G32" s="122">
        <v>107.05138284</v>
      </c>
      <c r="H32" s="229">
        <v>6.7276138400000001</v>
      </c>
      <c r="I32" s="123">
        <v>125.41268229000001</v>
      </c>
      <c r="J32" s="123">
        <v>70.502410580000003</v>
      </c>
      <c r="K32" s="217">
        <v>84.803647120000008</v>
      </c>
      <c r="L32" s="229">
        <v>40.161317350000004</v>
      </c>
      <c r="M32" s="122">
        <v>113.95201675</v>
      </c>
      <c r="N32" s="122">
        <v>100.13996666</v>
      </c>
      <c r="O32" s="122">
        <v>85.234429769999991</v>
      </c>
      <c r="P32" s="122">
        <v>10.711972490000001</v>
      </c>
      <c r="Q32" s="122">
        <v>21.110450109999999</v>
      </c>
      <c r="R32" s="122">
        <v>69.370016769999992</v>
      </c>
      <c r="S32" s="122">
        <v>-43.047237770000002</v>
      </c>
      <c r="T32" s="217">
        <v>-249.04494356000001</v>
      </c>
      <c r="U32" s="64">
        <v>30.0574528</v>
      </c>
      <c r="V32" s="64">
        <v>115.19442559000001</v>
      </c>
      <c r="W32" s="64">
        <v>57.601421569999999</v>
      </c>
      <c r="X32" s="64">
        <v>-129.54279871</v>
      </c>
      <c r="Y32" s="64">
        <v>43.875742119999998</v>
      </c>
      <c r="Z32" s="64">
        <v>-9.88713628</v>
      </c>
      <c r="AA32" s="226">
        <v>-124.03084902999997</v>
      </c>
      <c r="AB32" s="226">
        <v>4.8152047099999882</v>
      </c>
    </row>
    <row r="33" spans="1:30" s="25" customFormat="1">
      <c r="A33" s="24" t="s">
        <v>277</v>
      </c>
      <c r="B33" s="226">
        <v>-261.32130493</v>
      </c>
      <c r="C33" s="226">
        <v>-102.35187626999999</v>
      </c>
      <c r="D33" s="226">
        <v>-203.36680878999999</v>
      </c>
      <c r="E33" s="226">
        <v>-81.891867849999997</v>
      </c>
      <c r="F33" s="226">
        <v>-180.24785849</v>
      </c>
      <c r="G33" s="122">
        <v>-242.28042412000002</v>
      </c>
      <c r="H33" s="229">
        <v>-283.29026204000002</v>
      </c>
      <c r="I33" s="123">
        <v>-216.21691565</v>
      </c>
      <c r="J33" s="123">
        <v>-191.68170574999999</v>
      </c>
      <c r="K33" s="217">
        <v>-194.65838321000001</v>
      </c>
      <c r="L33" s="229">
        <v>-253.58615407999798</v>
      </c>
      <c r="M33" s="122">
        <v>-340.67092226</v>
      </c>
      <c r="N33" s="122">
        <v>-185.26682463999998</v>
      </c>
      <c r="O33" s="122">
        <v>-234.80807899000001</v>
      </c>
      <c r="P33" s="122">
        <v>-206.65348043</v>
      </c>
      <c r="Q33" s="122">
        <v>-73.814356879999991</v>
      </c>
      <c r="R33" s="122">
        <v>-211.37043700999999</v>
      </c>
      <c r="S33" s="122">
        <v>58.994380360000001</v>
      </c>
      <c r="T33" s="217">
        <v>-392.29262901999999</v>
      </c>
      <c r="U33" s="64">
        <v>-73.754955010000003</v>
      </c>
      <c r="V33" s="64">
        <v>-297.91686526000001</v>
      </c>
      <c r="W33" s="64">
        <v>-181.95081513999997</v>
      </c>
      <c r="X33" s="64">
        <v>182.450503859999</v>
      </c>
      <c r="Y33" s="64">
        <v>-79.513809969999997</v>
      </c>
      <c r="Z33" s="64">
        <v>50.921322140000001</v>
      </c>
      <c r="AA33" s="226">
        <v>-53.377699650000196</v>
      </c>
      <c r="AB33" s="226">
        <v>-39.634252099999948</v>
      </c>
    </row>
    <row r="34" spans="1:30" s="25" customFormat="1">
      <c r="A34" s="24" t="s">
        <v>278</v>
      </c>
      <c r="B34" s="226">
        <v>-0.6341445</v>
      </c>
      <c r="C34" s="226">
        <v>-0.51919373000000002</v>
      </c>
      <c r="D34" s="226">
        <v>-0.68683331000000003</v>
      </c>
      <c r="E34" s="226">
        <v>-0.73556608000000001</v>
      </c>
      <c r="F34" s="226">
        <v>-0.87190993999999999</v>
      </c>
      <c r="G34" s="122">
        <v>0.89100000000000001</v>
      </c>
      <c r="H34" s="226">
        <v>-0.42540278000000004</v>
      </c>
      <c r="I34" s="226">
        <v>-0.97433934</v>
      </c>
      <c r="J34" s="226">
        <v>-1.0586578400000002</v>
      </c>
      <c r="K34" s="226">
        <v>-1.1467409499999999</v>
      </c>
      <c r="L34" s="226">
        <v>-1.4977945400000001</v>
      </c>
      <c r="M34" s="226">
        <v>-2.9627923799999998</v>
      </c>
      <c r="N34" s="226">
        <v>-4.5278691699999998</v>
      </c>
      <c r="O34" s="226">
        <v>-3.4232094200000001</v>
      </c>
      <c r="P34" s="226">
        <v>-5.0932600499999996</v>
      </c>
      <c r="Q34" s="226">
        <v>-4.1902926600000008</v>
      </c>
      <c r="R34" s="226">
        <v>-4.0944603100000005</v>
      </c>
      <c r="S34" s="226">
        <v>-3.8909735400000001</v>
      </c>
      <c r="T34" s="226">
        <v>-4.8588291099999994</v>
      </c>
      <c r="U34" s="64">
        <v>-1.34244549</v>
      </c>
      <c r="V34" s="217">
        <v>-1.3193286200000001</v>
      </c>
      <c r="W34" s="217">
        <v>-1.30151818</v>
      </c>
      <c r="X34" s="226">
        <v>0.26223516999999985</v>
      </c>
      <c r="Y34" s="226">
        <v>-3.3107558900000003</v>
      </c>
      <c r="Z34" s="226">
        <v>-3.0218696400000002</v>
      </c>
      <c r="AA34" s="226">
        <v>-2.7673898200000004</v>
      </c>
      <c r="AB34" s="226">
        <v>-3.7893732299999998</v>
      </c>
    </row>
    <row r="35" spans="1:30" s="27" customFormat="1">
      <c r="A35" s="24" t="s">
        <v>21</v>
      </c>
      <c r="B35" s="226">
        <v>46.746181369999995</v>
      </c>
      <c r="C35" s="226">
        <v>304.13307567999999</v>
      </c>
      <c r="D35" s="226">
        <v>220.64087262999999</v>
      </c>
      <c r="E35" s="226">
        <v>322.67229066935988</v>
      </c>
      <c r="F35" s="226">
        <v>118.21825534612182</v>
      </c>
      <c r="G35" s="226">
        <v>124.97503535188757</v>
      </c>
      <c r="H35" s="226">
        <v>117.71004031748809</v>
      </c>
      <c r="I35" s="226">
        <v>51.00303843066181</v>
      </c>
      <c r="J35" s="226">
        <v>133.35200039206148</v>
      </c>
      <c r="K35" s="226">
        <v>88.177210289168158</v>
      </c>
      <c r="L35" s="226">
        <v>808.57666801000096</v>
      </c>
      <c r="M35" s="226">
        <v>468.36207483999999</v>
      </c>
      <c r="N35" s="226">
        <v>359.71006234999902</v>
      </c>
      <c r="O35" s="226">
        <v>472.25117518999997</v>
      </c>
      <c r="P35" s="226">
        <v>485.18544188999999</v>
      </c>
      <c r="Q35" s="226">
        <v>262.21008488999996</v>
      </c>
      <c r="R35" s="226">
        <v>70.051880729998999</v>
      </c>
      <c r="S35" s="226">
        <v>487.63660327999997</v>
      </c>
      <c r="T35" s="226">
        <v>1332.5564678500011</v>
      </c>
      <c r="U35" s="226">
        <v>397.70202412000003</v>
      </c>
      <c r="V35" s="217">
        <v>126.63934168</v>
      </c>
      <c r="W35" s="226">
        <v>176.86721459999998</v>
      </c>
      <c r="X35" s="226">
        <v>1280.903595209998</v>
      </c>
      <c r="Y35" s="226">
        <v>440.46596219999998</v>
      </c>
      <c r="Z35" s="226">
        <v>385.02172368999999</v>
      </c>
      <c r="AA35" s="226">
        <v>1008.2014556000004</v>
      </c>
      <c r="AB35" s="226">
        <v>796.9841858599998</v>
      </c>
    </row>
    <row r="36" spans="1:30" s="6" customFormat="1">
      <c r="A36" s="24" t="s">
        <v>548</v>
      </c>
      <c r="B36" s="230"/>
      <c r="C36" s="230"/>
      <c r="D36" s="230"/>
      <c r="E36" s="122">
        <v>-41.21851864000007</v>
      </c>
      <c r="F36" s="122">
        <v>-156.12749864000003</v>
      </c>
      <c r="G36" s="122">
        <v>-54.571603950000039</v>
      </c>
      <c r="H36" s="122">
        <v>-14.563540090000018</v>
      </c>
      <c r="I36" s="122">
        <v>-141.2215411</v>
      </c>
      <c r="J36" s="122">
        <v>-50.102501679999989</v>
      </c>
      <c r="K36" s="122">
        <v>-50.010426510000997</v>
      </c>
      <c r="L36" s="226">
        <v>286.68883218000099</v>
      </c>
      <c r="M36" s="122">
        <v>-78.825096160000044</v>
      </c>
      <c r="N36" s="122">
        <v>-63.179721580001001</v>
      </c>
      <c r="O36" s="122">
        <v>-58.953821210000058</v>
      </c>
      <c r="P36" s="122">
        <v>-57.732728780001025</v>
      </c>
      <c r="Q36" s="122">
        <v>-49.748010810000039</v>
      </c>
      <c r="R36" s="122">
        <v>-67.116240600001021</v>
      </c>
      <c r="S36" s="122">
        <v>-51.584568980000029</v>
      </c>
      <c r="T36" s="226">
        <v>933.46471252000117</v>
      </c>
      <c r="U36" s="226">
        <v>-39.228251499999999</v>
      </c>
      <c r="V36" s="226">
        <v>-37.15413356000002</v>
      </c>
      <c r="W36" s="226">
        <v>-60.072615320000011</v>
      </c>
      <c r="X36" s="226">
        <v>60.981356219997906</v>
      </c>
      <c r="Y36" s="226">
        <v>-17.996470460000069</v>
      </c>
      <c r="Z36" s="226">
        <v>-48.541337959999964</v>
      </c>
      <c r="AA36" s="226">
        <v>443.77051634000031</v>
      </c>
      <c r="AB36" s="226">
        <v>-163.33027909999987</v>
      </c>
    </row>
    <row r="37" spans="1:30" s="6" customFormat="1">
      <c r="A37" s="91" t="s">
        <v>549</v>
      </c>
      <c r="B37" s="230" t="s">
        <v>40</v>
      </c>
      <c r="C37" s="230" t="s">
        <v>40</v>
      </c>
      <c r="D37" s="230" t="s">
        <v>40</v>
      </c>
      <c r="E37" s="230" t="s">
        <v>40</v>
      </c>
      <c r="F37" s="230" t="s">
        <v>40</v>
      </c>
      <c r="G37" s="230" t="s">
        <v>40</v>
      </c>
      <c r="H37" s="230" t="s">
        <v>40</v>
      </c>
      <c r="I37" s="65">
        <v>101.3</v>
      </c>
      <c r="J37" s="65"/>
      <c r="K37" s="65"/>
      <c r="L37" s="230">
        <v>-290.89999999999998</v>
      </c>
      <c r="M37" s="65"/>
      <c r="N37" s="65"/>
      <c r="O37" s="65"/>
      <c r="P37" s="65"/>
      <c r="Q37" s="65"/>
      <c r="R37" s="65"/>
      <c r="S37" s="65"/>
      <c r="T37" s="230">
        <v>-1039.96557136</v>
      </c>
      <c r="U37" s="65"/>
      <c r="V37" s="230"/>
      <c r="W37" s="230"/>
      <c r="X37" s="230"/>
      <c r="Y37" s="230"/>
      <c r="Z37" s="230"/>
      <c r="AA37" s="408">
        <v>-326.5</v>
      </c>
      <c r="AB37" s="408">
        <v>-9.1</v>
      </c>
      <c r="AD37" s="438"/>
    </row>
    <row r="38" spans="1:30" s="6" customFormat="1">
      <c r="A38" s="91" t="s">
        <v>652</v>
      </c>
      <c r="B38" s="230"/>
      <c r="C38" s="230"/>
      <c r="D38" s="230"/>
      <c r="E38" s="230"/>
      <c r="F38" s="230"/>
      <c r="G38" s="230"/>
      <c r="H38" s="230"/>
      <c r="I38" s="65"/>
      <c r="J38" s="65"/>
      <c r="K38" s="65"/>
      <c r="L38" s="230"/>
      <c r="M38" s="65"/>
      <c r="N38" s="65"/>
      <c r="O38" s="65"/>
      <c r="P38" s="65"/>
      <c r="Q38" s="65"/>
      <c r="R38" s="65"/>
      <c r="S38" s="65"/>
      <c r="T38" s="230"/>
      <c r="U38" s="65"/>
      <c r="V38" s="230"/>
      <c r="W38" s="230"/>
      <c r="X38" s="230"/>
      <c r="Y38" s="230">
        <v>-1.113</v>
      </c>
      <c r="Z38" s="408">
        <v>-1.2649999999999999</v>
      </c>
      <c r="AA38" s="408">
        <v>-0.98015633000000002</v>
      </c>
      <c r="AB38" s="408">
        <v>-1.12376337</v>
      </c>
      <c r="AC38" s="435"/>
    </row>
    <row r="39" spans="1:30" s="6" customFormat="1">
      <c r="A39" s="24" t="s">
        <v>411</v>
      </c>
      <c r="B39" s="226">
        <v>0</v>
      </c>
      <c r="C39" s="226">
        <v>0</v>
      </c>
      <c r="D39" s="226">
        <v>0</v>
      </c>
      <c r="E39" s="226">
        <v>-41.21851864000007</v>
      </c>
      <c r="F39" s="226">
        <v>-156.12749864000003</v>
      </c>
      <c r="G39" s="226">
        <v>-54.571603950000039</v>
      </c>
      <c r="H39" s="226">
        <v>-14.563540090000018</v>
      </c>
      <c r="I39" s="226">
        <v>-39.921541099999999</v>
      </c>
      <c r="J39" s="226">
        <v>-50.102501679999989</v>
      </c>
      <c r="K39" s="226">
        <v>-50.010426510000997</v>
      </c>
      <c r="L39" s="226">
        <v>-4.211167819998991</v>
      </c>
      <c r="M39" s="226">
        <v>-78.825096160000044</v>
      </c>
      <c r="N39" s="226">
        <v>-63.179721580001001</v>
      </c>
      <c r="O39" s="226">
        <v>-58.953821210000058</v>
      </c>
      <c r="P39" s="226">
        <v>-57.732728780001025</v>
      </c>
      <c r="Q39" s="226">
        <v>-49.748010810000039</v>
      </c>
      <c r="R39" s="226">
        <v>-67.116240600001021</v>
      </c>
      <c r="S39" s="226">
        <v>-51.584568980000029</v>
      </c>
      <c r="T39" s="226">
        <v>-106.50085883999884</v>
      </c>
      <c r="U39" s="226">
        <v>-39.228251499999999</v>
      </c>
      <c r="V39" s="226">
        <v>-37.15413356000002</v>
      </c>
      <c r="W39" s="226">
        <v>-60.072615320000011</v>
      </c>
      <c r="X39" s="226">
        <v>60.981356219997906</v>
      </c>
      <c r="Y39" s="226">
        <v>-19.109470460000068</v>
      </c>
      <c r="Z39" s="226">
        <v>-49.806337959999965</v>
      </c>
      <c r="AA39" s="226">
        <v>116.29036001000031</v>
      </c>
      <c r="AB39" s="226">
        <v>-173.55404246999987</v>
      </c>
      <c r="AC39" s="395"/>
    </row>
    <row r="40" spans="1:30">
      <c r="A40" s="62" t="s">
        <v>468</v>
      </c>
      <c r="B40" s="366" t="s">
        <v>608</v>
      </c>
      <c r="C40" s="366" t="s">
        <v>609</v>
      </c>
      <c r="D40" s="366" t="s">
        <v>610</v>
      </c>
      <c r="E40" s="366" t="s">
        <v>611</v>
      </c>
      <c r="F40" s="366" t="s">
        <v>612</v>
      </c>
      <c r="G40" s="366" t="s">
        <v>613</v>
      </c>
      <c r="H40" s="366" t="s">
        <v>614</v>
      </c>
      <c r="I40" s="366" t="s">
        <v>615</v>
      </c>
      <c r="J40" s="366" t="s">
        <v>616</v>
      </c>
      <c r="K40" s="366" t="s">
        <v>617</v>
      </c>
      <c r="L40" s="366" t="s">
        <v>618</v>
      </c>
      <c r="M40" s="366" t="s">
        <v>619</v>
      </c>
      <c r="N40" s="366" t="s">
        <v>620</v>
      </c>
      <c r="O40" s="366" t="s">
        <v>621</v>
      </c>
      <c r="P40" s="366" t="s">
        <v>622</v>
      </c>
      <c r="Q40" s="366" t="s">
        <v>623</v>
      </c>
      <c r="R40" s="366" t="s">
        <v>624</v>
      </c>
      <c r="S40" s="366" t="s">
        <v>625</v>
      </c>
      <c r="T40" s="366" t="s">
        <v>626</v>
      </c>
      <c r="U40" s="366" t="s">
        <v>627</v>
      </c>
      <c r="V40" s="366" t="s">
        <v>628</v>
      </c>
      <c r="W40" s="366" t="s">
        <v>629</v>
      </c>
      <c r="X40" s="366" t="s">
        <v>643</v>
      </c>
      <c r="Y40" s="366" t="s">
        <v>648</v>
      </c>
      <c r="Z40" s="366" t="s">
        <v>662</v>
      </c>
      <c r="AA40" s="366" t="s">
        <v>694</v>
      </c>
      <c r="AB40" s="366" t="s">
        <v>704</v>
      </c>
    </row>
    <row r="41" spans="1:30" ht="15" customHeight="1">
      <c r="A41" s="62" t="s">
        <v>250</v>
      </c>
      <c r="B41" s="67" t="s">
        <v>630</v>
      </c>
      <c r="C41" s="67" t="s">
        <v>631</v>
      </c>
      <c r="D41" s="67" t="s">
        <v>632</v>
      </c>
      <c r="E41" s="67" t="s">
        <v>10</v>
      </c>
      <c r="F41" s="67" t="s">
        <v>630</v>
      </c>
      <c r="G41" s="67" t="s">
        <v>631</v>
      </c>
      <c r="H41" s="67" t="s">
        <v>632</v>
      </c>
      <c r="I41" s="67" t="s">
        <v>10</v>
      </c>
      <c r="J41" s="67" t="s">
        <v>630</v>
      </c>
      <c r="K41" s="67" t="s">
        <v>631</v>
      </c>
      <c r="L41" s="67" t="s">
        <v>632</v>
      </c>
      <c r="M41" s="67" t="s">
        <v>10</v>
      </c>
      <c r="N41" s="67" t="s">
        <v>630</v>
      </c>
      <c r="O41" s="67" t="s">
        <v>631</v>
      </c>
      <c r="P41" s="67" t="s">
        <v>632</v>
      </c>
      <c r="Q41" s="67" t="s">
        <v>10</v>
      </c>
      <c r="R41" s="67" t="s">
        <v>630</v>
      </c>
      <c r="S41" s="67" t="s">
        <v>631</v>
      </c>
      <c r="T41" s="67" t="s">
        <v>632</v>
      </c>
      <c r="U41" s="67" t="s">
        <v>10</v>
      </c>
      <c r="V41" s="67" t="s">
        <v>630</v>
      </c>
      <c r="W41" s="67" t="s">
        <v>631</v>
      </c>
      <c r="X41" s="67" t="s">
        <v>632</v>
      </c>
      <c r="Y41" s="67" t="s">
        <v>10</v>
      </c>
      <c r="Z41" s="67" t="s">
        <v>630</v>
      </c>
      <c r="AA41" s="67" t="s">
        <v>631</v>
      </c>
      <c r="AB41" s="67" t="s">
        <v>632</v>
      </c>
    </row>
    <row r="42" spans="1:30">
      <c r="A42" s="35" t="s">
        <v>469</v>
      </c>
      <c r="B42" s="68">
        <v>18428.291781790002</v>
      </c>
      <c r="C42" s="68">
        <v>18269.69061012</v>
      </c>
      <c r="D42" s="68">
        <v>18630.030688130002</v>
      </c>
      <c r="E42" s="68">
        <v>18517.088668414763</v>
      </c>
      <c r="F42" s="68">
        <v>18672.121813014805</v>
      </c>
      <c r="G42" s="68">
        <v>18543.629707421627</v>
      </c>
      <c r="H42" s="68">
        <v>17559.762282690575</v>
      </c>
      <c r="I42" s="68">
        <v>18274.845562739996</v>
      </c>
      <c r="J42" s="68">
        <v>18198.688671569998</v>
      </c>
      <c r="K42" s="68">
        <v>18519.279075760001</v>
      </c>
      <c r="L42" s="68">
        <v>18924.181551049995</v>
      </c>
      <c r="M42" s="68">
        <v>18644.388844820001</v>
      </c>
      <c r="N42" s="68">
        <v>17297.864203659999</v>
      </c>
      <c r="O42" s="68">
        <v>18159.867553880002</v>
      </c>
      <c r="P42" s="68">
        <v>17368.003286299994</v>
      </c>
      <c r="Q42" s="68">
        <v>17472.118771720001</v>
      </c>
      <c r="R42" s="68">
        <v>17076.13716092</v>
      </c>
      <c r="S42" s="68">
        <v>17496.820845509999</v>
      </c>
      <c r="T42" s="68">
        <v>18602.910207680005</v>
      </c>
      <c r="U42" s="68">
        <v>18449.604241509995</v>
      </c>
      <c r="V42" s="68">
        <v>17565.404401779997</v>
      </c>
      <c r="W42" s="68">
        <v>17780.570106860003</v>
      </c>
      <c r="X42" s="68">
        <v>19721.85419093999</v>
      </c>
      <c r="Y42" s="68">
        <v>21022.346423929994</v>
      </c>
      <c r="Z42" s="68">
        <v>20800.269073000003</v>
      </c>
      <c r="AA42" s="68">
        <v>22052.90007018</v>
      </c>
      <c r="AB42" s="68">
        <v>22142.469195820009</v>
      </c>
    </row>
    <row r="43" spans="1:30">
      <c r="A43" s="57" t="s">
        <v>284</v>
      </c>
      <c r="B43" s="54">
        <v>411</v>
      </c>
      <c r="C43" s="54">
        <v>112.91500000000001</v>
      </c>
      <c r="D43" s="54">
        <v>369.54300000000001</v>
      </c>
      <c r="E43" s="54">
        <v>145.846</v>
      </c>
      <c r="F43" s="54">
        <v>210.12200000000001</v>
      </c>
      <c r="G43" s="54">
        <v>254.99751898</v>
      </c>
      <c r="H43" s="54">
        <v>520.66273975000001</v>
      </c>
      <c r="I43" s="54">
        <v>469.79228669000003</v>
      </c>
      <c r="J43" s="54">
        <v>619.49885553999991</v>
      </c>
      <c r="K43" s="54">
        <v>296.92935535999999</v>
      </c>
      <c r="L43" s="54">
        <v>1063.9638422400001</v>
      </c>
      <c r="M43" s="54">
        <v>1586.64892448</v>
      </c>
      <c r="N43" s="54">
        <v>796.91945700999997</v>
      </c>
      <c r="O43" s="54">
        <v>1185.7842464</v>
      </c>
      <c r="P43" s="54">
        <v>1678.8220085999999</v>
      </c>
      <c r="Q43" s="54">
        <v>1818.26858139</v>
      </c>
      <c r="R43" s="54">
        <v>1379.98699977</v>
      </c>
      <c r="S43" s="54">
        <v>1447.26508973</v>
      </c>
      <c r="T43" s="54">
        <v>1230.6922130799999</v>
      </c>
      <c r="U43" s="54">
        <v>2288.8161796500003</v>
      </c>
      <c r="V43" s="54">
        <v>1621.4205121199998</v>
      </c>
      <c r="W43" s="54">
        <v>1677.50814107</v>
      </c>
      <c r="X43" s="54">
        <v>1887.6269984800001</v>
      </c>
      <c r="Y43" s="54">
        <v>2021.6416607200001</v>
      </c>
      <c r="Z43" s="54">
        <v>1407.01787468</v>
      </c>
      <c r="AA43" s="54">
        <v>1135.5216379000001</v>
      </c>
      <c r="AB43" s="54">
        <v>4382.6253234099995</v>
      </c>
    </row>
    <row r="44" spans="1:30">
      <c r="A44" s="57" t="s">
        <v>354</v>
      </c>
      <c r="B44" s="54">
        <v>8</v>
      </c>
      <c r="C44" s="54">
        <v>1.5289999999999999</v>
      </c>
      <c r="D44" s="54">
        <v>0</v>
      </c>
      <c r="E44" s="54">
        <v>0</v>
      </c>
      <c r="F44" s="54">
        <v>65</v>
      </c>
      <c r="G44" s="54">
        <v>65</v>
      </c>
      <c r="H44" s="54">
        <v>0</v>
      </c>
      <c r="I44" s="54">
        <v>0</v>
      </c>
      <c r="J44" s="54">
        <v>0</v>
      </c>
      <c r="K44" s="54">
        <v>0</v>
      </c>
      <c r="L44" s="54">
        <v>0</v>
      </c>
      <c r="M44" s="54">
        <v>0</v>
      </c>
      <c r="N44" s="54">
        <v>0</v>
      </c>
      <c r="O44" s="54">
        <v>0</v>
      </c>
      <c r="P44" s="54">
        <v>157.641267</v>
      </c>
      <c r="Q44" s="54">
        <v>192.58041266000001</v>
      </c>
      <c r="R44" s="54">
        <v>157.10614107000001</v>
      </c>
      <c r="S44" s="54">
        <v>212.32718144999998</v>
      </c>
      <c r="T44" s="54">
        <v>185.05141828000001</v>
      </c>
      <c r="U44" s="54">
        <v>533.77120924999997</v>
      </c>
      <c r="V44" s="54">
        <v>216.75637247999998</v>
      </c>
      <c r="W44" s="54">
        <v>221.72728512999998</v>
      </c>
      <c r="X44" s="54">
        <v>221.47559744999998</v>
      </c>
      <c r="Y44" s="54">
        <v>225.72646515</v>
      </c>
      <c r="Z44" s="54">
        <v>103.85074672</v>
      </c>
      <c r="AA44" s="54">
        <v>188.23188181999998</v>
      </c>
      <c r="AB44" s="54">
        <v>1118.9595920499999</v>
      </c>
    </row>
    <row r="45" spans="1:30">
      <c r="A45" s="57" t="s">
        <v>470</v>
      </c>
      <c r="B45" s="54">
        <v>0</v>
      </c>
      <c r="C45" s="54">
        <v>0.24099999999999999</v>
      </c>
      <c r="D45" s="54">
        <v>0.24099999999999999</v>
      </c>
      <c r="E45" s="54">
        <v>1.288</v>
      </c>
      <c r="F45" s="54">
        <v>0.24299999999999999</v>
      </c>
      <c r="G45" s="54">
        <v>0.24127232999999823</v>
      </c>
      <c r="H45" s="54">
        <v>0.24127232999999748</v>
      </c>
      <c r="I45" s="54">
        <v>0.24127233000000103</v>
      </c>
      <c r="J45" s="54">
        <v>0.24121753000000368</v>
      </c>
      <c r="K45" s="54">
        <v>0.24127233000000103</v>
      </c>
      <c r="L45" s="54">
        <v>0.24824850999999626</v>
      </c>
      <c r="M45" s="54">
        <v>2.5554499999955738E-3</v>
      </c>
      <c r="N45" s="54">
        <v>4.4357380000001001E-2</v>
      </c>
      <c r="O45" s="54">
        <v>2.558000000004057E-3</v>
      </c>
      <c r="P45" s="54">
        <v>0.48699134999999671</v>
      </c>
      <c r="Q45" s="54">
        <v>9.667079999999828E-3</v>
      </c>
      <c r="R45" s="54">
        <v>1.7571389999986309E-2</v>
      </c>
      <c r="S45" s="54">
        <v>0.7291448500000044</v>
      </c>
      <c r="T45" s="54">
        <v>1.3097470000005274E-2</v>
      </c>
      <c r="U45" s="54">
        <v>1.176615999999342E-2</v>
      </c>
      <c r="V45" s="54">
        <v>6.3877999999917279E-3</v>
      </c>
      <c r="W45" s="54">
        <v>7.770159999992643E-3</v>
      </c>
      <c r="X45" s="54">
        <v>8.3387422399999984</v>
      </c>
      <c r="Y45" s="54">
        <v>7.7701900000001767E-3</v>
      </c>
      <c r="Z45" s="54">
        <v>7.7701900000001767E-3</v>
      </c>
      <c r="AA45" s="54">
        <v>-7.0386290000000032E-2</v>
      </c>
      <c r="AB45" s="54">
        <v>-4.5999999996274711E-7</v>
      </c>
    </row>
    <row r="46" spans="1:30">
      <c r="A46" s="57" t="s">
        <v>289</v>
      </c>
      <c r="B46" s="54">
        <v>1</v>
      </c>
      <c r="C46" s="54">
        <v>2E-3</v>
      </c>
      <c r="D46" s="54">
        <v>0</v>
      </c>
      <c r="E46" s="54">
        <v>1E-3</v>
      </c>
      <c r="F46" s="54">
        <v>0</v>
      </c>
      <c r="G46" s="54">
        <v>3.5915000000000002E-2</v>
      </c>
      <c r="H46" s="54">
        <v>1.082202E-2</v>
      </c>
      <c r="I46" s="54">
        <v>1.7629100000000001E-3</v>
      </c>
      <c r="J46" s="54">
        <v>6.0795969999999998E-2</v>
      </c>
      <c r="K46" s="54">
        <v>2.2131852200000002</v>
      </c>
      <c r="L46" s="54">
        <v>2.85388682</v>
      </c>
      <c r="M46" s="54">
        <v>3.3619957899999999</v>
      </c>
      <c r="N46" s="54">
        <v>3.2230540599999999</v>
      </c>
      <c r="O46" s="54">
        <v>1.31837154</v>
      </c>
      <c r="P46" s="54">
        <v>2.4875683500000001</v>
      </c>
      <c r="Q46" s="54">
        <v>2.4955394399999999</v>
      </c>
      <c r="R46" s="54">
        <v>2.56044684</v>
      </c>
      <c r="S46" s="54">
        <v>2.6519861099999997</v>
      </c>
      <c r="T46" s="54">
        <v>2.3718023700000002</v>
      </c>
      <c r="U46" s="54">
        <v>2.3444577099999999</v>
      </c>
      <c r="V46" s="54">
        <v>2.2768030000000001</v>
      </c>
      <c r="W46" s="54">
        <v>3.8866190499999997</v>
      </c>
      <c r="X46" s="54">
        <v>1.7445596300000001</v>
      </c>
      <c r="Y46" s="54">
        <v>2.2523513199999998</v>
      </c>
      <c r="Z46" s="54">
        <v>4.3698646899999991</v>
      </c>
      <c r="AA46" s="54">
        <v>12.46938241</v>
      </c>
      <c r="AB46" s="54">
        <v>-4.5000000000000003E-7</v>
      </c>
    </row>
    <row r="47" spans="1:30">
      <c r="A47" s="57" t="s">
        <v>660</v>
      </c>
      <c r="B47" s="54"/>
      <c r="C47" s="54"/>
      <c r="D47" s="54"/>
      <c r="E47" s="54"/>
      <c r="F47" s="54"/>
      <c r="G47" s="54"/>
      <c r="H47" s="54"/>
      <c r="I47" s="54"/>
      <c r="J47" s="54"/>
      <c r="K47" s="54"/>
      <c r="L47" s="54"/>
      <c r="M47" s="54"/>
      <c r="N47" s="54"/>
      <c r="O47" s="54"/>
      <c r="P47" s="54"/>
      <c r="Q47" s="54">
        <v>311.91899999999998</v>
      </c>
      <c r="R47" s="54">
        <v>314.50099999999998</v>
      </c>
      <c r="S47" s="54">
        <v>424.53</v>
      </c>
      <c r="T47" s="54">
        <v>459.30500000000001</v>
      </c>
      <c r="U47" s="54">
        <v>499.721</v>
      </c>
      <c r="V47" s="54">
        <v>791.798</v>
      </c>
      <c r="W47" s="54">
        <v>872.97799999999995</v>
      </c>
      <c r="X47" s="54">
        <v>986.05799999999999</v>
      </c>
      <c r="Y47" s="54">
        <v>1043.9242667599999</v>
      </c>
      <c r="Z47" s="54">
        <v>1195.27630428</v>
      </c>
      <c r="AA47" s="54">
        <v>1531.5234294099998</v>
      </c>
      <c r="AB47" s="54">
        <v>1359.82106389</v>
      </c>
    </row>
    <row r="48" spans="1:30">
      <c r="A48" s="57" t="s">
        <v>472</v>
      </c>
      <c r="B48" s="54">
        <v>394</v>
      </c>
      <c r="C48" s="54">
        <v>413.25900000000001</v>
      </c>
      <c r="D48" s="54">
        <v>332.01400000000001</v>
      </c>
      <c r="E48" s="54">
        <v>625.73</v>
      </c>
      <c r="F48" s="54">
        <v>384.86799999999999</v>
      </c>
      <c r="G48" s="54">
        <v>342.52359796000007</v>
      </c>
      <c r="H48" s="54">
        <v>367.64001545999997</v>
      </c>
      <c r="I48" s="54">
        <v>324.41212055</v>
      </c>
      <c r="J48" s="54">
        <v>296.69644296000013</v>
      </c>
      <c r="K48" s="54">
        <v>840.12668592999989</v>
      </c>
      <c r="L48" s="54">
        <v>1544.1777412599999</v>
      </c>
      <c r="M48" s="54">
        <v>1576.8148363599987</v>
      </c>
      <c r="N48" s="54">
        <v>1545.5903322400009</v>
      </c>
      <c r="O48" s="54">
        <v>1555.5316757100002</v>
      </c>
      <c r="P48" s="54">
        <v>721.46928148999905</v>
      </c>
      <c r="Q48" s="54">
        <v>570.37599999999998</v>
      </c>
      <c r="R48" s="54">
        <v>623.35599999999999</v>
      </c>
      <c r="S48" s="54">
        <v>619.26499999999999</v>
      </c>
      <c r="T48" s="54">
        <v>2290.817</v>
      </c>
      <c r="U48" s="54">
        <v>654.09699999999998</v>
      </c>
      <c r="V48" s="54">
        <v>706.54</v>
      </c>
      <c r="W48" s="54">
        <v>713.32299999999998</v>
      </c>
      <c r="X48" s="54">
        <v>1224.4590000000001</v>
      </c>
      <c r="Y48" s="54">
        <v>1249.8662788299998</v>
      </c>
      <c r="Z48" s="54">
        <v>1410.7296088400001</v>
      </c>
      <c r="AA48" s="54">
        <v>1984.7791233300004</v>
      </c>
      <c r="AB48" s="54">
        <v>1626.5653582900022</v>
      </c>
    </row>
    <row r="49" spans="1:29" s="130" customFormat="1">
      <c r="A49" s="159" t="s">
        <v>304</v>
      </c>
      <c r="B49" s="54">
        <v>6486.2917817899997</v>
      </c>
      <c r="C49" s="54">
        <v>6589.9956101200005</v>
      </c>
      <c r="D49" s="54">
        <v>6620.2226881300012</v>
      </c>
      <c r="E49" s="54">
        <v>6613.2516684147595</v>
      </c>
      <c r="F49" s="54">
        <v>6732.1978130148018</v>
      </c>
      <c r="G49" s="54">
        <v>6807.9759829916302</v>
      </c>
      <c r="H49" s="53">
        <v>5770.4763185612483</v>
      </c>
      <c r="I49" s="53">
        <v>5749.5871351499973</v>
      </c>
      <c r="J49" s="53">
        <v>5679.9677314500022</v>
      </c>
      <c r="K49" s="53">
        <v>5814.1821640899998</v>
      </c>
      <c r="L49" s="53">
        <v>4378.4985339100003</v>
      </c>
      <c r="M49" s="53">
        <v>3933.6250746800051</v>
      </c>
      <c r="N49" s="53">
        <v>4127.0999819100016</v>
      </c>
      <c r="O49" s="53">
        <v>4300.7943877599992</v>
      </c>
      <c r="P49" s="53">
        <v>4287.2725366300001</v>
      </c>
      <c r="Q49" s="53">
        <v>4139.3692786700049</v>
      </c>
      <c r="R49" s="53">
        <v>4200.3756079400009</v>
      </c>
      <c r="S49" s="53">
        <v>4387.2267399999982</v>
      </c>
      <c r="T49" s="53">
        <v>4716.9001157099956</v>
      </c>
      <c r="U49" s="53">
        <v>4850.7459820699987</v>
      </c>
      <c r="V49" s="53">
        <v>4980.9325120999947</v>
      </c>
      <c r="W49" s="53">
        <v>5139.5677982199977</v>
      </c>
      <c r="X49" s="53">
        <v>5462.6894316199996</v>
      </c>
      <c r="Y49" s="53">
        <v>6542.3304806700007</v>
      </c>
      <c r="Z49" s="53">
        <v>7212.4852480999989</v>
      </c>
      <c r="AA49" s="53">
        <v>7606.6092782000014</v>
      </c>
      <c r="AB49" s="53">
        <v>4292.8012588400006</v>
      </c>
    </row>
    <row r="50" spans="1:29" s="130" customFormat="1">
      <c r="A50" s="159" t="s">
        <v>473</v>
      </c>
      <c r="B50" s="54">
        <v>8551</v>
      </c>
      <c r="C50" s="54">
        <v>8468.4390000000003</v>
      </c>
      <c r="D50" s="54">
        <v>8498.259</v>
      </c>
      <c r="E50" s="54">
        <v>8471.0679999999993</v>
      </c>
      <c r="F50" s="54">
        <v>8646.9590000000007</v>
      </c>
      <c r="G50" s="54">
        <v>8576.6810000000005</v>
      </c>
      <c r="H50" s="53">
        <v>8412.9982240699992</v>
      </c>
      <c r="I50" s="53">
        <v>8515.2544717500004</v>
      </c>
      <c r="J50" s="53">
        <v>8526.2165837499997</v>
      </c>
      <c r="K50" s="53">
        <v>8287.69288142</v>
      </c>
      <c r="L50" s="53">
        <v>8245.68496891</v>
      </c>
      <c r="M50" s="53">
        <v>8275.069329779999</v>
      </c>
      <c r="N50" s="53">
        <v>8356.216631629999</v>
      </c>
      <c r="O50" s="53">
        <v>8510.09873315</v>
      </c>
      <c r="P50" s="53">
        <v>8514.8913613900004</v>
      </c>
      <c r="Q50" s="53">
        <v>8747.0642679600005</v>
      </c>
      <c r="R50" s="53">
        <v>8637.3471509599985</v>
      </c>
      <c r="S50" s="53">
        <v>8703.5032398500007</v>
      </c>
      <c r="T50" s="53">
        <v>8447.7980733900004</v>
      </c>
      <c r="U50" s="53">
        <v>8381.7747551100001</v>
      </c>
      <c r="V50" s="53">
        <v>8022.0460701100001</v>
      </c>
      <c r="W50" s="53">
        <v>7751.6612460899996</v>
      </c>
      <c r="X50" s="53">
        <v>8077.9070207300001</v>
      </c>
      <c r="Y50" s="53">
        <v>7987.1270201699999</v>
      </c>
      <c r="Z50" s="53">
        <v>7580.4060581300009</v>
      </c>
      <c r="AA50" s="53">
        <v>7558.2910391300011</v>
      </c>
      <c r="AB50" s="53">
        <v>7548.9593856300007</v>
      </c>
    </row>
    <row r="51" spans="1:29">
      <c r="A51" s="57" t="s">
        <v>415</v>
      </c>
      <c r="B51" s="54">
        <v>37</v>
      </c>
      <c r="C51" s="54">
        <v>42.646000000000001</v>
      </c>
      <c r="D51" s="54">
        <v>50.429000000000002</v>
      </c>
      <c r="E51" s="54">
        <v>65.840999999999994</v>
      </c>
      <c r="F51" s="54">
        <v>70.793999999999997</v>
      </c>
      <c r="G51" s="54">
        <v>94.15444509000001</v>
      </c>
      <c r="H51" s="54">
        <v>118.68069077</v>
      </c>
      <c r="I51" s="54">
        <v>135.01263033000001</v>
      </c>
      <c r="J51" s="54">
        <v>148.98407568000002</v>
      </c>
      <c r="K51" s="54">
        <v>154.71156671</v>
      </c>
      <c r="L51" s="54">
        <v>156.69077227000002</v>
      </c>
      <c r="M51" s="54">
        <v>152.09308869999998</v>
      </c>
      <c r="N51" s="54">
        <v>150.75913671000001</v>
      </c>
      <c r="O51" s="54">
        <v>152.79227843999999</v>
      </c>
      <c r="P51" s="54">
        <v>150.98388091000001</v>
      </c>
      <c r="Q51" s="54">
        <v>147.60229864999999</v>
      </c>
      <c r="R51" s="54">
        <v>145.24100766999999</v>
      </c>
      <c r="S51" s="54">
        <v>145.20038084000001</v>
      </c>
      <c r="T51" s="54">
        <v>142.09596834000001</v>
      </c>
      <c r="U51" s="54">
        <v>138.63619546999999</v>
      </c>
      <c r="V51" s="54">
        <v>136.18597549</v>
      </c>
      <c r="W51" s="54">
        <v>133.32039404</v>
      </c>
      <c r="X51" s="54">
        <v>176.66737850999999</v>
      </c>
      <c r="Y51" s="54">
        <v>170.65929037000001</v>
      </c>
      <c r="Z51" s="54">
        <v>162.32394047</v>
      </c>
      <c r="AA51" s="54">
        <v>158.69372218000001</v>
      </c>
      <c r="AB51" s="54">
        <v>70.030346780000002</v>
      </c>
    </row>
    <row r="52" spans="1:29">
      <c r="A52" s="57" t="s">
        <v>308</v>
      </c>
      <c r="B52" s="54">
        <v>3</v>
      </c>
      <c r="C52" s="54">
        <v>2.5670000000000002</v>
      </c>
      <c r="D52" s="54">
        <v>3.9489999999999998</v>
      </c>
      <c r="E52" s="54">
        <v>3.1869999999999998</v>
      </c>
      <c r="F52" s="54">
        <v>6.7469999999999999</v>
      </c>
      <c r="G52" s="54">
        <v>6.7556366299999997</v>
      </c>
      <c r="H52" s="54">
        <v>6.4184094199989996</v>
      </c>
      <c r="I52" s="54">
        <v>7.2736999999999998</v>
      </c>
      <c r="J52" s="54">
        <v>7.2008389799990002</v>
      </c>
      <c r="K52" s="54">
        <v>7.17499646</v>
      </c>
      <c r="L52" s="54">
        <v>6.8026692600000001</v>
      </c>
      <c r="M52" s="54">
        <v>8.68374399</v>
      </c>
      <c r="N52" s="54">
        <v>8.226774709998999</v>
      </c>
      <c r="O52" s="54">
        <v>7.6542825300000006</v>
      </c>
      <c r="P52" s="54">
        <v>7.0479534900000003</v>
      </c>
      <c r="Q52" s="54">
        <v>6.5112766200000003</v>
      </c>
      <c r="R52" s="54">
        <v>6.2928504299999997</v>
      </c>
      <c r="S52" s="54">
        <v>5.9608340599999998</v>
      </c>
      <c r="T52" s="54">
        <v>5.5870181199999998</v>
      </c>
      <c r="U52" s="54">
        <v>4.9395497699999993</v>
      </c>
      <c r="V52" s="54">
        <v>4.4042707300000004</v>
      </c>
      <c r="W52" s="54">
        <v>5.3566597300000005</v>
      </c>
      <c r="X52" s="54">
        <v>7.4003250600002426</v>
      </c>
      <c r="Y52" s="54">
        <v>7.8463467900004131</v>
      </c>
      <c r="Z52" s="54">
        <v>9.7614319100000522</v>
      </c>
      <c r="AA52" s="54">
        <v>11.122044450000109</v>
      </c>
      <c r="AB52" s="54">
        <v>12.6467006700003</v>
      </c>
    </row>
    <row r="53" spans="1:29">
      <c r="A53" s="57" t="s">
        <v>476</v>
      </c>
      <c r="B53" s="54">
        <v>2537</v>
      </c>
      <c r="C53" s="54">
        <v>2638.0970000000002</v>
      </c>
      <c r="D53" s="54">
        <v>2755.373</v>
      </c>
      <c r="E53" s="54">
        <v>2590.8760000000002</v>
      </c>
      <c r="F53" s="54">
        <v>2555.1909999999998</v>
      </c>
      <c r="G53" s="54">
        <v>2395.2643384399994</v>
      </c>
      <c r="H53" s="54">
        <v>2362.6337903093327</v>
      </c>
      <c r="I53" s="54">
        <v>3073.2701830299993</v>
      </c>
      <c r="J53" s="54">
        <v>2919.8221297099972</v>
      </c>
      <c r="K53" s="54">
        <v>3116.0069682400026</v>
      </c>
      <c r="L53" s="54">
        <v>3525.2608878699957</v>
      </c>
      <c r="M53" s="54">
        <v>3108.0892955900017</v>
      </c>
      <c r="N53" s="54">
        <v>2309.7844780099967</v>
      </c>
      <c r="O53" s="54">
        <v>2445.89102035</v>
      </c>
      <c r="P53" s="54">
        <v>1846.9004370899947</v>
      </c>
      <c r="Q53" s="54">
        <v>1535.923</v>
      </c>
      <c r="R53" s="54">
        <v>1609.3530000000001</v>
      </c>
      <c r="S53" s="54">
        <v>1548.1610000000001</v>
      </c>
      <c r="T53" s="54">
        <v>1122.279</v>
      </c>
      <c r="U53" s="54">
        <v>1094.7460000000001</v>
      </c>
      <c r="V53" s="54">
        <v>1083.038</v>
      </c>
      <c r="W53" s="54">
        <v>1261.2329999999999</v>
      </c>
      <c r="X53" s="54">
        <v>1667.4870000000001</v>
      </c>
      <c r="Y53" s="54">
        <v>1770.9644929600017</v>
      </c>
      <c r="Z53" s="54">
        <v>1714.0402249900017</v>
      </c>
      <c r="AA53" s="54">
        <v>1865.7289176399918</v>
      </c>
      <c r="AB53" s="54">
        <v>1730.0601671700013</v>
      </c>
    </row>
    <row r="54" spans="1:29" s="71" customFormat="1">
      <c r="A54" s="21" t="s">
        <v>309</v>
      </c>
      <c r="B54" s="70">
        <v>18428.291781790002</v>
      </c>
      <c r="C54" s="70">
        <v>18269.69061012</v>
      </c>
      <c r="D54" s="70">
        <v>18630.030688130002</v>
      </c>
      <c r="E54" s="70">
        <v>18517.088668414763</v>
      </c>
      <c r="F54" s="70">
        <v>18672.121813014805</v>
      </c>
      <c r="G54" s="70">
        <v>18543.629707421627</v>
      </c>
      <c r="H54" s="70">
        <v>17559.762282690575</v>
      </c>
      <c r="I54" s="70">
        <v>18274.845562739996</v>
      </c>
      <c r="J54" s="70">
        <v>18198.688671569998</v>
      </c>
      <c r="K54" s="70">
        <v>18519.279075760001</v>
      </c>
      <c r="L54" s="70">
        <v>18924.181551049995</v>
      </c>
      <c r="M54" s="70">
        <v>18644.388844820001</v>
      </c>
      <c r="N54" s="70">
        <v>17297.864203659999</v>
      </c>
      <c r="O54" s="70">
        <v>18159.867553880002</v>
      </c>
      <c r="P54" s="70">
        <v>17368.003286299994</v>
      </c>
      <c r="Q54" s="70">
        <v>17472.118771720001</v>
      </c>
      <c r="R54" s="70">
        <v>17076.13716092</v>
      </c>
      <c r="S54" s="70">
        <v>17496.820845509999</v>
      </c>
      <c r="T54" s="70">
        <v>18602.910207680005</v>
      </c>
      <c r="U54" s="70">
        <v>18449.604241509995</v>
      </c>
      <c r="V54" s="70">
        <v>17565.404401779997</v>
      </c>
      <c r="W54" s="70">
        <v>17780.570106860003</v>
      </c>
      <c r="X54" s="70">
        <v>19721.85419093999</v>
      </c>
      <c r="Y54" s="70">
        <v>21022.346423929994</v>
      </c>
      <c r="Z54" s="70">
        <v>20800.269073000003</v>
      </c>
      <c r="AA54" s="70">
        <v>22052.90007018</v>
      </c>
      <c r="AB54" s="70">
        <v>22142.469195820009</v>
      </c>
      <c r="AC54" s="454"/>
    </row>
    <row r="55" spans="1:29">
      <c r="A55" s="21"/>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row>
    <row r="56" spans="1:29">
      <c r="A56" s="35" t="s">
        <v>477</v>
      </c>
      <c r="B56" s="68">
        <v>-9026</v>
      </c>
      <c r="C56" s="68">
        <v>-8765.125</v>
      </c>
      <c r="D56" s="68">
        <v>-8893.1739999999991</v>
      </c>
      <c r="E56" s="68">
        <v>-8576.4169999999976</v>
      </c>
      <c r="F56" s="68">
        <v>-8744.3770000000004</v>
      </c>
      <c r="G56" s="68">
        <v>-8591.0304316599977</v>
      </c>
      <c r="H56" s="68">
        <v>-8813.2045515584414</v>
      </c>
      <c r="I56" s="68">
        <v>-9497.4174699499999</v>
      </c>
      <c r="J56" s="68">
        <v>-9467.1559318599975</v>
      </c>
      <c r="K56" s="68">
        <v>-10083.943610350001</v>
      </c>
      <c r="L56" s="68">
        <v>-10243.413519030004</v>
      </c>
      <c r="M56" s="68">
        <v>-9929.1912502299965</v>
      </c>
      <c r="N56" s="68">
        <v>-8653.78573865</v>
      </c>
      <c r="O56" s="68">
        <v>-9215.6973862600025</v>
      </c>
      <c r="P56" s="68">
        <v>-8402.3953080699976</v>
      </c>
      <c r="Q56" s="68">
        <v>-8107.223</v>
      </c>
      <c r="R56" s="68">
        <v>-8056.39</v>
      </c>
      <c r="S56" s="68">
        <v>-8060.21</v>
      </c>
      <c r="T56" s="68">
        <v>-9156.241</v>
      </c>
      <c r="U56" s="68">
        <v>-8672.0460000000003</v>
      </c>
      <c r="V56" s="68">
        <v>-8720.8960000000006</v>
      </c>
      <c r="W56" s="68">
        <v>-8934.2620000000006</v>
      </c>
      <c r="X56" s="68">
        <v>-9793.0390000000007</v>
      </c>
      <c r="Y56" s="68">
        <v>-11577.499250959991</v>
      </c>
      <c r="Z56" s="68">
        <v>-11212.40297585999</v>
      </c>
      <c r="AA56" s="68">
        <v>-11612.509510360002</v>
      </c>
      <c r="AB56" s="68">
        <v>-11585.480067019998</v>
      </c>
    </row>
    <row r="57" spans="1:29">
      <c r="A57" s="57" t="s">
        <v>478</v>
      </c>
      <c r="B57" s="54">
        <v>-4988</v>
      </c>
      <c r="C57" s="54">
        <v>-4901.7830000000004</v>
      </c>
      <c r="D57" s="54">
        <v>-5073.2190000000001</v>
      </c>
      <c r="E57" s="54">
        <v>-4862.8059999999996</v>
      </c>
      <c r="F57" s="54">
        <v>-3161.683</v>
      </c>
      <c r="G57" s="54">
        <v>-3396.0323203200001</v>
      </c>
      <c r="H57" s="54">
        <v>-4003.0880187100001</v>
      </c>
      <c r="I57" s="54">
        <v>-4614.1580992399995</v>
      </c>
      <c r="J57" s="54">
        <v>-4516.4932441299998</v>
      </c>
      <c r="K57" s="54">
        <v>-5286.2104154499993</v>
      </c>
      <c r="L57" s="54">
        <v>-5419.8787004399992</v>
      </c>
      <c r="M57" s="54">
        <v>-4987.4517687600019</v>
      </c>
      <c r="N57" s="54">
        <v>-4220.5408060499994</v>
      </c>
      <c r="O57" s="54">
        <v>-4985.3677855099995</v>
      </c>
      <c r="P57" s="54">
        <v>-4596.3931051</v>
      </c>
      <c r="Q57" s="54">
        <v>-4454.1090000000004</v>
      </c>
      <c r="R57" s="54">
        <v>-4754.4369999999999</v>
      </c>
      <c r="S57" s="54">
        <v>-4612.0469999999996</v>
      </c>
      <c r="T57" s="54">
        <v>-4873.1989999999996</v>
      </c>
      <c r="U57" s="54">
        <v>-4582.7579999999998</v>
      </c>
      <c r="V57" s="54">
        <v>-5264.2179999999998</v>
      </c>
      <c r="W57" s="54">
        <v>-5504.2309999999998</v>
      </c>
      <c r="X57" s="54">
        <v>-5546.4250000000002</v>
      </c>
      <c r="Y57" s="54">
        <v>-7264.2479151599991</v>
      </c>
      <c r="Z57" s="54">
        <v>-7398.2999598800006</v>
      </c>
      <c r="AA57" s="54">
        <v>-7816.8791986699998</v>
      </c>
      <c r="AB57" s="54">
        <v>-7441.8443410900009</v>
      </c>
    </row>
    <row r="58" spans="1:29">
      <c r="A58" s="57" t="s">
        <v>314</v>
      </c>
      <c r="B58" s="54">
        <v>-2</v>
      </c>
      <c r="C58" s="54">
        <v>-1.5369999999999999</v>
      </c>
      <c r="D58" s="54">
        <v>-1.5620000000000001</v>
      </c>
      <c r="E58" s="54">
        <v>-1.3149999999999999</v>
      </c>
      <c r="F58" s="54">
        <v>-3.1930000000000001</v>
      </c>
      <c r="G58" s="54">
        <v>-1.3163366700000168</v>
      </c>
      <c r="H58" s="54">
        <v>-2.8270866600000062</v>
      </c>
      <c r="I58" s="54">
        <v>-3.9526912799999963</v>
      </c>
      <c r="J58" s="54">
        <v>-3.9904141600000003</v>
      </c>
      <c r="K58" s="54">
        <v>-4.9582270600000129</v>
      </c>
      <c r="L58" s="54">
        <v>-4.2515432699999849</v>
      </c>
      <c r="M58" s="54">
        <v>-4.3360518199999944</v>
      </c>
      <c r="N58" s="54">
        <v>-4.8484570600000012</v>
      </c>
      <c r="O58" s="54">
        <v>-5.2126407399999977</v>
      </c>
      <c r="P58" s="54">
        <v>-8.2466979600000059</v>
      </c>
      <c r="Q58" s="54">
        <v>-4.8570000000000002</v>
      </c>
      <c r="R58" s="54">
        <v>-4.3120000000000003</v>
      </c>
      <c r="S58" s="54">
        <v>-5.109</v>
      </c>
      <c r="T58" s="54">
        <v>-7.0759999999999996</v>
      </c>
      <c r="U58" s="54">
        <v>-4.4550000000000001</v>
      </c>
      <c r="V58" s="54">
        <v>-4.5990000000000002</v>
      </c>
      <c r="W58" s="54">
        <v>-5.59</v>
      </c>
      <c r="X58" s="54">
        <v>-7.0069999999999997</v>
      </c>
      <c r="Y58" s="54">
        <v>-2.7861203399999996</v>
      </c>
      <c r="Z58" s="54">
        <v>-3.7702082000000003</v>
      </c>
      <c r="AA58" s="54">
        <v>-5.6840234699999996</v>
      </c>
      <c r="AB58" s="54">
        <v>-6.7588135699999992</v>
      </c>
    </row>
    <row r="59" spans="1:29" ht="15.75" customHeight="1">
      <c r="A59" s="57" t="s">
        <v>315</v>
      </c>
      <c r="B59" s="54">
        <v>-20</v>
      </c>
      <c r="C59" s="54">
        <v>-12.798999999999999</v>
      </c>
      <c r="D59" s="54">
        <v>-14.07</v>
      </c>
      <c r="E59" s="54">
        <v>-8.2210000000000001</v>
      </c>
      <c r="F59" s="54">
        <v>-12.62</v>
      </c>
      <c r="G59" s="54">
        <v>-17.184634409999997</v>
      </c>
      <c r="H59" s="54">
        <v>-21.38694066</v>
      </c>
      <c r="I59" s="54">
        <v>-11.314527140000001</v>
      </c>
      <c r="J59" s="54">
        <v>-16.344081989999999</v>
      </c>
      <c r="K59" s="54">
        <v>-21.66215433</v>
      </c>
      <c r="L59" s="54">
        <v>-20.14012164</v>
      </c>
      <c r="M59" s="54">
        <v>-10.1030199</v>
      </c>
      <c r="N59" s="54">
        <v>-13.32384119</v>
      </c>
      <c r="O59" s="54">
        <v>-17.512368899999998</v>
      </c>
      <c r="P59" s="54">
        <v>-26.919038019999999</v>
      </c>
      <c r="Q59" s="54">
        <v>-10.513</v>
      </c>
      <c r="R59" s="54">
        <v>-15.837999999999999</v>
      </c>
      <c r="S59" s="54">
        <v>-23.654</v>
      </c>
      <c r="T59" s="54">
        <v>-30.832999999999998</v>
      </c>
      <c r="U59" s="54">
        <v>-17.295999999999999</v>
      </c>
      <c r="V59" s="54">
        <v>-22.1</v>
      </c>
      <c r="W59" s="54">
        <v>-23.448</v>
      </c>
      <c r="X59" s="54">
        <v>-30.951000000000001</v>
      </c>
      <c r="Y59" s="54">
        <v>-18.839382720000003</v>
      </c>
      <c r="Z59" s="54">
        <v>-21.657757919999998</v>
      </c>
      <c r="AA59" s="54">
        <v>-23.099386769999999</v>
      </c>
      <c r="AB59" s="54">
        <v>-34.119517009999996</v>
      </c>
    </row>
    <row r="60" spans="1:29" ht="15.75" customHeight="1">
      <c r="A60" s="57" t="s">
        <v>661</v>
      </c>
      <c r="B60" s="54"/>
      <c r="C60" s="54"/>
      <c r="D60" s="54"/>
      <c r="E60" s="54"/>
      <c r="F60" s="54"/>
      <c r="G60" s="54"/>
      <c r="H60" s="54"/>
      <c r="I60" s="54"/>
      <c r="J60" s="54"/>
      <c r="K60" s="54"/>
      <c r="L60" s="54"/>
      <c r="M60" s="54"/>
      <c r="N60" s="54"/>
      <c r="O60" s="54"/>
      <c r="P60" s="54"/>
      <c r="Q60" s="54">
        <v>-156.72300000000001</v>
      </c>
      <c r="R60" s="54">
        <v>-15.195</v>
      </c>
      <c r="S60" s="54">
        <v>-74.722999999999999</v>
      </c>
      <c r="T60" s="54">
        <v>41.670999999999999</v>
      </c>
      <c r="U60" s="54">
        <v>-66.802999999999997</v>
      </c>
      <c r="V60" s="54">
        <v>0</v>
      </c>
      <c r="W60" s="54">
        <v>0</v>
      </c>
      <c r="X60" s="54">
        <v>-0.12</v>
      </c>
      <c r="Y60" s="54">
        <v>-4.8499109999999998E-2</v>
      </c>
      <c r="Z60" s="54">
        <v>-0.11965789</v>
      </c>
      <c r="AA60" s="54">
        <v>-3.4999999999999998E-7</v>
      </c>
      <c r="AB60" s="54">
        <v>-4.9999999999999998E-8</v>
      </c>
    </row>
    <row r="61" spans="1:29">
      <c r="A61" s="57" t="s">
        <v>479</v>
      </c>
      <c r="B61" s="54">
        <v>-502</v>
      </c>
      <c r="C61" s="54">
        <v>-243.65600000000001</v>
      </c>
      <c r="D61" s="54">
        <v>-260.97699999999998</v>
      </c>
      <c r="E61" s="54">
        <v>-227.28899999999999</v>
      </c>
      <c r="F61" s="54">
        <v>-231.7</v>
      </c>
      <c r="G61" s="54">
        <v>-237.28905918000004</v>
      </c>
      <c r="H61" s="54">
        <v>-398.33244097000005</v>
      </c>
      <c r="I61" s="54">
        <v>-176.15135900000001</v>
      </c>
      <c r="J61" s="54">
        <v>-273.41861037000012</v>
      </c>
      <c r="K61" s="54">
        <v>-185.49280711000006</v>
      </c>
      <c r="L61" s="54">
        <v>-209.51552925999999</v>
      </c>
      <c r="M61" s="54">
        <v>-456.66882660000005</v>
      </c>
      <c r="N61" s="54">
        <v>-439.35280315</v>
      </c>
      <c r="O61" s="54">
        <v>-322.14837236000017</v>
      </c>
      <c r="P61" s="54">
        <v>-380.12253135999998</v>
      </c>
      <c r="Q61" s="54">
        <v>-304.83</v>
      </c>
      <c r="R61" s="54">
        <v>-292.988</v>
      </c>
      <c r="S61" s="54">
        <v>-328.43799999999999</v>
      </c>
      <c r="T61" s="54">
        <v>-981.14700000000005</v>
      </c>
      <c r="U61" s="54">
        <v>-869.73599999999999</v>
      </c>
      <c r="V61" s="54">
        <v>-606.29999999999995</v>
      </c>
      <c r="W61" s="54">
        <v>-653.65800000000002</v>
      </c>
      <c r="X61" s="54">
        <v>-820.10199999999998</v>
      </c>
      <c r="Y61" s="54">
        <v>-835.12425464000012</v>
      </c>
      <c r="Z61" s="54">
        <v>-462.98467483000064</v>
      </c>
      <c r="AA61" s="54">
        <v>-544.00063171000011</v>
      </c>
      <c r="AB61" s="54">
        <v>-1120.5080879199986</v>
      </c>
    </row>
    <row r="62" spans="1:29">
      <c r="A62" s="57" t="s">
        <v>480</v>
      </c>
      <c r="B62" s="54">
        <v>-3514</v>
      </c>
      <c r="C62" s="54">
        <v>-3605.35</v>
      </c>
      <c r="D62" s="54">
        <v>-3543.346</v>
      </c>
      <c r="E62" s="54">
        <v>-3476.7860000000001</v>
      </c>
      <c r="F62" s="54">
        <v>-5335.1809999999996</v>
      </c>
      <c r="G62" s="54">
        <v>-4939.2080810799989</v>
      </c>
      <c r="H62" s="54">
        <v>-4387.5700645584411</v>
      </c>
      <c r="I62" s="54">
        <v>-4691.84079329</v>
      </c>
      <c r="J62" s="54">
        <v>-4656.9095812099977</v>
      </c>
      <c r="K62" s="54">
        <v>-4585.6200064000004</v>
      </c>
      <c r="L62" s="54">
        <v>-4589.6276244200035</v>
      </c>
      <c r="M62" s="54">
        <v>-4470.631583149996</v>
      </c>
      <c r="N62" s="54">
        <v>-3975.7198312000005</v>
      </c>
      <c r="O62" s="54">
        <v>-3885.4562187500014</v>
      </c>
      <c r="P62" s="54">
        <v>-3390.7139356299986</v>
      </c>
      <c r="Q62" s="54">
        <v>-3176.1909999999998</v>
      </c>
      <c r="R62" s="54">
        <v>-2973.62</v>
      </c>
      <c r="S62" s="54">
        <v>-3016.2370000000001</v>
      </c>
      <c r="T62" s="54">
        <v>-3305.6570000000002</v>
      </c>
      <c r="U62" s="54">
        <v>-3130.998</v>
      </c>
      <c r="V62" s="54">
        <v>-2823.6790000000001</v>
      </c>
      <c r="W62" s="54">
        <v>-2747.335</v>
      </c>
      <c r="X62" s="54">
        <v>-3388.433</v>
      </c>
      <c r="Y62" s="54">
        <v>-3456.4530789900018</v>
      </c>
      <c r="Z62" s="54">
        <v>-3325.5707171400013</v>
      </c>
      <c r="AA62" s="54">
        <v>-3222.8462693900024</v>
      </c>
      <c r="AB62" s="54">
        <v>-2982.2493073800001</v>
      </c>
    </row>
    <row r="63" spans="1:29">
      <c r="A63" s="35" t="s">
        <v>326</v>
      </c>
      <c r="B63" s="68">
        <v>-9402.2917817900016</v>
      </c>
      <c r="C63" s="68">
        <v>-9504.5656101199984</v>
      </c>
      <c r="D63" s="68">
        <v>-9736.8566881300012</v>
      </c>
      <c r="E63" s="68">
        <v>-9940.6716684147632</v>
      </c>
      <c r="F63" s="68">
        <v>-9927.7448130148041</v>
      </c>
      <c r="G63" s="68">
        <v>-9952.5992746416268</v>
      </c>
      <c r="H63" s="68">
        <v>-8746.5577324621318</v>
      </c>
      <c r="I63" s="68">
        <v>-8777.428093399998</v>
      </c>
      <c r="J63" s="68">
        <v>-8731.5327408400044</v>
      </c>
      <c r="K63" s="68">
        <v>-8435.3354652699982</v>
      </c>
      <c r="L63" s="68">
        <v>-8680.7680315500038</v>
      </c>
      <c r="M63" s="68">
        <v>-8715.1975970700023</v>
      </c>
      <c r="N63" s="68">
        <v>-8644.078470360002</v>
      </c>
      <c r="O63" s="68">
        <v>-8944.1698352700005</v>
      </c>
      <c r="P63" s="68">
        <v>-8965.6079788900024</v>
      </c>
      <c r="Q63" s="68">
        <v>-9364.8960000000006</v>
      </c>
      <c r="R63" s="68">
        <v>-9019.7469999999994</v>
      </c>
      <c r="S63" s="68">
        <v>-9436.6110000000008</v>
      </c>
      <c r="T63" s="68">
        <v>-9446.6689999999999</v>
      </c>
      <c r="U63" s="68">
        <v>-9777.4689999999991</v>
      </c>
      <c r="V63" s="68">
        <v>-8844.5079999999998</v>
      </c>
      <c r="W63" s="68">
        <v>-8846.3070000000007</v>
      </c>
      <c r="X63" s="68">
        <v>-9928.7199999999993</v>
      </c>
      <c r="Y63" s="68">
        <v>-9444.8471713700019</v>
      </c>
      <c r="Z63" s="68">
        <v>-9587.8660963200018</v>
      </c>
      <c r="AA63" s="68">
        <v>-10440.390558369994</v>
      </c>
      <c r="AB63" s="68">
        <v>-10556.093129180001</v>
      </c>
    </row>
    <row r="64" spans="1:29" s="71" customFormat="1">
      <c r="A64" s="21" t="s">
        <v>336</v>
      </c>
      <c r="B64" s="70">
        <v>18428.291781790002</v>
      </c>
      <c r="C64" s="70">
        <v>18269.69061012</v>
      </c>
      <c r="D64" s="70">
        <v>18630.030688130002</v>
      </c>
      <c r="E64" s="70">
        <v>-18517.088668414759</v>
      </c>
      <c r="F64" s="70">
        <v>-18672.121813014812</v>
      </c>
      <c r="G64" s="70">
        <v>-18543.629707421631</v>
      </c>
      <c r="H64" s="70">
        <v>-17559.762284020573</v>
      </c>
      <c r="I64" s="70">
        <v>-18274.845563349998</v>
      </c>
      <c r="J64" s="70">
        <v>-18198.688672700002</v>
      </c>
      <c r="K64" s="70">
        <v>-18519.279075619997</v>
      </c>
      <c r="L64" s="70">
        <v>-18924.181550580008</v>
      </c>
      <c r="M64" s="70">
        <v>-18644.388847299997</v>
      </c>
      <c r="N64" s="70">
        <v>-17297.864209010004</v>
      </c>
      <c r="O64" s="70">
        <v>-18159.867221530003</v>
      </c>
      <c r="P64" s="70">
        <v>-17368.00328696</v>
      </c>
      <c r="Q64" s="70">
        <v>-17472.118999999999</v>
      </c>
      <c r="R64" s="70">
        <v>-17076.136999999999</v>
      </c>
      <c r="S64" s="70">
        <v>-17496.821</v>
      </c>
      <c r="T64" s="70">
        <v>-18602.91</v>
      </c>
      <c r="U64" s="70">
        <v>-18449.514999999999</v>
      </c>
      <c r="V64" s="70">
        <v>-17565.403999999999</v>
      </c>
      <c r="W64" s="70">
        <v>-17780.57</v>
      </c>
      <c r="X64" s="70">
        <v>-19721.758000000002</v>
      </c>
      <c r="Y64" s="70">
        <v>-21022.346422329992</v>
      </c>
      <c r="Z64" s="70">
        <v>-20800.269072179992</v>
      </c>
      <c r="AA64" s="70">
        <v>-22052.900068729996</v>
      </c>
      <c r="AB64" s="70">
        <v>-22141.573196199999</v>
      </c>
    </row>
    <row r="65" spans="1:28">
      <c r="A65" s="73"/>
      <c r="B65" s="73"/>
      <c r="C65" s="73"/>
      <c r="D65" s="73"/>
      <c r="E65" s="73"/>
      <c r="F65" s="73"/>
      <c r="G65" s="73"/>
      <c r="H65" s="73"/>
      <c r="AB65" s="72"/>
    </row>
    <row r="66" spans="1:28">
      <c r="A66" s="73"/>
      <c r="B66" s="73"/>
      <c r="C66" s="73"/>
      <c r="D66" s="73"/>
      <c r="E66" s="73"/>
      <c r="F66" s="73"/>
      <c r="G66" s="73"/>
      <c r="H66" s="73"/>
    </row>
    <row r="67" spans="1:28" s="6" customFormat="1">
      <c r="A67" s="160" t="s">
        <v>687</v>
      </c>
      <c r="B67" s="160"/>
      <c r="C67" s="160"/>
      <c r="D67" s="160"/>
      <c r="E67" s="160"/>
      <c r="F67" s="160"/>
      <c r="G67" s="160"/>
      <c r="H67" s="160"/>
      <c r="J67" s="135"/>
      <c r="K67" s="135"/>
      <c r="L67" s="135"/>
    </row>
  </sheetData>
  <printOptions horizontalCentered="1" verticalCentered="1"/>
  <pageMargins left="0.511811023622047" right="0.511811023622047" top="0.78740157480314998" bottom="0.78740157480314998" header="0.31496062992126" footer="0.31496062992126"/>
  <pageSetup paperSize="9" scale="5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4:T68"/>
  <sheetViews>
    <sheetView showGridLines="0" zoomScale="90" zoomScaleNormal="90" workbookViewId="0">
      <pane xSplit="1" ySplit="6" topLeftCell="L7" activePane="bottomRight" state="frozen"/>
      <selection activeCell="F19" sqref="F19"/>
      <selection pane="topRight" activeCell="F19" sqref="F19"/>
      <selection pane="bottomLeft" activeCell="F19" sqref="F19"/>
      <selection pane="bottomRight" activeCell="L18" sqref="L18"/>
    </sheetView>
  </sheetViews>
  <sheetFormatPr defaultColWidth="9.140625" defaultRowHeight="15"/>
  <cols>
    <col min="1" max="1" width="48.7109375" style="5" customWidth="1"/>
    <col min="2" max="11" width="9.5703125" style="5" customWidth="1"/>
    <col min="12" max="12" width="10.7109375" style="5" bestFit="1" customWidth="1"/>
    <col min="13" max="15" width="9.140625" style="5"/>
    <col min="16" max="16" width="10.7109375" style="5" bestFit="1" customWidth="1"/>
    <col min="17" max="16384" width="9.140625" style="5"/>
  </cols>
  <sheetData>
    <row r="4" spans="1:20" ht="15" customHeight="1">
      <c r="A4" s="61"/>
      <c r="B4" s="61"/>
      <c r="C4" s="61"/>
      <c r="D4" s="61"/>
      <c r="E4" s="61"/>
      <c r="F4" s="61"/>
      <c r="G4" s="61"/>
      <c r="H4" s="61"/>
      <c r="I4" s="61"/>
      <c r="J4" s="61"/>
      <c r="K4" s="61"/>
    </row>
    <row r="5" spans="1:20">
      <c r="A5" s="151" t="s">
        <v>89</v>
      </c>
      <c r="B5" s="10" t="s">
        <v>128</v>
      </c>
      <c r="C5" s="10" t="s">
        <v>129</v>
      </c>
      <c r="D5" s="10" t="s">
        <v>130</v>
      </c>
      <c r="E5" s="10" t="s">
        <v>131</v>
      </c>
      <c r="F5" s="10" t="s">
        <v>132</v>
      </c>
      <c r="G5" s="11" t="s">
        <v>133</v>
      </c>
      <c r="H5" s="11" t="s">
        <v>1</v>
      </c>
      <c r="I5" s="11" t="s">
        <v>2</v>
      </c>
      <c r="J5" s="11" t="s">
        <v>3</v>
      </c>
      <c r="K5" s="11" t="s">
        <v>4</v>
      </c>
      <c r="L5" s="11" t="s">
        <v>5</v>
      </c>
      <c r="M5" s="11" t="s">
        <v>6</v>
      </c>
      <c r="N5" s="11" t="s">
        <v>7</v>
      </c>
      <c r="O5" s="11" t="s">
        <v>8</v>
      </c>
      <c r="P5" s="11" t="s">
        <v>115</v>
      </c>
      <c r="Q5" s="11" t="s">
        <v>118</v>
      </c>
      <c r="R5" s="11" t="s">
        <v>119</v>
      </c>
      <c r="S5" s="11" t="s">
        <v>143</v>
      </c>
    </row>
    <row r="6" spans="1:20" ht="15" customHeight="1">
      <c r="A6" s="151"/>
      <c r="B6" s="10" t="s">
        <v>12</v>
      </c>
      <c r="C6" s="10" t="s">
        <v>13</v>
      </c>
      <c r="D6" s="10" t="s">
        <v>10</v>
      </c>
      <c r="E6" s="10" t="s">
        <v>11</v>
      </c>
      <c r="F6" s="10" t="s">
        <v>12</v>
      </c>
      <c r="G6" s="11" t="s">
        <v>13</v>
      </c>
      <c r="H6" s="10" t="s">
        <v>10</v>
      </c>
      <c r="I6" s="10" t="s">
        <v>11</v>
      </c>
      <c r="J6" s="10" t="s">
        <v>12</v>
      </c>
      <c r="K6" s="10" t="s">
        <v>13</v>
      </c>
      <c r="L6" s="10" t="s">
        <v>10</v>
      </c>
      <c r="M6" s="10" t="s">
        <v>11</v>
      </c>
      <c r="N6" s="10" t="s">
        <v>12</v>
      </c>
      <c r="O6" s="10" t="s">
        <v>13</v>
      </c>
      <c r="P6" s="10" t="s">
        <v>10</v>
      </c>
      <c r="Q6" s="10" t="s">
        <v>11</v>
      </c>
      <c r="R6" s="10" t="s">
        <v>12</v>
      </c>
      <c r="S6" s="10" t="s">
        <v>13</v>
      </c>
    </row>
    <row r="7" spans="1:20" s="6" customFormat="1">
      <c r="A7" s="24" t="s">
        <v>90</v>
      </c>
      <c r="B7" s="217">
        <v>311.84776929154009</v>
      </c>
      <c r="C7" s="217">
        <v>681.87479999999994</v>
      </c>
      <c r="D7" s="217">
        <v>767.38509799999997</v>
      </c>
      <c r="E7" s="217">
        <v>1166.1761179999999</v>
      </c>
      <c r="F7" s="217">
        <v>1217.1417179999999</v>
      </c>
      <c r="G7" s="292">
        <v>1541</v>
      </c>
      <c r="H7" s="217">
        <v>1617</v>
      </c>
      <c r="I7" s="217">
        <v>1707</v>
      </c>
      <c r="J7" s="217">
        <v>1739.27</v>
      </c>
      <c r="K7" s="217">
        <v>1967.9599999999998</v>
      </c>
      <c r="L7" s="63">
        <v>2332.17</v>
      </c>
      <c r="M7" s="63">
        <v>2429.7299999999996</v>
      </c>
      <c r="N7" s="64">
        <v>2614.2799999999997</v>
      </c>
      <c r="O7" s="63">
        <v>2940.77</v>
      </c>
      <c r="P7" s="63">
        <v>2939.2899999999995</v>
      </c>
      <c r="Q7" s="63">
        <v>2946.78</v>
      </c>
      <c r="R7" s="64">
        <v>3164.57</v>
      </c>
      <c r="S7" s="64">
        <v>3066.76</v>
      </c>
    </row>
    <row r="8" spans="1:20" s="6" customFormat="1">
      <c r="A8" s="91" t="s">
        <v>91</v>
      </c>
      <c r="B8" s="217">
        <v>43368</v>
      </c>
      <c r="C8" s="217">
        <v>63598</v>
      </c>
      <c r="D8" s="217">
        <v>66821</v>
      </c>
      <c r="E8" s="217">
        <v>108129</v>
      </c>
      <c r="F8" s="217">
        <v>112721</v>
      </c>
      <c r="G8" s="292">
        <v>124726</v>
      </c>
      <c r="H8" s="217">
        <v>129041</v>
      </c>
      <c r="I8" s="217">
        <v>131586</v>
      </c>
      <c r="J8" s="217">
        <v>138789.29</v>
      </c>
      <c r="K8" s="217">
        <v>141596.63999999998</v>
      </c>
      <c r="L8" s="63">
        <v>158234.62</v>
      </c>
      <c r="M8" s="63">
        <v>158585.18</v>
      </c>
      <c r="N8" s="64">
        <v>173703.32</v>
      </c>
      <c r="O8" s="63">
        <v>173703.32</v>
      </c>
      <c r="P8" s="63">
        <v>173703.32</v>
      </c>
      <c r="Q8" s="63">
        <v>173442.97</v>
      </c>
      <c r="R8" s="64">
        <v>191185.59</v>
      </c>
      <c r="S8" s="64">
        <v>184209.61</v>
      </c>
    </row>
    <row r="9" spans="1:20" s="6" customFormat="1">
      <c r="A9" s="24" t="s">
        <v>92</v>
      </c>
      <c r="B9" s="217">
        <v>2346</v>
      </c>
      <c r="C9" s="217">
        <v>2420.9</v>
      </c>
      <c r="D9" s="217">
        <v>2473.4</v>
      </c>
      <c r="E9" s="217">
        <v>2476</v>
      </c>
      <c r="F9" s="292">
        <v>2523</v>
      </c>
      <c r="G9" s="292">
        <v>2596</v>
      </c>
      <c r="H9" s="217">
        <v>2534</v>
      </c>
      <c r="I9" s="217">
        <v>2592</v>
      </c>
      <c r="J9" s="217">
        <v>2604.0200000000004</v>
      </c>
      <c r="K9" s="217">
        <v>2667.08</v>
      </c>
      <c r="L9" s="63">
        <v>2679.6500000000005</v>
      </c>
      <c r="M9" s="63">
        <v>2685.9500000000003</v>
      </c>
      <c r="N9" s="64">
        <v>2675.24</v>
      </c>
      <c r="O9" s="63">
        <v>2706.6800000000003</v>
      </c>
      <c r="P9" s="63">
        <v>2706.38</v>
      </c>
      <c r="Q9" s="63">
        <v>2715.2200000000003</v>
      </c>
      <c r="R9" s="64">
        <v>2716.55</v>
      </c>
      <c r="S9" s="64">
        <v>2656.88</v>
      </c>
    </row>
    <row r="10" spans="1:20" s="6" customFormat="1">
      <c r="A10" s="91" t="s">
        <v>91</v>
      </c>
      <c r="B10" s="217">
        <v>107528</v>
      </c>
      <c r="C10" s="217">
        <v>107528</v>
      </c>
      <c r="D10" s="217">
        <v>107528</v>
      </c>
      <c r="E10" s="217">
        <v>107479</v>
      </c>
      <c r="F10" s="292">
        <v>107478</v>
      </c>
      <c r="G10" s="292">
        <v>107279</v>
      </c>
      <c r="H10" s="217">
        <v>106259</v>
      </c>
      <c r="I10" s="217">
        <v>105383</v>
      </c>
      <c r="J10" s="217">
        <v>105291.12</v>
      </c>
      <c r="K10" s="217">
        <v>105087.49</v>
      </c>
      <c r="L10" s="63">
        <v>105030.16</v>
      </c>
      <c r="M10" s="63">
        <v>105030.16</v>
      </c>
      <c r="N10" s="64">
        <v>104862.79</v>
      </c>
      <c r="O10" s="63">
        <v>104862.79</v>
      </c>
      <c r="P10" s="63">
        <v>104862.79</v>
      </c>
      <c r="Q10" s="63">
        <v>104853.69</v>
      </c>
      <c r="R10" s="64">
        <v>103653.93</v>
      </c>
      <c r="S10" s="64">
        <v>103198.03</v>
      </c>
    </row>
    <row r="11" spans="1:20">
      <c r="A11" s="151" t="s">
        <v>36</v>
      </c>
      <c r="B11" s="10" t="s">
        <v>128</v>
      </c>
      <c r="C11" s="10" t="s">
        <v>129</v>
      </c>
      <c r="D11" s="10" t="s">
        <v>130</v>
      </c>
      <c r="E11" s="10" t="s">
        <v>131</v>
      </c>
      <c r="F11" s="10" t="s">
        <v>132</v>
      </c>
      <c r="G11" s="11" t="s">
        <v>133</v>
      </c>
      <c r="H11" s="11" t="s">
        <v>1</v>
      </c>
      <c r="I11" s="11" t="s">
        <v>2</v>
      </c>
      <c r="J11" s="11" t="s">
        <v>3</v>
      </c>
      <c r="K11" s="11" t="s">
        <v>4</v>
      </c>
      <c r="L11" s="11" t="s">
        <v>5</v>
      </c>
      <c r="M11" s="11" t="s">
        <v>6</v>
      </c>
      <c r="N11" s="11" t="s">
        <v>7</v>
      </c>
      <c r="O11" s="11" t="s">
        <v>8</v>
      </c>
      <c r="P11" s="11" t="s">
        <v>115</v>
      </c>
      <c r="Q11" s="11" t="s">
        <v>118</v>
      </c>
      <c r="R11" s="11" t="s">
        <v>119</v>
      </c>
      <c r="S11" s="11" t="s">
        <v>143</v>
      </c>
    </row>
    <row r="12" spans="1:20" ht="15" customHeight="1">
      <c r="A12" s="62" t="s">
        <v>9</v>
      </c>
      <c r="B12" s="10" t="s">
        <v>12</v>
      </c>
      <c r="C12" s="10" t="s">
        <v>13</v>
      </c>
      <c r="D12" s="10" t="s">
        <v>10</v>
      </c>
      <c r="E12" s="10" t="s">
        <v>11</v>
      </c>
      <c r="F12" s="10" t="s">
        <v>12</v>
      </c>
      <c r="G12" s="11" t="s">
        <v>13</v>
      </c>
      <c r="H12" s="10" t="s">
        <v>10</v>
      </c>
      <c r="I12" s="10" t="s">
        <v>11</v>
      </c>
      <c r="J12" s="10" t="s">
        <v>12</v>
      </c>
      <c r="K12" s="10" t="s">
        <v>13</v>
      </c>
      <c r="L12" s="10" t="s">
        <v>10</v>
      </c>
      <c r="M12" s="10" t="s">
        <v>11</v>
      </c>
      <c r="N12" s="10" t="s">
        <v>12</v>
      </c>
      <c r="O12" s="10" t="s">
        <v>13</v>
      </c>
      <c r="P12" s="10" t="s">
        <v>10</v>
      </c>
      <c r="Q12" s="10" t="s">
        <v>11</v>
      </c>
      <c r="R12" s="10" t="s">
        <v>12</v>
      </c>
      <c r="S12" s="10" t="s">
        <v>13</v>
      </c>
    </row>
    <row r="13" spans="1:20">
      <c r="A13" s="24" t="s">
        <v>37</v>
      </c>
      <c r="B13" s="226">
        <v>20.9</v>
      </c>
      <c r="C13" s="226">
        <v>15.6</v>
      </c>
      <c r="D13" s="226">
        <v>15.382579130000002</v>
      </c>
      <c r="E13" s="226">
        <v>19.880477719999998</v>
      </c>
      <c r="F13" s="226">
        <v>16.147003359999999</v>
      </c>
      <c r="G13" s="226">
        <v>18.704025780000002</v>
      </c>
      <c r="H13" s="226">
        <v>63.551988109999996</v>
      </c>
      <c r="I13" s="226">
        <v>35.192438359999997</v>
      </c>
      <c r="J13" s="226">
        <v>27.34793556</v>
      </c>
      <c r="K13" s="226">
        <v>31.469274429999999</v>
      </c>
      <c r="L13" s="66">
        <v>21.606052120000001</v>
      </c>
      <c r="M13" s="66">
        <v>26.92683808</v>
      </c>
      <c r="N13" s="66">
        <v>31.886309350000001</v>
      </c>
      <c r="O13" s="66">
        <v>22.295624440000001</v>
      </c>
      <c r="P13" s="66">
        <v>22.913304549999999</v>
      </c>
      <c r="Q13" s="66">
        <v>24.014364149999999</v>
      </c>
      <c r="R13" s="122">
        <v>25.31505915</v>
      </c>
      <c r="S13" s="122">
        <v>46.579475020000004</v>
      </c>
      <c r="T13" s="313"/>
    </row>
    <row r="14" spans="1:20">
      <c r="A14" s="91" t="s">
        <v>93</v>
      </c>
      <c r="B14" s="225">
        <v>4.7</v>
      </c>
      <c r="C14" s="225">
        <v>0</v>
      </c>
      <c r="D14" s="225">
        <v>0</v>
      </c>
      <c r="E14" s="225">
        <v>5.6937171600000003</v>
      </c>
      <c r="F14" s="225">
        <v>0</v>
      </c>
      <c r="G14" s="225">
        <v>0</v>
      </c>
      <c r="H14" s="225">
        <v>45.58956337</v>
      </c>
      <c r="I14" s="225">
        <v>17.670590000000001</v>
      </c>
      <c r="J14" s="225">
        <v>11.080249999999999</v>
      </c>
      <c r="K14" s="225">
        <v>10.967287279999999</v>
      </c>
      <c r="L14" s="93">
        <v>1.878825</v>
      </c>
      <c r="M14" s="93">
        <v>6.4364865800000004</v>
      </c>
      <c r="N14" s="93">
        <v>11.829376269999999</v>
      </c>
      <c r="O14" s="93">
        <v>4.1886309999999996E-2</v>
      </c>
      <c r="P14" s="93">
        <v>0</v>
      </c>
      <c r="Q14" s="93">
        <v>0</v>
      </c>
      <c r="R14" s="93">
        <v>0</v>
      </c>
      <c r="S14" s="93">
        <v>24.448209370000001</v>
      </c>
    </row>
    <row r="15" spans="1:20">
      <c r="A15" s="91" t="s">
        <v>94</v>
      </c>
      <c r="B15" s="225">
        <v>16.2</v>
      </c>
      <c r="C15" s="225">
        <v>15.6</v>
      </c>
      <c r="D15" s="225">
        <v>15.382579010000001</v>
      </c>
      <c r="E15" s="225">
        <v>14.18520739</v>
      </c>
      <c r="F15" s="225">
        <v>16.14710753</v>
      </c>
      <c r="G15" s="225">
        <v>18.703921609999998</v>
      </c>
      <c r="H15" s="225">
        <v>16.127446429999999</v>
      </c>
      <c r="I15" s="225">
        <v>15.681145769999999</v>
      </c>
      <c r="J15" s="225">
        <v>14.426982899999999</v>
      </c>
      <c r="K15" s="225">
        <v>14.70805247</v>
      </c>
      <c r="L15" s="93">
        <v>16.986727070000001</v>
      </c>
      <c r="M15" s="93">
        <v>16.518681709999999</v>
      </c>
      <c r="N15" s="93">
        <v>16.730258190000001</v>
      </c>
      <c r="O15" s="93">
        <v>18.927095770000001</v>
      </c>
      <c r="P15" s="93">
        <v>19.189248720000002</v>
      </c>
      <c r="Q15" s="93">
        <v>20.163717370000001</v>
      </c>
      <c r="R15" s="93">
        <v>21.462730190000002</v>
      </c>
      <c r="S15" s="93">
        <v>22.533792089999999</v>
      </c>
    </row>
    <row r="16" spans="1:20">
      <c r="A16" s="91" t="s">
        <v>86</v>
      </c>
      <c r="B16" s="225">
        <v>0</v>
      </c>
      <c r="C16" s="225">
        <v>0</v>
      </c>
      <c r="D16" s="225">
        <v>0</v>
      </c>
      <c r="E16" s="225">
        <v>0</v>
      </c>
      <c r="F16" s="225">
        <v>0</v>
      </c>
      <c r="G16" s="225">
        <v>0</v>
      </c>
      <c r="H16" s="225">
        <v>1.8349783100000001</v>
      </c>
      <c r="I16" s="225">
        <v>1.84070248</v>
      </c>
      <c r="J16" s="225">
        <v>1.8407024299999999</v>
      </c>
      <c r="K16" s="225">
        <v>5.7939347199999993</v>
      </c>
      <c r="L16" s="93">
        <v>2.7404999999999999</v>
      </c>
      <c r="M16" s="93">
        <v>3.9716698199999998</v>
      </c>
      <c r="N16" s="93">
        <v>3.32667483</v>
      </c>
      <c r="O16" s="93">
        <v>3.3266748399999999</v>
      </c>
      <c r="P16" s="93">
        <v>3.7243395000000001</v>
      </c>
      <c r="Q16" s="93">
        <v>3.8527586299999999</v>
      </c>
      <c r="R16" s="93">
        <v>3.8527586400000002</v>
      </c>
      <c r="S16" s="93">
        <v>-0.40173834999999997</v>
      </c>
    </row>
    <row r="17" spans="1:19">
      <c r="A17" s="24" t="s">
        <v>95</v>
      </c>
      <c r="B17" s="226">
        <v>-1.7</v>
      </c>
      <c r="C17" s="226">
        <v>0</v>
      </c>
      <c r="D17" s="226">
        <v>7.0000000000000005E-8</v>
      </c>
      <c r="E17" s="226">
        <v>-6.0573575700000006</v>
      </c>
      <c r="F17" s="226">
        <v>4.0000000000000001E-8</v>
      </c>
      <c r="G17" s="226">
        <v>-2E-8</v>
      </c>
      <c r="H17" s="226">
        <v>-38.30759003</v>
      </c>
      <c r="I17" s="226">
        <v>-10.08452868</v>
      </c>
      <c r="J17" s="226">
        <v>-6.92912894</v>
      </c>
      <c r="K17" s="226">
        <v>-5.3223128399999995</v>
      </c>
      <c r="L17" s="66">
        <v>-1.73859999</v>
      </c>
      <c r="M17" s="66">
        <v>-5.5297859999999996</v>
      </c>
      <c r="N17" s="66">
        <v>-10.71337265</v>
      </c>
      <c r="O17" s="66">
        <v>0</v>
      </c>
      <c r="P17" s="66">
        <v>0</v>
      </c>
      <c r="Q17" s="66">
        <v>1E-8</v>
      </c>
      <c r="R17" s="122">
        <v>-1E-8</v>
      </c>
      <c r="S17" s="122">
        <v>-16.52271206</v>
      </c>
    </row>
    <row r="18" spans="1:19">
      <c r="A18" s="24" t="s">
        <v>38</v>
      </c>
      <c r="B18" s="226">
        <v>19.2</v>
      </c>
      <c r="C18" s="226">
        <v>15.6</v>
      </c>
      <c r="D18" s="226">
        <v>15.382579199999999</v>
      </c>
      <c r="E18" s="226">
        <v>13.823120150000001</v>
      </c>
      <c r="F18" s="226">
        <v>16.147003399999999</v>
      </c>
      <c r="G18" s="226">
        <v>18.70402576</v>
      </c>
      <c r="H18" s="226">
        <v>25.24439808</v>
      </c>
      <c r="I18" s="226">
        <v>25.107909679999999</v>
      </c>
      <c r="J18" s="226">
        <v>20.418806620000002</v>
      </c>
      <c r="K18" s="226">
        <v>26.14696159</v>
      </c>
      <c r="L18" s="66">
        <v>19.86745213</v>
      </c>
      <c r="M18" s="66">
        <v>21.397052079999998</v>
      </c>
      <c r="N18" s="66">
        <v>21.172936699999998</v>
      </c>
      <c r="O18" s="66">
        <v>22.295624440000001</v>
      </c>
      <c r="P18" s="66">
        <v>22.913304549999999</v>
      </c>
      <c r="Q18" s="66">
        <v>24.01436416</v>
      </c>
      <c r="R18" s="122">
        <v>25.315059139999999</v>
      </c>
      <c r="S18" s="122">
        <v>30.05676296</v>
      </c>
    </row>
    <row r="19" spans="1:19">
      <c r="A19" s="28" t="s">
        <v>39</v>
      </c>
      <c r="B19" s="154">
        <v>0.91700000000000004</v>
      </c>
      <c r="C19" s="154">
        <v>1</v>
      </c>
      <c r="D19" s="154">
        <v>1.0000000045506021</v>
      </c>
      <c r="E19" s="154">
        <v>0.69531126689645772</v>
      </c>
      <c r="F19" s="154">
        <v>1.0000000024772397</v>
      </c>
      <c r="G19" s="154">
        <v>0.99999999893071134</v>
      </c>
      <c r="H19" s="154">
        <v>0.39722436434726982</v>
      </c>
      <c r="I19" s="154">
        <v>0.71344615065200612</v>
      </c>
      <c r="J19" s="154">
        <v>0.74663063964013532</v>
      </c>
      <c r="K19" s="154">
        <v>0.83087271834503496</v>
      </c>
      <c r="L19" s="154">
        <v>0.91953180616505892</v>
      </c>
      <c r="M19" s="154">
        <v>0.79463663785659</v>
      </c>
      <c r="N19" s="154">
        <v>0.66401340047213697</v>
      </c>
      <c r="O19" s="154">
        <v>1</v>
      </c>
      <c r="P19" s="154">
        <v>1</v>
      </c>
      <c r="Q19" s="154">
        <v>1.0000000004164176</v>
      </c>
      <c r="R19" s="154">
        <v>0.99999999960497821</v>
      </c>
      <c r="S19" s="154">
        <v>0.64527912663451903</v>
      </c>
    </row>
    <row r="20" spans="1:19" s="25" customFormat="1">
      <c r="A20" s="24" t="s">
        <v>41</v>
      </c>
      <c r="B20" s="226">
        <v>0</v>
      </c>
      <c r="C20" s="226">
        <v>0</v>
      </c>
      <c r="D20" s="226">
        <v>0</v>
      </c>
      <c r="E20" s="226">
        <v>0</v>
      </c>
      <c r="F20" s="226">
        <v>0</v>
      </c>
      <c r="G20" s="226">
        <v>0</v>
      </c>
      <c r="H20" s="226">
        <v>0</v>
      </c>
      <c r="I20" s="226">
        <v>0</v>
      </c>
      <c r="J20" s="226">
        <v>0</v>
      </c>
      <c r="K20" s="226">
        <v>0</v>
      </c>
      <c r="L20" s="66">
        <v>0</v>
      </c>
      <c r="M20" s="66">
        <v>0</v>
      </c>
      <c r="N20" s="66">
        <v>0</v>
      </c>
      <c r="O20" s="66">
        <v>0</v>
      </c>
      <c r="P20" s="66">
        <v>0</v>
      </c>
      <c r="Q20" s="66">
        <v>0</v>
      </c>
      <c r="R20" s="122">
        <v>0</v>
      </c>
      <c r="S20" s="122">
        <v>0</v>
      </c>
    </row>
    <row r="21" spans="1:19" s="25" customFormat="1">
      <c r="A21" s="24" t="s">
        <v>42</v>
      </c>
      <c r="B21" s="226">
        <v>-3.9590000000000001</v>
      </c>
      <c r="C21" s="226">
        <v>-6.11786881</v>
      </c>
      <c r="D21" s="226">
        <v>-4.8205887800000005</v>
      </c>
      <c r="E21" s="226">
        <v>-4.9977884800000005</v>
      </c>
      <c r="F21" s="226">
        <v>-5.3139507199999994</v>
      </c>
      <c r="G21" s="226">
        <v>-8.0571329800000004</v>
      </c>
      <c r="H21" s="226">
        <v>-8.3502692599999992</v>
      </c>
      <c r="I21" s="226">
        <v>-8.4959875099999991</v>
      </c>
      <c r="J21" s="226">
        <v>-8.8803092400000008</v>
      </c>
      <c r="K21" s="226">
        <v>-10.798618320000001</v>
      </c>
      <c r="L21" s="66">
        <v>-7.2071440099999995</v>
      </c>
      <c r="M21" s="66">
        <v>-6.9878538399999996</v>
      </c>
      <c r="N21" s="66">
        <v>-8.0302472199999997</v>
      </c>
      <c r="O21" s="66">
        <v>-5.7464354999999996</v>
      </c>
      <c r="P21" s="66">
        <v>-7.5760891699999995</v>
      </c>
      <c r="Q21" s="66">
        <v>-7.1141957300000005</v>
      </c>
      <c r="R21" s="122">
        <v>-8.5589340399999987</v>
      </c>
      <c r="S21" s="122">
        <v>-9.8981134100000006</v>
      </c>
    </row>
    <row r="22" spans="1:19" s="25" customFormat="1">
      <c r="A22" s="24" t="s">
        <v>43</v>
      </c>
      <c r="B22" s="226">
        <v>3.01</v>
      </c>
      <c r="C22" s="226">
        <v>86.917352429999994</v>
      </c>
      <c r="D22" s="226">
        <v>54.417064000000003</v>
      </c>
      <c r="E22" s="226">
        <v>8.98118309</v>
      </c>
      <c r="F22" s="226">
        <v>46.800228359999998</v>
      </c>
      <c r="G22" s="226">
        <v>75.409474519999989</v>
      </c>
      <c r="H22" s="226">
        <v>-23.045393409999999</v>
      </c>
      <c r="I22" s="226">
        <v>67.908894189999998</v>
      </c>
      <c r="J22" s="226">
        <v>18.755973989999998</v>
      </c>
      <c r="K22" s="226">
        <v>67.973729730000002</v>
      </c>
      <c r="L22" s="66">
        <v>14.32364754</v>
      </c>
      <c r="M22" s="66">
        <v>6.4597000900000001</v>
      </c>
      <c r="N22" s="66">
        <v>2.2988099999999997E-2</v>
      </c>
      <c r="O22" s="66">
        <v>27.937324699999998</v>
      </c>
      <c r="P22" s="66">
        <v>-0.21145223999999999</v>
      </c>
      <c r="Q22" s="66">
        <v>8.8785665600000012</v>
      </c>
      <c r="R22" s="122">
        <v>1.15855044</v>
      </c>
      <c r="S22" s="122">
        <v>-42.737835350000005</v>
      </c>
    </row>
    <row r="23" spans="1:19" s="25" customFormat="1">
      <c r="A23" s="24"/>
      <c r="B23" s="24"/>
      <c r="C23" s="24"/>
      <c r="D23" s="24"/>
      <c r="E23" s="24"/>
      <c r="F23" s="24"/>
      <c r="G23" s="24"/>
      <c r="H23" s="24"/>
      <c r="I23" s="24"/>
      <c r="J23" s="24"/>
      <c r="K23" s="24"/>
      <c r="L23" s="122"/>
      <c r="M23" s="122"/>
      <c r="N23" s="122"/>
      <c r="O23" s="122"/>
      <c r="P23" s="122"/>
      <c r="Q23" s="122"/>
      <c r="R23" s="122"/>
      <c r="S23" s="122"/>
    </row>
    <row r="24" spans="1:19" s="25" customFormat="1">
      <c r="A24" s="18" t="s">
        <v>120</v>
      </c>
      <c r="B24" s="18"/>
      <c r="C24" s="18"/>
      <c r="D24" s="18"/>
      <c r="E24" s="18"/>
      <c r="F24" s="18"/>
      <c r="G24" s="18"/>
      <c r="H24" s="18"/>
      <c r="I24" s="18"/>
      <c r="J24" s="18"/>
      <c r="K24" s="18"/>
      <c r="L24" s="225">
        <v>0</v>
      </c>
      <c r="M24" s="225">
        <v>0</v>
      </c>
      <c r="N24" s="225">
        <v>0</v>
      </c>
      <c r="O24" s="225">
        <v>0</v>
      </c>
      <c r="P24" s="225">
        <v>0</v>
      </c>
      <c r="Q24" s="225">
        <v>0</v>
      </c>
      <c r="R24" s="225">
        <v>0</v>
      </c>
      <c r="S24" s="225">
        <v>0</v>
      </c>
    </row>
    <row r="25" spans="1:19" s="25" customFormat="1">
      <c r="A25" s="18" t="s">
        <v>121</v>
      </c>
      <c r="B25" s="18"/>
      <c r="C25" s="18"/>
      <c r="D25" s="18"/>
      <c r="E25" s="18"/>
      <c r="F25" s="18"/>
      <c r="G25" s="18"/>
      <c r="H25" s="18"/>
      <c r="I25" s="18"/>
      <c r="J25" s="18"/>
      <c r="K25" s="18"/>
      <c r="L25" s="225">
        <v>1.1122508499999999</v>
      </c>
      <c r="M25" s="225">
        <v>1.6011754500000002</v>
      </c>
      <c r="N25" s="225">
        <v>2.7704252400000002</v>
      </c>
      <c r="O25" s="225">
        <v>3.1182457800000001</v>
      </c>
      <c r="P25" s="225">
        <v>3.2905952900000002</v>
      </c>
      <c r="Q25" s="225">
        <v>4.0795119800000004</v>
      </c>
      <c r="R25" s="225">
        <v>4.9311061399999998</v>
      </c>
      <c r="S25" s="225">
        <v>3.8480966200000002</v>
      </c>
    </row>
    <row r="26" spans="1:19" s="25" customFormat="1">
      <c r="A26" s="224" t="s">
        <v>122</v>
      </c>
      <c r="B26" s="224"/>
      <c r="C26" s="224"/>
      <c r="D26" s="224"/>
      <c r="E26" s="224"/>
      <c r="F26" s="224"/>
      <c r="G26" s="224"/>
      <c r="H26" s="224"/>
      <c r="I26" s="224"/>
      <c r="J26" s="224"/>
      <c r="K26" s="224"/>
      <c r="L26" s="226">
        <f>L25+L24</f>
        <v>1.1122508499999999</v>
      </c>
      <c r="M26" s="226">
        <f>M25+M24</f>
        <v>1.6011754500000002</v>
      </c>
      <c r="N26" s="226">
        <f>N25+N24</f>
        <v>2.7704252400000002</v>
      </c>
      <c r="O26" s="226">
        <f>O25+O24</f>
        <v>3.1182457800000001</v>
      </c>
      <c r="P26" s="226">
        <v>3.2905952900000002</v>
      </c>
      <c r="Q26" s="226">
        <v>4.0795119800000004</v>
      </c>
      <c r="R26" s="226">
        <v>4.9311061399999998</v>
      </c>
      <c r="S26" s="226">
        <v>3.8480966200000002</v>
      </c>
    </row>
    <row r="27" spans="1:19" s="25" customFormat="1">
      <c r="A27" s="18" t="s">
        <v>123</v>
      </c>
      <c r="B27" s="18"/>
      <c r="C27" s="18"/>
      <c r="D27" s="18"/>
      <c r="E27" s="18"/>
      <c r="F27" s="18"/>
      <c r="G27" s="18"/>
      <c r="H27" s="18"/>
      <c r="I27" s="18"/>
      <c r="J27" s="18"/>
      <c r="K27" s="18"/>
      <c r="L27" s="225">
        <v>0.59499999999999997</v>
      </c>
      <c r="M27" s="225">
        <v>0.3786699</v>
      </c>
      <c r="N27" s="225">
        <v>0.44105536999999995</v>
      </c>
      <c r="O27" s="225">
        <v>0.52179818</v>
      </c>
      <c r="P27" s="225">
        <v>0.48733175999999956</v>
      </c>
      <c r="Q27" s="225">
        <v>0.28570413000000006</v>
      </c>
      <c r="R27" s="225">
        <v>0.14433729000000017</v>
      </c>
      <c r="S27" s="225">
        <v>0.70449843999999961</v>
      </c>
    </row>
    <row r="28" spans="1:19" s="25" customFormat="1">
      <c r="A28" s="18" t="s">
        <v>124</v>
      </c>
      <c r="B28" s="18"/>
      <c r="C28" s="18"/>
      <c r="D28" s="18"/>
      <c r="E28" s="18"/>
      <c r="F28" s="18"/>
      <c r="G28" s="18"/>
      <c r="H28" s="18"/>
      <c r="I28" s="18"/>
      <c r="J28" s="18"/>
      <c r="K28" s="18"/>
      <c r="L28" s="225">
        <v>-1.519564E-2</v>
      </c>
      <c r="M28" s="225">
        <v>-5.1116000000000009E-4</v>
      </c>
      <c r="N28" s="225">
        <v>-1.2825309999999999E-2</v>
      </c>
      <c r="O28" s="225">
        <v>-1.4196489999999999E-2</v>
      </c>
      <c r="P28" s="225">
        <v>-1.4666520000000001E-2</v>
      </c>
      <c r="Q28" s="225">
        <v>-1.24383E-3</v>
      </c>
      <c r="R28" s="225">
        <v>-1.4172899999999999E-3</v>
      </c>
      <c r="S28" s="225">
        <v>-4.4233419999999996E-2</v>
      </c>
    </row>
    <row r="29" spans="1:19" s="25" customFormat="1">
      <c r="A29" s="224" t="s">
        <v>125</v>
      </c>
      <c r="B29" s="226">
        <v>2.5150000000000001</v>
      </c>
      <c r="C29" s="226">
        <v>0.2212945700000003</v>
      </c>
      <c r="D29" s="226">
        <v>0.32159074000000004</v>
      </c>
      <c r="E29" s="226">
        <v>0.70703704000000012</v>
      </c>
      <c r="F29" s="226">
        <v>0.87294892000000002</v>
      </c>
      <c r="G29" s="226">
        <v>1.5161097399999999</v>
      </c>
      <c r="H29" s="226">
        <v>3.1458528800000005</v>
      </c>
      <c r="I29" s="226">
        <v>2.1458523999999994</v>
      </c>
      <c r="J29" s="226">
        <v>1.59990985</v>
      </c>
      <c r="K29" s="226">
        <v>-0.62272603999999987</v>
      </c>
      <c r="L29" s="226">
        <f>L28+L27+L26</f>
        <v>1.6920552099999999</v>
      </c>
      <c r="M29" s="226">
        <f>M28+M27+M26</f>
        <v>1.9793341900000001</v>
      </c>
      <c r="N29" s="226">
        <f>N28+N27+N26</f>
        <v>3.1986553000000004</v>
      </c>
      <c r="O29" s="226">
        <f>O28+O27+O26</f>
        <v>3.6258474700000001</v>
      </c>
      <c r="P29" s="226">
        <v>3.7632605299999997</v>
      </c>
      <c r="Q29" s="226">
        <v>4.3639722800000005</v>
      </c>
      <c r="R29" s="226">
        <v>5.07402614</v>
      </c>
      <c r="S29" s="226">
        <v>4.5083616399999995</v>
      </c>
    </row>
    <row r="30" spans="1:19" s="25" customFormat="1">
      <c r="A30" s="26"/>
      <c r="B30" s="26"/>
      <c r="C30" s="26"/>
      <c r="D30" s="26"/>
      <c r="E30" s="26"/>
      <c r="F30" s="26"/>
      <c r="G30" s="26"/>
      <c r="H30" s="26"/>
      <c r="I30" s="26"/>
      <c r="J30" s="26"/>
      <c r="K30" s="26"/>
      <c r="L30" s="122"/>
      <c r="M30" s="122"/>
      <c r="N30" s="122"/>
      <c r="O30" s="122"/>
      <c r="P30" s="122"/>
      <c r="Q30" s="122"/>
      <c r="R30" s="122"/>
      <c r="S30" s="122"/>
    </row>
    <row r="31" spans="1:19" s="25" customFormat="1">
      <c r="A31" s="24" t="s">
        <v>44</v>
      </c>
      <c r="B31" s="226">
        <v>0</v>
      </c>
      <c r="C31" s="226">
        <v>0</v>
      </c>
      <c r="D31" s="226">
        <v>1.4099999999999998E-6</v>
      </c>
      <c r="E31" s="226">
        <v>2.9105269999999999E-2</v>
      </c>
      <c r="F31" s="226">
        <v>0</v>
      </c>
      <c r="G31" s="226">
        <v>-7.7109999999999999E-5</v>
      </c>
      <c r="H31" s="226">
        <v>1E-8</v>
      </c>
      <c r="I31" s="226">
        <v>0</v>
      </c>
      <c r="J31" s="226">
        <v>0</v>
      </c>
      <c r="K31" s="226">
        <v>0</v>
      </c>
      <c r="L31" s="66">
        <v>2.7000000000000001E-7</v>
      </c>
      <c r="M31" s="66">
        <v>-4.0000000000000001E-8</v>
      </c>
      <c r="N31" s="66">
        <v>1.6E-7</v>
      </c>
      <c r="O31" s="66">
        <v>-1E-8</v>
      </c>
      <c r="P31" s="66">
        <v>-1.1000000000000001E-7</v>
      </c>
      <c r="Q31" s="66">
        <v>-1E-8</v>
      </c>
      <c r="R31" s="122">
        <v>-1E-8</v>
      </c>
      <c r="S31" s="122">
        <v>-3.4000000000000003E-7</v>
      </c>
    </row>
    <row r="32" spans="1:19" s="25" customFormat="1">
      <c r="A32" s="26" t="s">
        <v>17</v>
      </c>
      <c r="B32" s="226">
        <v>-3.419</v>
      </c>
      <c r="C32" s="226">
        <v>-6.3381034299999994</v>
      </c>
      <c r="D32" s="226">
        <v>-3.4226451899999999</v>
      </c>
      <c r="E32" s="226">
        <v>-1.13536054</v>
      </c>
      <c r="F32" s="226">
        <v>-3.6250699100000001</v>
      </c>
      <c r="G32" s="226">
        <v>-5.46939054</v>
      </c>
      <c r="H32" s="226">
        <v>-2.7262949300000003</v>
      </c>
      <c r="I32" s="226">
        <v>-5.1125886900000008</v>
      </c>
      <c r="J32" s="226">
        <v>-3.5713413799999998</v>
      </c>
      <c r="K32" s="226">
        <v>-6.2187794699999994</v>
      </c>
      <c r="L32" s="66">
        <v>-3.3438200600000001</v>
      </c>
      <c r="M32" s="66">
        <v>-3.4767146200000001</v>
      </c>
      <c r="N32" s="66">
        <v>-3.5075601700000001</v>
      </c>
      <c r="O32" s="66">
        <v>-4.8061842800000001</v>
      </c>
      <c r="P32" s="66">
        <v>-3.93583689</v>
      </c>
      <c r="Q32" s="66">
        <v>-4.5474000700000001</v>
      </c>
      <c r="R32" s="122">
        <v>-4.6767164499999998</v>
      </c>
      <c r="S32" s="122">
        <v>-3.1126850199999998</v>
      </c>
    </row>
    <row r="33" spans="1:20">
      <c r="A33" s="24" t="s">
        <v>16</v>
      </c>
      <c r="B33" s="226">
        <v>17.308</v>
      </c>
      <c r="C33" s="226">
        <v>90.250655919999986</v>
      </c>
      <c r="D33" s="226">
        <v>61.878001380000001</v>
      </c>
      <c r="E33" s="226">
        <v>17.40729653</v>
      </c>
      <c r="F33" s="226">
        <v>54.881160049999998</v>
      </c>
      <c r="G33" s="226">
        <v>82.103009389999997</v>
      </c>
      <c r="H33" s="226">
        <v>-5.7317066299999997</v>
      </c>
      <c r="I33" s="226">
        <v>81.554080069999998</v>
      </c>
      <c r="J33" s="226">
        <v>28.32303984</v>
      </c>
      <c r="K33" s="226">
        <v>76.480567489999999</v>
      </c>
      <c r="L33" s="66">
        <v>25.332216980000002</v>
      </c>
      <c r="M33" s="66">
        <v>19.371517860000001</v>
      </c>
      <c r="N33" s="66">
        <v>12.856772869999999</v>
      </c>
      <c r="O33" s="66">
        <v>43.306176819999997</v>
      </c>
      <c r="P33" s="66">
        <v>14.953186669999999</v>
      </c>
      <c r="Q33" s="66">
        <v>25.59530719</v>
      </c>
      <c r="R33" s="122">
        <v>18.31198522</v>
      </c>
      <c r="S33" s="122">
        <v>-21.183509520000001</v>
      </c>
      <c r="T33" s="74"/>
    </row>
    <row r="34" spans="1:20">
      <c r="A34" s="151" t="s">
        <v>15</v>
      </c>
      <c r="B34" s="10" t="s">
        <v>128</v>
      </c>
      <c r="C34" s="10" t="s">
        <v>129</v>
      </c>
      <c r="D34" s="10" t="s">
        <v>130</v>
      </c>
      <c r="E34" s="10" t="s">
        <v>131</v>
      </c>
      <c r="F34" s="10" t="s">
        <v>132</v>
      </c>
      <c r="G34" s="11" t="s">
        <v>133</v>
      </c>
      <c r="H34" s="11" t="s">
        <v>1</v>
      </c>
      <c r="I34" s="11" t="s">
        <v>2</v>
      </c>
      <c r="J34" s="11" t="s">
        <v>3</v>
      </c>
      <c r="K34" s="11" t="s">
        <v>4</v>
      </c>
      <c r="L34" s="11" t="s">
        <v>5</v>
      </c>
      <c r="M34" s="11" t="s">
        <v>6</v>
      </c>
      <c r="N34" s="11" t="s">
        <v>7</v>
      </c>
      <c r="O34" s="11" t="s">
        <v>8</v>
      </c>
      <c r="P34" s="11" t="s">
        <v>115</v>
      </c>
      <c r="Q34" s="11" t="s">
        <v>118</v>
      </c>
      <c r="R34" s="11" t="s">
        <v>119</v>
      </c>
      <c r="S34" s="11" t="s">
        <v>143</v>
      </c>
    </row>
    <row r="35" spans="1:20" ht="15" customHeight="1">
      <c r="A35" s="151" t="s">
        <v>9</v>
      </c>
      <c r="B35" s="10" t="s">
        <v>134</v>
      </c>
      <c r="C35" s="10" t="s">
        <v>135</v>
      </c>
      <c r="D35" s="10" t="s">
        <v>136</v>
      </c>
      <c r="E35" s="10" t="s">
        <v>137</v>
      </c>
      <c r="F35" s="10" t="s">
        <v>138</v>
      </c>
      <c r="G35" s="11" t="s">
        <v>139</v>
      </c>
      <c r="H35" s="10" t="s">
        <v>140</v>
      </c>
      <c r="I35" s="10" t="s">
        <v>141</v>
      </c>
      <c r="J35" s="10" t="s">
        <v>12</v>
      </c>
      <c r="K35" s="10" t="s">
        <v>13</v>
      </c>
      <c r="L35" s="10" t="s">
        <v>10</v>
      </c>
      <c r="M35" s="10" t="s">
        <v>11</v>
      </c>
      <c r="N35" s="10" t="s">
        <v>12</v>
      </c>
      <c r="O35" s="10" t="s">
        <v>13</v>
      </c>
      <c r="P35" s="10" t="s">
        <v>10</v>
      </c>
      <c r="Q35" s="10" t="s">
        <v>11</v>
      </c>
      <c r="R35" s="10" t="s">
        <v>12</v>
      </c>
      <c r="S35" s="10" t="s">
        <v>13</v>
      </c>
    </row>
    <row r="36" spans="1:20" s="25" customFormat="1">
      <c r="A36" s="24" t="s">
        <v>16</v>
      </c>
      <c r="B36" s="226">
        <v>17.308</v>
      </c>
      <c r="C36" s="226">
        <v>90.250655919999986</v>
      </c>
      <c r="D36" s="226">
        <v>61.878001380000001</v>
      </c>
      <c r="E36" s="226">
        <v>17.40729653</v>
      </c>
      <c r="F36" s="226">
        <v>54.881160049999998</v>
      </c>
      <c r="G36" s="226">
        <v>82.103009389999997</v>
      </c>
      <c r="H36" s="226">
        <v>-5.7317066299999997</v>
      </c>
      <c r="I36" s="226">
        <v>81.554080069999998</v>
      </c>
      <c r="J36" s="226">
        <v>28.32303984</v>
      </c>
      <c r="K36" s="226">
        <v>76.480567489999999</v>
      </c>
      <c r="L36" s="66">
        <v>25.332216980000002</v>
      </c>
      <c r="M36" s="66">
        <v>19.371517860000001</v>
      </c>
      <c r="N36" s="122">
        <v>12.856772869999999</v>
      </c>
      <c r="O36" s="122">
        <v>43.306176819999997</v>
      </c>
      <c r="P36" s="122">
        <v>14.953186669999999</v>
      </c>
      <c r="Q36" s="63">
        <v>25.59530719</v>
      </c>
      <c r="R36" s="64">
        <v>18.31198522</v>
      </c>
      <c r="S36" s="64">
        <v>-21.183509520000001</v>
      </c>
    </row>
    <row r="37" spans="1:20" s="25" customFormat="1">
      <c r="A37" s="26" t="s">
        <v>17</v>
      </c>
      <c r="B37" s="226">
        <v>3.419</v>
      </c>
      <c r="C37" s="226">
        <v>6.3381034299999994</v>
      </c>
      <c r="D37" s="226">
        <v>-3.4226451899999999</v>
      </c>
      <c r="E37" s="226">
        <v>-1.13536054</v>
      </c>
      <c r="F37" s="226">
        <v>-3.6250699100000001</v>
      </c>
      <c r="G37" s="226">
        <v>-5.46939054</v>
      </c>
      <c r="H37" s="226">
        <v>-2.7262949300000003</v>
      </c>
      <c r="I37" s="226">
        <v>-5.1125886900000008</v>
      </c>
      <c r="J37" s="226">
        <v>-3.5713413799999998</v>
      </c>
      <c r="K37" s="226">
        <v>-6.2187794699999994</v>
      </c>
      <c r="L37" s="66">
        <v>-3.3438200600000001</v>
      </c>
      <c r="M37" s="66">
        <v>-3.4767146200000001</v>
      </c>
      <c r="N37" s="122">
        <v>-3.5075601700000001</v>
      </c>
      <c r="O37" s="122">
        <v>-4.8061842800000001</v>
      </c>
      <c r="P37" s="122">
        <v>-3.93583689</v>
      </c>
      <c r="Q37" s="63">
        <v>-4.5474000700000001</v>
      </c>
      <c r="R37" s="64">
        <v>-4.6767164499999998</v>
      </c>
      <c r="S37" s="64">
        <v>-3.1126850199999998</v>
      </c>
    </row>
    <row r="38" spans="1:20" s="25" customFormat="1">
      <c r="A38" s="24" t="s">
        <v>18</v>
      </c>
      <c r="B38" s="226">
        <v>-2.5150000000000001</v>
      </c>
      <c r="C38" s="226">
        <v>-0.2212945700000003</v>
      </c>
      <c r="D38" s="226">
        <v>0.32159073999999999</v>
      </c>
      <c r="E38" s="226">
        <v>0.70703704000000001</v>
      </c>
      <c r="F38" s="226">
        <v>0.87294892000000002</v>
      </c>
      <c r="G38" s="226">
        <v>1.5161097400000001</v>
      </c>
      <c r="H38" s="226">
        <v>3.1458528800000001</v>
      </c>
      <c r="I38" s="226">
        <v>2.1458523999999999</v>
      </c>
      <c r="J38" s="226">
        <v>1.5999098500000002</v>
      </c>
      <c r="K38" s="226">
        <v>-0.62272604000000009</v>
      </c>
      <c r="L38" s="66">
        <v>1.6920811100000002</v>
      </c>
      <c r="M38" s="66">
        <v>1.9793341899999999</v>
      </c>
      <c r="N38" s="122">
        <v>3.1986553</v>
      </c>
      <c r="O38" s="122">
        <v>3.6258474700000001</v>
      </c>
      <c r="P38" s="122">
        <v>3.7632605299999997</v>
      </c>
      <c r="Q38" s="122">
        <v>4.3639722800000005</v>
      </c>
      <c r="R38" s="122">
        <v>5.07402614</v>
      </c>
      <c r="S38" s="122">
        <v>4.5083616399999995</v>
      </c>
    </row>
    <row r="39" spans="1:20" s="25" customFormat="1">
      <c r="A39" s="24" t="s">
        <v>19</v>
      </c>
      <c r="B39" s="226">
        <v>0.38800000000000168</v>
      </c>
      <c r="C39" s="226">
        <v>0.23299999999998988</v>
      </c>
      <c r="D39" s="226">
        <v>-0.22215711999999999</v>
      </c>
      <c r="E39" s="226">
        <v>-0.23008757000000002</v>
      </c>
      <c r="F39" s="226">
        <v>-0.25437903000000001</v>
      </c>
      <c r="G39" s="226">
        <v>-0.24241857</v>
      </c>
      <c r="H39" s="226">
        <v>-0.24235913000000001</v>
      </c>
      <c r="I39" s="226">
        <v>-0.24235912999999998</v>
      </c>
      <c r="J39" s="226">
        <v>-0.24254051999999998</v>
      </c>
      <c r="K39" s="226">
        <v>-0.24238334</v>
      </c>
      <c r="L39" s="66">
        <v>-0.24498661999999999</v>
      </c>
      <c r="M39" s="66">
        <v>-0.24614085999999999</v>
      </c>
      <c r="N39" s="122">
        <v>-0.10243296</v>
      </c>
      <c r="O39" s="122">
        <v>-0.11802585</v>
      </c>
      <c r="P39" s="122">
        <v>-0.15501235999999999</v>
      </c>
      <c r="Q39" s="63">
        <v>-0.15880392999999998</v>
      </c>
      <c r="R39" s="64">
        <v>-0.21284255999999999</v>
      </c>
      <c r="S39" s="64">
        <v>-0.18835695999999999</v>
      </c>
    </row>
    <row r="40" spans="1:20" s="25" customFormat="1">
      <c r="A40" s="24" t="s">
        <v>21</v>
      </c>
      <c r="B40" s="226">
        <v>18.600000000000001</v>
      </c>
      <c r="C40" s="226">
        <v>96.600464779999982</v>
      </c>
      <c r="D40" s="226">
        <v>65.201212949999999</v>
      </c>
      <c r="E40" s="226">
        <v>18.065707600000003</v>
      </c>
      <c r="F40" s="226">
        <v>57.887660070000003</v>
      </c>
      <c r="G40" s="226">
        <v>86.298708760000011</v>
      </c>
      <c r="H40" s="226">
        <v>-5.9089054499999998</v>
      </c>
      <c r="I40" s="226">
        <v>84.763175489999995</v>
      </c>
      <c r="J40" s="226">
        <v>30.537011890000002</v>
      </c>
      <c r="K40" s="226">
        <v>83.564456340000007</v>
      </c>
      <c r="L40" s="66">
        <v>27.228942549999999</v>
      </c>
      <c r="M40" s="66">
        <v>21.115039149999998</v>
      </c>
      <c r="N40" s="122">
        <v>13.268110699999999</v>
      </c>
      <c r="O40" s="122">
        <v>44.60453948</v>
      </c>
      <c r="P40" s="122">
        <v>15.280775390000001</v>
      </c>
      <c r="Q40" s="63">
        <v>25.937538910000001</v>
      </c>
      <c r="R40" s="64">
        <v>18.127518089999999</v>
      </c>
      <c r="S40" s="64">
        <v>-22.390829180000001</v>
      </c>
    </row>
    <row r="41" spans="1:20" s="6" customFormat="1">
      <c r="A41" s="95" t="s">
        <v>22</v>
      </c>
      <c r="B41" s="124">
        <v>0.88995215311004794</v>
      </c>
      <c r="C41" s="124">
        <v>6.1923374858974345</v>
      </c>
      <c r="D41" s="124">
        <v>4.238639853497701</v>
      </c>
      <c r="E41" s="124">
        <v>0.90871597023172568</v>
      </c>
      <c r="F41" s="124">
        <v>3.5850404424514846</v>
      </c>
      <c r="G41" s="124">
        <v>4.6139109181659821</v>
      </c>
      <c r="H41" s="124">
        <v>-9.2977507482102276E-2</v>
      </c>
      <c r="I41" s="124">
        <v>2.4085621639204882</v>
      </c>
      <c r="J41" s="124">
        <v>1.1166112273083038</v>
      </c>
      <c r="K41" s="124">
        <v>2.6554300298813724</v>
      </c>
      <c r="L41" s="124">
        <v>1.2602460828461612</v>
      </c>
      <c r="M41" s="124">
        <v>0.78416333500676649</v>
      </c>
      <c r="N41" s="124">
        <v>0.41610681732911176</v>
      </c>
      <c r="O41" s="124">
        <v>2.0005961079957983</v>
      </c>
      <c r="P41" s="124">
        <v>0.66689531213864139</v>
      </c>
      <c r="Q41" s="124">
        <v>1.0800843506822562</v>
      </c>
      <c r="R41" s="124">
        <v>0.71607646589283203</v>
      </c>
      <c r="S41" s="124">
        <v>-0.48070162169895575</v>
      </c>
    </row>
    <row r="42" spans="1:20">
      <c r="A42" s="151" t="s">
        <v>23</v>
      </c>
      <c r="B42" s="10" t="s">
        <v>128</v>
      </c>
      <c r="C42" s="10" t="s">
        <v>129</v>
      </c>
      <c r="D42" s="10" t="s">
        <v>130</v>
      </c>
      <c r="E42" s="10" t="s">
        <v>131</v>
      </c>
      <c r="F42" s="10" t="s">
        <v>132</v>
      </c>
      <c r="G42" s="11" t="s">
        <v>133</v>
      </c>
      <c r="H42" s="11" t="s">
        <v>1</v>
      </c>
      <c r="I42" s="11" t="s">
        <v>2</v>
      </c>
      <c r="J42" s="11" t="s">
        <v>3</v>
      </c>
      <c r="K42" s="11" t="s">
        <v>4</v>
      </c>
      <c r="L42" s="11" t="s">
        <v>5</v>
      </c>
      <c r="M42" s="11" t="s">
        <v>6</v>
      </c>
      <c r="N42" s="11" t="s">
        <v>7</v>
      </c>
      <c r="O42" s="11" t="s">
        <v>8</v>
      </c>
      <c r="P42" s="11" t="s">
        <v>115</v>
      </c>
      <c r="Q42" s="11" t="s">
        <v>118</v>
      </c>
      <c r="R42" s="11" t="s">
        <v>119</v>
      </c>
      <c r="S42" s="11" t="s">
        <v>143</v>
      </c>
    </row>
    <row r="43" spans="1:20" ht="15" customHeight="1">
      <c r="A43" s="151" t="s">
        <v>9</v>
      </c>
      <c r="B43" s="10" t="s">
        <v>134</v>
      </c>
      <c r="C43" s="10" t="s">
        <v>135</v>
      </c>
      <c r="D43" s="10" t="s">
        <v>136</v>
      </c>
      <c r="E43" s="10" t="s">
        <v>137</v>
      </c>
      <c r="F43" s="10" t="s">
        <v>138</v>
      </c>
      <c r="G43" s="11" t="s">
        <v>139</v>
      </c>
      <c r="H43" s="10" t="s">
        <v>140</v>
      </c>
      <c r="I43" s="10" t="s">
        <v>141</v>
      </c>
      <c r="J43" s="67">
        <v>41883</v>
      </c>
      <c r="K43" s="67">
        <v>41974</v>
      </c>
      <c r="L43" s="67">
        <v>42064</v>
      </c>
      <c r="M43" s="67">
        <v>42156</v>
      </c>
      <c r="N43" s="67">
        <v>42248</v>
      </c>
      <c r="O43" s="67">
        <v>42339</v>
      </c>
      <c r="P43" s="67">
        <v>42430</v>
      </c>
      <c r="Q43" s="67">
        <v>42522</v>
      </c>
      <c r="R43" s="67">
        <v>42614</v>
      </c>
      <c r="S43" s="67">
        <v>42705</v>
      </c>
    </row>
    <row r="44" spans="1:20">
      <c r="A44" s="35" t="s">
        <v>45</v>
      </c>
      <c r="B44" s="68">
        <v>2518.835</v>
      </c>
      <c r="C44" s="68">
        <v>2524.11</v>
      </c>
      <c r="D44" s="68">
        <v>2597.694</v>
      </c>
      <c r="E44" s="68">
        <v>2627.0210000000002</v>
      </c>
      <c r="F44" s="68">
        <v>2678.7730000000001</v>
      </c>
      <c r="G44" s="68">
        <v>2750.59</v>
      </c>
      <c r="H44" s="68">
        <v>2744.4490000000001</v>
      </c>
      <c r="I44" s="68">
        <v>2768.538</v>
      </c>
      <c r="J44" s="68">
        <v>2803.1809515599998</v>
      </c>
      <c r="K44" s="68">
        <v>2877.9896265600014</v>
      </c>
      <c r="L44" s="68">
        <v>2901.0662396299995</v>
      </c>
      <c r="M44" s="68">
        <v>2928.0785560700006</v>
      </c>
      <c r="N44" s="68">
        <v>2948.2236720699989</v>
      </c>
      <c r="O44" s="68">
        <v>3000.3559081699996</v>
      </c>
      <c r="P44" s="68">
        <v>3011.94257612</v>
      </c>
      <c r="Q44" s="68">
        <v>3043.3806354700009</v>
      </c>
      <c r="R44" s="68">
        <v>3067.0561118300002</v>
      </c>
      <c r="S44" s="68">
        <v>2990.3613574700003</v>
      </c>
    </row>
    <row r="45" spans="1:20">
      <c r="A45" s="57" t="s">
        <v>24</v>
      </c>
      <c r="B45" s="54">
        <v>121.444</v>
      </c>
      <c r="C45" s="54">
        <v>26.530999999999999</v>
      </c>
      <c r="D45" s="54">
        <v>0.122</v>
      </c>
      <c r="E45" s="54">
        <v>0.27</v>
      </c>
      <c r="F45" s="54">
        <v>13.523999999999999</v>
      </c>
      <c r="G45" s="54">
        <v>13.407999999999999</v>
      </c>
      <c r="H45" s="54">
        <v>7.968</v>
      </c>
      <c r="I45" s="54">
        <v>0.498</v>
      </c>
      <c r="J45" s="54">
        <v>0.67822625999999997</v>
      </c>
      <c r="K45" s="54">
        <v>6.0113947199999993</v>
      </c>
      <c r="L45" s="54">
        <v>1.1202001399999999</v>
      </c>
      <c r="M45" s="54">
        <v>1.1193969399999999</v>
      </c>
      <c r="N45" s="54">
        <v>1.1792513500000001</v>
      </c>
      <c r="O45" s="54">
        <v>1.0160889499999999</v>
      </c>
      <c r="P45" s="54">
        <v>0.81715411999999998</v>
      </c>
      <c r="Q45" s="54">
        <v>7.7975356700000003</v>
      </c>
      <c r="R45" s="54">
        <v>9.93204697</v>
      </c>
      <c r="S45" s="54">
        <v>0.91088261999999998</v>
      </c>
    </row>
    <row r="46" spans="1:20">
      <c r="A46" s="57" t="s">
        <v>46</v>
      </c>
      <c r="B46" s="54">
        <v>0</v>
      </c>
      <c r="C46" s="54" t="s">
        <v>142</v>
      </c>
      <c r="D46" s="54">
        <v>29.86</v>
      </c>
      <c r="E46" s="54">
        <v>94.003</v>
      </c>
      <c r="F46" s="54">
        <v>94.685000000000002</v>
      </c>
      <c r="G46" s="54">
        <v>87.977999999999994</v>
      </c>
      <c r="H46" s="54">
        <v>120.875</v>
      </c>
      <c r="I46" s="54">
        <v>129.43199999999999</v>
      </c>
      <c r="J46" s="54">
        <v>137.35247630999999</v>
      </c>
      <c r="K46" s="54">
        <v>149.73518525999998</v>
      </c>
      <c r="L46" s="54">
        <v>45.774947869999998</v>
      </c>
      <c r="M46" s="54">
        <v>74.556935170000003</v>
      </c>
      <c r="N46" s="54">
        <v>89.926425800000004</v>
      </c>
      <c r="O46" s="54">
        <v>97.221881549999992</v>
      </c>
      <c r="P46" s="54">
        <v>112.23366590000001</v>
      </c>
      <c r="Q46" s="54">
        <v>138.55920119000001</v>
      </c>
      <c r="R46" s="54">
        <v>146.74891568000001</v>
      </c>
      <c r="S46" s="54">
        <v>127.35482709</v>
      </c>
    </row>
    <row r="47" spans="1:20">
      <c r="A47" s="57" t="s">
        <v>25</v>
      </c>
      <c r="B47" s="54">
        <v>28.251999999999999</v>
      </c>
      <c r="C47" s="54">
        <v>22.416</v>
      </c>
      <c r="D47" s="54">
        <v>26.638999999999999</v>
      </c>
      <c r="E47" s="54">
        <v>24.692</v>
      </c>
      <c r="F47" s="54">
        <v>22.472999999999999</v>
      </c>
      <c r="G47" s="54">
        <v>28.050999999999998</v>
      </c>
      <c r="H47" s="54">
        <v>51.402000000000001</v>
      </c>
      <c r="I47" s="54">
        <v>14.02</v>
      </c>
      <c r="J47" s="54">
        <v>15.964843440000001</v>
      </c>
      <c r="K47" s="54">
        <v>22.214007990000002</v>
      </c>
      <c r="L47" s="54">
        <v>21.801908600000001</v>
      </c>
      <c r="M47" s="54">
        <v>15.156242630000001</v>
      </c>
      <c r="N47" s="54">
        <v>23.852639449999998</v>
      </c>
      <c r="O47" s="54">
        <v>25.556910430000002</v>
      </c>
      <c r="P47" s="54">
        <v>23.312917559999999</v>
      </c>
      <c r="Q47" s="54">
        <v>14.75331753</v>
      </c>
      <c r="R47" s="54">
        <v>16.196468190000001</v>
      </c>
      <c r="S47" s="54">
        <v>27.302013720000001</v>
      </c>
    </row>
    <row r="48" spans="1:20">
      <c r="A48" s="57" t="s">
        <v>26</v>
      </c>
      <c r="B48" s="54">
        <v>0</v>
      </c>
      <c r="C48" s="54" t="s">
        <v>142</v>
      </c>
      <c r="D48" s="54" t="s">
        <v>142</v>
      </c>
      <c r="E48" s="54">
        <v>0</v>
      </c>
      <c r="F48" s="54">
        <v>0</v>
      </c>
      <c r="G48" s="54">
        <v>0</v>
      </c>
      <c r="H48" s="54">
        <v>0</v>
      </c>
      <c r="I48" s="54">
        <v>0</v>
      </c>
      <c r="J48" s="54">
        <v>0</v>
      </c>
      <c r="K48" s="54">
        <v>0</v>
      </c>
      <c r="L48" s="54">
        <v>0</v>
      </c>
      <c r="M48" s="54">
        <v>0</v>
      </c>
      <c r="N48" s="54">
        <v>0</v>
      </c>
      <c r="O48" s="54">
        <v>0</v>
      </c>
      <c r="P48" s="54">
        <v>0</v>
      </c>
      <c r="Q48" s="54">
        <v>0</v>
      </c>
      <c r="R48" s="54">
        <v>0</v>
      </c>
      <c r="S48" s="54">
        <v>0</v>
      </c>
    </row>
    <row r="49" spans="1:20">
      <c r="A49" s="57" t="s">
        <v>47</v>
      </c>
      <c r="B49" s="54">
        <v>10.927</v>
      </c>
      <c r="C49" s="54">
        <v>8.89</v>
      </c>
      <c r="D49" s="54">
        <v>7.3860000000000001</v>
      </c>
      <c r="E49" s="54">
        <v>8.9849999999999994</v>
      </c>
      <c r="F49" s="54">
        <v>8.3000000000000007</v>
      </c>
      <c r="G49" s="54">
        <v>323.476</v>
      </c>
      <c r="H49" s="54">
        <v>285.267</v>
      </c>
      <c r="I49" s="54">
        <v>363.88900000000001</v>
      </c>
      <c r="J49" s="54">
        <v>458.14079250999998</v>
      </c>
      <c r="K49" s="54">
        <v>31.051616080000031</v>
      </c>
      <c r="L49" s="54">
        <v>150.02245065</v>
      </c>
      <c r="M49" s="54">
        <v>171.5092453</v>
      </c>
      <c r="N49" s="54">
        <v>423.04024637999999</v>
      </c>
      <c r="O49" s="54">
        <v>264.82358300000004</v>
      </c>
      <c r="P49" s="54">
        <v>333.07097099999999</v>
      </c>
      <c r="Q49" s="54">
        <v>278.14372384000001</v>
      </c>
      <c r="R49" s="54">
        <v>291.47018739000004</v>
      </c>
      <c r="S49" s="54">
        <v>234.96606517000006</v>
      </c>
    </row>
    <row r="50" spans="1:20">
      <c r="A50" s="57" t="s">
        <v>27</v>
      </c>
      <c r="B50" s="54">
        <v>11.786</v>
      </c>
      <c r="C50" s="54">
        <v>25.111999999999998</v>
      </c>
      <c r="D50" s="54">
        <v>0</v>
      </c>
      <c r="E50" s="54">
        <v>0</v>
      </c>
      <c r="F50" s="54">
        <v>0</v>
      </c>
      <c r="G50" s="54">
        <v>0</v>
      </c>
      <c r="H50" s="54">
        <v>0</v>
      </c>
      <c r="I50" s="54">
        <v>0</v>
      </c>
      <c r="J50" s="54">
        <v>0</v>
      </c>
      <c r="K50" s="54">
        <v>-5.0000000000000004E-8</v>
      </c>
      <c r="L50" s="54">
        <v>2.9999999999999997E-8</v>
      </c>
      <c r="M50" s="54">
        <v>1E-8</v>
      </c>
      <c r="N50" s="54">
        <v>-8.0000000000000002E-8</v>
      </c>
      <c r="O50" s="54">
        <v>1.1999999999999999E-7</v>
      </c>
      <c r="P50" s="54">
        <v>4.0000000000000001E-8</v>
      </c>
      <c r="Q50" s="54">
        <v>-2E-8</v>
      </c>
      <c r="R50" s="54">
        <v>-5.0000000000000004E-8</v>
      </c>
      <c r="S50" s="54">
        <v>-4.0000000000000001E-8</v>
      </c>
    </row>
    <row r="51" spans="1:20">
      <c r="A51" s="57" t="s">
        <v>83</v>
      </c>
      <c r="B51" s="54">
        <v>0</v>
      </c>
      <c r="C51" s="54">
        <v>0</v>
      </c>
      <c r="D51" s="54">
        <v>0</v>
      </c>
      <c r="E51" s="54">
        <v>0</v>
      </c>
      <c r="F51" s="54">
        <v>0</v>
      </c>
      <c r="G51" s="54">
        <v>0</v>
      </c>
      <c r="H51" s="54">
        <v>0</v>
      </c>
      <c r="I51" s="54">
        <v>0</v>
      </c>
      <c r="J51" s="54">
        <v>0</v>
      </c>
      <c r="K51" s="54"/>
      <c r="L51" s="54"/>
      <c r="M51" s="54"/>
      <c r="N51" s="54"/>
      <c r="O51" s="54"/>
      <c r="P51" s="54"/>
      <c r="Q51" s="54"/>
      <c r="R51" s="54"/>
      <c r="S51" s="54"/>
    </row>
    <row r="52" spans="1:20">
      <c r="A52" s="57" t="s">
        <v>48</v>
      </c>
      <c r="B52" s="54">
        <v>2346.0369999999998</v>
      </c>
      <c r="C52" s="54">
        <v>2420.6849999999999</v>
      </c>
      <c r="D52" s="54">
        <v>2473.4380000000001</v>
      </c>
      <c r="E52" s="54">
        <v>2477.9549999999999</v>
      </c>
      <c r="F52" s="54">
        <v>2523.4050000000002</v>
      </c>
      <c r="G52" s="54">
        <v>2281.509</v>
      </c>
      <c r="H52" s="54">
        <v>2263.3560000000002</v>
      </c>
      <c r="I52" s="54">
        <v>2244.31</v>
      </c>
      <c r="J52" s="54">
        <v>2167.2208048400003</v>
      </c>
      <c r="K52" s="54">
        <v>2641.9783307299999</v>
      </c>
      <c r="L52" s="54">
        <v>2649.9758297399999</v>
      </c>
      <c r="M52" s="54">
        <v>2643.21142392</v>
      </c>
      <c r="N52" s="54">
        <v>2385.93183215</v>
      </c>
      <c r="O52" s="54">
        <v>2595.03492052</v>
      </c>
      <c r="P52" s="54">
        <v>2526.14135072</v>
      </c>
      <c r="Q52" s="54">
        <v>2593.6492419599999</v>
      </c>
      <c r="R52" s="54">
        <v>2594.46184386</v>
      </c>
      <c r="S52" s="54">
        <v>2587.5465394499997</v>
      </c>
    </row>
    <row r="53" spans="1:20">
      <c r="A53" s="57" t="s">
        <v>28</v>
      </c>
      <c r="B53" s="54">
        <v>0.29499999999999998</v>
      </c>
      <c r="C53" s="54">
        <v>11.371</v>
      </c>
      <c r="D53" s="54">
        <v>11.852</v>
      </c>
      <c r="E53" s="54">
        <v>11.661</v>
      </c>
      <c r="F53" s="54">
        <v>11.436999999999999</v>
      </c>
      <c r="G53" s="54">
        <v>11.195</v>
      </c>
      <c r="H53" s="54">
        <v>10.999000000000001</v>
      </c>
      <c r="I53" s="54">
        <v>10.96</v>
      </c>
      <c r="J53" s="54">
        <v>10.86150057</v>
      </c>
      <c r="K53" s="54">
        <v>11.2875576</v>
      </c>
      <c r="L53" s="54">
        <v>11.385549989999999</v>
      </c>
      <c r="M53" s="54">
        <v>2.2235771600000001</v>
      </c>
      <c r="N53" s="54">
        <v>1.74354144</v>
      </c>
      <c r="O53" s="54">
        <v>2.02928284</v>
      </c>
      <c r="P53" s="54">
        <v>1.73970815</v>
      </c>
      <c r="Q53" s="54">
        <v>1.6181156399999999</v>
      </c>
      <c r="R53" s="54">
        <v>1.6523645900000001</v>
      </c>
      <c r="S53" s="54">
        <v>1.2317003200000001</v>
      </c>
    </row>
    <row r="54" spans="1:20">
      <c r="A54" s="57" t="s">
        <v>29</v>
      </c>
      <c r="B54" s="54">
        <v>9.4E-2</v>
      </c>
      <c r="C54" s="54">
        <v>0.104</v>
      </c>
      <c r="D54" s="54">
        <v>9.9000000000000005E-2</v>
      </c>
      <c r="E54" s="54">
        <v>9.1999999999999998E-2</v>
      </c>
      <c r="F54" s="54">
        <v>8.5000000000000006E-2</v>
      </c>
      <c r="G54" s="54">
        <v>8.8999999999999996E-2</v>
      </c>
      <c r="H54" s="54">
        <v>8.3000000000000004E-2</v>
      </c>
      <c r="I54" s="54">
        <v>9.4E-2</v>
      </c>
      <c r="J54" s="54">
        <v>0.14233515999999999</v>
      </c>
      <c r="K54" s="54">
        <v>0.17317693000000001</v>
      </c>
      <c r="L54" s="54">
        <v>0.49856040000000001</v>
      </c>
      <c r="M54" s="54">
        <v>0.70799562000000005</v>
      </c>
      <c r="N54" s="54">
        <v>1.7490880200000001</v>
      </c>
      <c r="O54" s="54">
        <v>1.6686656899999999</v>
      </c>
      <c r="P54" s="54">
        <v>1.9028388500000002</v>
      </c>
      <c r="Q54" s="54">
        <v>1.8885661200000001</v>
      </c>
      <c r="R54" s="54">
        <v>1.8223418600000001</v>
      </c>
      <c r="S54" s="54">
        <v>1.5068996799999999</v>
      </c>
    </row>
    <row r="55" spans="1:20">
      <c r="A55" s="57" t="s">
        <v>49</v>
      </c>
      <c r="B55" s="54">
        <v>0</v>
      </c>
      <c r="C55" s="54">
        <v>9.0009999999999994</v>
      </c>
      <c r="D55" s="54">
        <v>48.298000000000002</v>
      </c>
      <c r="E55" s="54">
        <v>9.3629999999999995</v>
      </c>
      <c r="F55" s="54">
        <v>4.8639999999999999</v>
      </c>
      <c r="G55" s="54">
        <v>4.8840000000000003</v>
      </c>
      <c r="H55" s="54">
        <v>4.4989999999999997</v>
      </c>
      <c r="I55" s="54">
        <v>5.335</v>
      </c>
      <c r="J55" s="54">
        <v>12.819972420000001</v>
      </c>
      <c r="K55" s="54">
        <v>15.53835730000128</v>
      </c>
      <c r="L55" s="54">
        <v>20.486792209999749</v>
      </c>
      <c r="M55" s="54">
        <v>19.593739320000623</v>
      </c>
      <c r="N55" s="54">
        <v>20.800647559999106</v>
      </c>
      <c r="O55" s="54">
        <v>13.004575069999191</v>
      </c>
      <c r="P55" s="54">
        <v>12.723969780000061</v>
      </c>
      <c r="Q55" s="54">
        <v>6.9709335400011696</v>
      </c>
      <c r="R55" s="54">
        <v>4.7719433399997797</v>
      </c>
      <c r="S55" s="54">
        <v>9.5424294600002213</v>
      </c>
    </row>
    <row r="56" spans="1:20" s="71" customFormat="1">
      <c r="A56" s="21" t="s">
        <v>30</v>
      </c>
      <c r="B56" s="70">
        <v>2518.835</v>
      </c>
      <c r="C56" s="70">
        <v>2524.11</v>
      </c>
      <c r="D56" s="70">
        <v>2597.694</v>
      </c>
      <c r="E56" s="70">
        <v>2627.0210000000002</v>
      </c>
      <c r="F56" s="70">
        <v>2678.7730000000001</v>
      </c>
      <c r="G56" s="70">
        <v>2750.59</v>
      </c>
      <c r="H56" s="70">
        <v>2744.4490000000001</v>
      </c>
      <c r="I56" s="70">
        <v>2768.538</v>
      </c>
      <c r="J56" s="70">
        <v>2803.1809515599998</v>
      </c>
      <c r="K56" s="70">
        <v>2877.9896265600014</v>
      </c>
      <c r="L56" s="70">
        <v>2901.0662396299995</v>
      </c>
      <c r="M56" s="70">
        <v>2928.0785560700006</v>
      </c>
      <c r="N56" s="70">
        <v>2948.2236720699989</v>
      </c>
      <c r="O56" s="70">
        <v>3000.3559081699996</v>
      </c>
      <c r="P56" s="70">
        <v>3011.94257612</v>
      </c>
      <c r="Q56" s="70">
        <v>3043.3806354700009</v>
      </c>
      <c r="R56" s="70">
        <v>3067.0561118300002</v>
      </c>
      <c r="S56" s="70">
        <v>2990.3613574700003</v>
      </c>
    </row>
    <row r="57" spans="1:20">
      <c r="A57" s="21"/>
      <c r="B57" s="70"/>
      <c r="C57" s="70"/>
      <c r="D57" s="70"/>
      <c r="E57" s="70"/>
      <c r="F57" s="70"/>
      <c r="G57" s="70"/>
      <c r="H57" s="70"/>
      <c r="I57" s="70"/>
      <c r="J57" s="70"/>
      <c r="K57" s="70"/>
      <c r="L57" s="70"/>
      <c r="M57" s="70"/>
      <c r="N57" s="70"/>
      <c r="O57" s="70"/>
      <c r="P57" s="70"/>
      <c r="Q57" s="70"/>
      <c r="R57" s="70"/>
    </row>
    <row r="58" spans="1:20">
      <c r="A58" s="35" t="s">
        <v>50</v>
      </c>
      <c r="B58" s="68">
        <v>-195.779</v>
      </c>
      <c r="C58" s="68">
        <v>-110.693</v>
      </c>
      <c r="D58" s="68">
        <v>-115.443</v>
      </c>
      <c r="E58" s="68">
        <v>-124.783</v>
      </c>
      <c r="F58" s="68">
        <v>-121.04600000000001</v>
      </c>
      <c r="G58" s="68">
        <v>-122.434</v>
      </c>
      <c r="H58" s="68">
        <v>-121.753</v>
      </c>
      <c r="I58" s="68">
        <v>-114.66500000000001</v>
      </c>
      <c r="J58" s="68">
        <v>-120.97016129999997</v>
      </c>
      <c r="K58" s="68">
        <v>-120.46123763</v>
      </c>
      <c r="L58" s="68">
        <v>-116.79687264</v>
      </c>
      <c r="M58" s="68">
        <v>-122.07252992000001</v>
      </c>
      <c r="N58" s="68">
        <v>-127.60376625000001</v>
      </c>
      <c r="O58" s="68">
        <v>-148.06149614</v>
      </c>
      <c r="P58" s="68">
        <v>-146.09987723</v>
      </c>
      <c r="Q58" s="68">
        <v>-151.20435196</v>
      </c>
      <c r="R58" s="68">
        <v>-155.21949061000001</v>
      </c>
      <c r="S58" s="68">
        <v>-153.36254952000002</v>
      </c>
      <c r="T58" s="72"/>
    </row>
    <row r="59" spans="1:20">
      <c r="A59" s="57" t="s">
        <v>51</v>
      </c>
      <c r="B59" s="54">
        <v>0</v>
      </c>
      <c r="C59" s="54">
        <v>0</v>
      </c>
      <c r="D59" s="54">
        <v>0</v>
      </c>
      <c r="E59" s="54">
        <v>0</v>
      </c>
      <c r="F59" s="54">
        <v>0</v>
      </c>
      <c r="G59" s="54">
        <v>0</v>
      </c>
      <c r="H59" s="54">
        <v>0</v>
      </c>
      <c r="I59" s="54">
        <v>0</v>
      </c>
      <c r="J59" s="54">
        <v>0</v>
      </c>
      <c r="K59" s="54">
        <v>0</v>
      </c>
      <c r="L59" s="54">
        <v>0</v>
      </c>
      <c r="M59" s="54">
        <v>0</v>
      </c>
      <c r="N59" s="54">
        <v>0</v>
      </c>
      <c r="O59" s="54">
        <v>0</v>
      </c>
      <c r="P59" s="54">
        <v>0</v>
      </c>
      <c r="Q59" s="54">
        <v>0</v>
      </c>
      <c r="R59" s="54">
        <v>0</v>
      </c>
      <c r="S59" s="54">
        <v>0</v>
      </c>
      <c r="T59" s="72"/>
    </row>
    <row r="60" spans="1:20">
      <c r="A60" s="57" t="s">
        <v>31</v>
      </c>
      <c r="B60" s="54">
        <v>-4.2229999999999999</v>
      </c>
      <c r="C60" s="54">
        <v>-2.1070000000000002</v>
      </c>
      <c r="D60" s="54">
        <v>-0.996</v>
      </c>
      <c r="E60" s="54">
        <v>-1.069</v>
      </c>
      <c r="F60" s="54">
        <v>-0.93600000000000005</v>
      </c>
      <c r="G60" s="54">
        <v>-1.216</v>
      </c>
      <c r="H60" s="54">
        <v>-0.76600000000000001</v>
      </c>
      <c r="I60" s="54">
        <v>-0.84599999999999997</v>
      </c>
      <c r="J60" s="54">
        <v>-0.78867535999999994</v>
      </c>
      <c r="K60" s="54">
        <v>-0.78968210999999977</v>
      </c>
      <c r="L60" s="54">
        <v>-0.88885385999999977</v>
      </c>
      <c r="M60" s="54">
        <v>-0.79852800999999984</v>
      </c>
      <c r="N60" s="54">
        <v>-0.6685751900000001</v>
      </c>
      <c r="O60" s="54">
        <v>-2.5107988899999998</v>
      </c>
      <c r="P60" s="54">
        <v>-2.2942825899999999</v>
      </c>
      <c r="Q60" s="54">
        <v>-2.2094905000000002</v>
      </c>
      <c r="R60" s="54">
        <v>-0.50716609000000012</v>
      </c>
      <c r="S60" s="54">
        <v>-0.81947838000000006</v>
      </c>
      <c r="T60" s="72"/>
    </row>
    <row r="61" spans="1:20" ht="15.75" customHeight="1">
      <c r="A61" s="57" t="s">
        <v>32</v>
      </c>
      <c r="B61" s="54">
        <v>-12.922000000000001</v>
      </c>
      <c r="C61" s="54">
        <v>-14.433999999999999</v>
      </c>
      <c r="D61" s="54">
        <v>-13.39</v>
      </c>
      <c r="E61" s="54">
        <v>-14.558</v>
      </c>
      <c r="F61" s="54">
        <v>-15.928000000000001</v>
      </c>
      <c r="G61" s="54">
        <v>-4.2469999999999999</v>
      </c>
      <c r="H61" s="54">
        <v>-6.3659999999999997</v>
      </c>
      <c r="I61" s="54">
        <v>-9.2929999999999993</v>
      </c>
      <c r="J61" s="54">
        <v>-13.192229939999999</v>
      </c>
      <c r="K61" s="54">
        <v>-5.3364319199999999</v>
      </c>
      <c r="L61" s="54">
        <v>-3.3826017000000004</v>
      </c>
      <c r="M61" s="54">
        <v>-5.0353683299999998</v>
      </c>
      <c r="N61" s="54">
        <v>-6.3024878800000002</v>
      </c>
      <c r="O61" s="54">
        <v>-5.6837881399999999</v>
      </c>
      <c r="P61" s="54">
        <v>-4.1223491599999997</v>
      </c>
      <c r="Q61" s="54">
        <v>-5.2014579400000001</v>
      </c>
      <c r="R61" s="54">
        <v>-6.09643829</v>
      </c>
      <c r="S61" s="54">
        <v>0</v>
      </c>
      <c r="T61" s="72"/>
    </row>
    <row r="62" spans="1:20">
      <c r="A62" s="57" t="s">
        <v>52</v>
      </c>
      <c r="B62" s="54">
        <v>-113.351</v>
      </c>
      <c r="C62" s="54">
        <v>-24.838000000000001</v>
      </c>
      <c r="D62" s="54">
        <v>-26.244</v>
      </c>
      <c r="E62" s="54">
        <v>-33.448999999999998</v>
      </c>
      <c r="F62" s="54">
        <v>-27.184999999999999</v>
      </c>
      <c r="G62" s="54">
        <v>-31.02</v>
      </c>
      <c r="H62" s="54">
        <v>-30.414000000000001</v>
      </c>
      <c r="I62" s="54">
        <v>-17.96</v>
      </c>
      <c r="J62" s="54">
        <v>-19.60194328</v>
      </c>
      <c r="K62" s="54">
        <v>-20.783239290000001</v>
      </c>
      <c r="L62" s="54">
        <v>-17.857170299999996</v>
      </c>
      <c r="M62" s="54">
        <v>-17.55828202</v>
      </c>
      <c r="N62" s="54">
        <v>-20.430600590000001</v>
      </c>
      <c r="O62" s="54">
        <v>-35.464268810000007</v>
      </c>
      <c r="P62" s="54">
        <v>-34.498722600000001</v>
      </c>
      <c r="Q62" s="54">
        <v>-37.483861879999999</v>
      </c>
      <c r="R62" s="54">
        <v>-40.106206549999996</v>
      </c>
      <c r="S62" s="54">
        <v>-48.722605940000001</v>
      </c>
      <c r="T62" s="72"/>
    </row>
    <row r="63" spans="1:20">
      <c r="A63" s="57" t="s">
        <v>53</v>
      </c>
      <c r="B63" s="54">
        <v>-65.283000000000001</v>
      </c>
      <c r="C63" s="54">
        <v>-69.313999999999993</v>
      </c>
      <c r="D63" s="54">
        <v>-74.813000000000002</v>
      </c>
      <c r="E63" s="54">
        <v>-75.706999999999994</v>
      </c>
      <c r="F63" s="54">
        <v>-76.997</v>
      </c>
      <c r="G63" s="54">
        <v>-85.950999999999993</v>
      </c>
      <c r="H63" s="54">
        <v>-84.206999999999994</v>
      </c>
      <c r="I63" s="54">
        <v>-86.566000000000003</v>
      </c>
      <c r="J63" s="54">
        <v>-87.387312719999983</v>
      </c>
      <c r="K63" s="54">
        <v>-93.551884310000005</v>
      </c>
      <c r="L63" s="54">
        <v>-94.668246780000004</v>
      </c>
      <c r="M63" s="54">
        <v>-98.680351560000005</v>
      </c>
      <c r="N63" s="54">
        <v>-100.20210259000001</v>
      </c>
      <c r="O63" s="54">
        <v>-104.4026403</v>
      </c>
      <c r="P63" s="54">
        <v>-105.18452287999999</v>
      </c>
      <c r="Q63" s="54">
        <v>-106.30954164000001</v>
      </c>
      <c r="R63" s="54">
        <v>-108.50967968</v>
      </c>
      <c r="S63" s="54">
        <v>-103.8204652</v>
      </c>
      <c r="T63" s="72"/>
    </row>
    <row r="64" spans="1:20">
      <c r="A64" s="35" t="s">
        <v>33</v>
      </c>
      <c r="B64" s="68">
        <v>-2323.056</v>
      </c>
      <c r="C64" s="68">
        <v>-2413.4169999999999</v>
      </c>
      <c r="D64" s="68">
        <v>-2482.2510000000002</v>
      </c>
      <c r="E64" s="68">
        <v>-2502.2379999999998</v>
      </c>
      <c r="F64" s="68">
        <v>-2557.7269999999999</v>
      </c>
      <c r="G64" s="68">
        <v>-2628.1559999999999</v>
      </c>
      <c r="H64" s="68">
        <v>-2622.6959999999999</v>
      </c>
      <c r="I64" s="68">
        <v>-2653.873</v>
      </c>
      <c r="J64" s="68">
        <v>-2682.2107898500003</v>
      </c>
      <c r="K64" s="68">
        <v>-2757.52838853</v>
      </c>
      <c r="L64" s="68">
        <v>-2784.2693664899998</v>
      </c>
      <c r="M64" s="68">
        <v>-2806.006025839999</v>
      </c>
      <c r="N64" s="68">
        <v>-2820.6199058299981</v>
      </c>
      <c r="O64" s="68">
        <v>-2852.2944115999981</v>
      </c>
      <c r="P64" s="68">
        <v>-2865.8426985399992</v>
      </c>
      <c r="Q64" s="68">
        <v>-2892.1762832499999</v>
      </c>
      <c r="R64" s="68">
        <v>-2911.8366208900006</v>
      </c>
      <c r="S64" s="68">
        <v>-2836.9988076600007</v>
      </c>
      <c r="T64" s="72"/>
    </row>
    <row r="65" spans="1:20" s="71" customFormat="1">
      <c r="A65" s="21" t="s">
        <v>34</v>
      </c>
      <c r="B65" s="70">
        <v>-2518.835</v>
      </c>
      <c r="C65" s="70">
        <v>-2524.11</v>
      </c>
      <c r="D65" s="70">
        <v>-2597.694</v>
      </c>
      <c r="E65" s="70">
        <v>-2627.0210000000002</v>
      </c>
      <c r="F65" s="70">
        <v>-2678.7730000000001</v>
      </c>
      <c r="G65" s="70">
        <v>-2750.59</v>
      </c>
      <c r="H65" s="70">
        <v>-2744.4490000000001</v>
      </c>
      <c r="I65" s="70">
        <v>-2768.538</v>
      </c>
      <c r="J65" s="70">
        <v>-2803.1809515599998</v>
      </c>
      <c r="K65" s="70">
        <v>-2877.9896261600002</v>
      </c>
      <c r="L65" s="70">
        <v>-2901.0662391299998</v>
      </c>
      <c r="M65" s="70">
        <v>-2928.0785557599988</v>
      </c>
      <c r="N65" s="70">
        <v>-2948.2236720799979</v>
      </c>
      <c r="O65" s="70">
        <v>-3000.3559077399982</v>
      </c>
      <c r="P65" s="70">
        <v>-3011.9425757699992</v>
      </c>
      <c r="Q65" s="70">
        <v>-3043.38063521</v>
      </c>
      <c r="R65" s="70">
        <v>-3067.0561115000005</v>
      </c>
      <c r="S65" s="70">
        <v>-2990.3613571800006</v>
      </c>
      <c r="T65" s="72"/>
    </row>
    <row r="66" spans="1:20">
      <c r="A66" s="73"/>
      <c r="B66" s="73"/>
      <c r="C66" s="73"/>
      <c r="D66" s="73"/>
      <c r="E66" s="73"/>
      <c r="F66" s="73"/>
      <c r="G66" s="73"/>
      <c r="H66" s="73"/>
      <c r="I66" s="73"/>
      <c r="J66" s="73"/>
      <c r="K66" s="73"/>
      <c r="R66" s="70"/>
    </row>
    <row r="67" spans="1:20">
      <c r="A67" s="73"/>
      <c r="B67" s="73"/>
      <c r="C67" s="73"/>
      <c r="D67" s="73"/>
      <c r="E67" s="73"/>
      <c r="F67" s="73"/>
      <c r="G67" s="73"/>
      <c r="H67" s="73"/>
      <c r="I67" s="73"/>
      <c r="J67" s="73"/>
      <c r="K67" s="73"/>
      <c r="R67" s="72"/>
    </row>
    <row r="68" spans="1:20">
      <c r="A68" s="73"/>
      <c r="B68" s="73"/>
      <c r="C68" s="73"/>
      <c r="D68" s="73"/>
      <c r="E68" s="73"/>
      <c r="F68" s="73"/>
      <c r="G68" s="73"/>
      <c r="H68" s="73"/>
      <c r="I68" s="73"/>
      <c r="J68" s="73"/>
      <c r="K68" s="73"/>
    </row>
  </sheetData>
  <pageMargins left="0.511811024" right="0.511811024" top="0.78740157499999996" bottom="0.78740157499999996" header="0.31496062000000002" footer="0.31496062000000002"/>
  <pageSetup paperSize="9"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V37"/>
  <sheetViews>
    <sheetView showGridLines="0" zoomScale="80" zoomScaleNormal="80" workbookViewId="0">
      <pane xSplit="1" ySplit="10" topLeftCell="B11" activePane="bottomRight" state="frozen"/>
      <selection activeCell="AT19" sqref="AT19"/>
      <selection pane="topRight" activeCell="AT19" sqref="AT19"/>
      <selection pane="bottomLeft" activeCell="AT19" sqref="AT19"/>
      <selection pane="bottomRight" activeCell="I11" sqref="I11"/>
    </sheetView>
  </sheetViews>
  <sheetFormatPr defaultRowHeight="15" outlineLevelCol="1"/>
  <cols>
    <col min="1" max="1" width="64.5703125" customWidth="1"/>
    <col min="2" max="9" width="13.7109375" customWidth="1"/>
    <col min="10" max="10" width="1.7109375" customWidth="1"/>
    <col min="11" max="17" width="13.7109375" hidden="1" customWidth="1" outlineLevel="1"/>
    <col min="18" max="18" width="13.7109375" customWidth="1" collapsed="1"/>
    <col min="19" max="19" width="1.7109375" customWidth="1"/>
    <col min="20" max="26" width="13.7109375" hidden="1" customWidth="1" outlineLevel="1"/>
    <col min="27" max="27" width="13.7109375" customWidth="1" collapsed="1"/>
    <col min="28" max="28" width="1.7109375" customWidth="1"/>
    <col min="29" max="35" width="13.7109375" hidden="1" customWidth="1" outlineLevel="1"/>
    <col min="36" max="36" width="13.7109375" customWidth="1" collapsed="1"/>
    <col min="37" max="37" width="1.7109375" customWidth="1"/>
    <col min="38" max="44" width="13.7109375" hidden="1" customWidth="1" outlineLevel="1"/>
    <col min="45" max="45" width="13.7109375" customWidth="1" collapsed="1"/>
    <col min="46" max="46" width="1.7109375" customWidth="1"/>
    <col min="47" max="53" width="13.7109375" hidden="1" customWidth="1" outlineLevel="1"/>
    <col min="54" max="54" width="13.7109375" customWidth="1" collapsed="1"/>
    <col min="55" max="55" width="1.7109375" customWidth="1"/>
    <col min="56" max="62" width="13.7109375" hidden="1" customWidth="1" outlineLevel="1"/>
    <col min="63" max="63" width="13.7109375" customWidth="1" collapsed="1"/>
    <col min="64" max="64" width="1.7109375" customWidth="1"/>
    <col min="65" max="71" width="13.7109375" hidden="1" customWidth="1" outlineLevel="1"/>
    <col min="72" max="72" width="13.7109375" customWidth="1" collapsed="1"/>
    <col min="73" max="73" width="1.7109375" customWidth="1"/>
    <col min="74" max="80" width="13.7109375" hidden="1" customWidth="1" outlineLevel="1"/>
    <col min="81" max="81" width="13.7109375" customWidth="1" collapsed="1"/>
    <col min="82" max="82" width="1.7109375" customWidth="1"/>
    <col min="83" max="89" width="13.7109375" hidden="1" customWidth="1" outlineLevel="1"/>
    <col min="90" max="90" width="13.7109375" customWidth="1" collapsed="1"/>
    <col min="91" max="91" width="1.7109375" customWidth="1"/>
    <col min="92" max="98" width="13.7109375" hidden="1" customWidth="1" outlineLevel="1"/>
    <col min="99" max="99" width="13.7109375" customWidth="1" collapsed="1"/>
    <col min="100" max="100" width="1.7109375" customWidth="1"/>
    <col min="101" max="107" width="13.7109375" hidden="1" customWidth="1" outlineLevel="1"/>
    <col min="108" max="108" width="13.7109375" customWidth="1" collapsed="1"/>
    <col min="109" max="109" width="1.7109375" customWidth="1"/>
    <col min="110" max="116" width="13.7109375" hidden="1" customWidth="1" outlineLevel="1"/>
    <col min="117" max="117" width="13.7109375" customWidth="1" collapsed="1"/>
    <col min="118" max="118" width="1.7109375" customWidth="1"/>
    <col min="119" max="125" width="13.7109375" hidden="1" customWidth="1" outlineLevel="1"/>
    <col min="126" max="126" width="13.7109375" customWidth="1" collapsed="1"/>
    <col min="127" max="127" width="1.7109375" customWidth="1"/>
    <col min="128" max="134" width="13.7109375" hidden="1" customWidth="1" outlineLevel="1"/>
    <col min="135" max="135" width="13.7109375" customWidth="1" collapsed="1"/>
    <col min="136" max="136" width="1.7109375" customWidth="1"/>
    <col min="137" max="144" width="13.7109375" hidden="1" customWidth="1" outlineLevel="1"/>
    <col min="145" max="145" width="13.7109375" customWidth="1" collapsed="1"/>
    <col min="146" max="146" width="1.7109375" customWidth="1"/>
    <col min="147" max="154" width="13.7109375" hidden="1" customWidth="1" outlineLevel="1"/>
    <col min="155" max="155" width="13.7109375" customWidth="1" collapsed="1"/>
    <col min="156" max="156" width="1.7109375" customWidth="1"/>
    <col min="157" max="164" width="13.7109375" hidden="1" customWidth="1" outlineLevel="1"/>
    <col min="165" max="165" width="13.7109375" customWidth="1" collapsed="1"/>
    <col min="166" max="166" width="1.7109375" customWidth="1"/>
    <col min="167" max="174" width="13.7109375" hidden="1" customWidth="1" outlineLevel="1"/>
    <col min="175" max="175" width="13.7109375" customWidth="1" collapsed="1"/>
    <col min="176" max="176" width="1.7109375" customWidth="1"/>
    <col min="177" max="184" width="13.7109375" hidden="1" customWidth="1" outlineLevel="1"/>
    <col min="185" max="185" width="13.7109375" customWidth="1" collapsed="1"/>
    <col min="186" max="186" width="1.7109375" customWidth="1"/>
    <col min="187" max="194" width="13.7109375" hidden="1" customWidth="1" outlineLevel="1"/>
    <col min="195" max="195" width="13.7109375" customWidth="1" collapsed="1"/>
    <col min="196" max="196" width="14.5703125" customWidth="1"/>
    <col min="197" max="197" width="1.7109375" customWidth="1"/>
    <col min="198" max="205" width="13.7109375" hidden="1" customWidth="1" outlineLevel="1"/>
    <col min="206" max="206" width="13.7109375" customWidth="1" collapsed="1"/>
    <col min="207" max="207" width="13.7109375" customWidth="1"/>
    <col min="208" max="208" width="1.7109375" customWidth="1"/>
    <col min="209" max="216" width="13.7109375" hidden="1" customWidth="1" outlineLevel="1"/>
    <col min="217" max="217" width="13.7109375" customWidth="1" collapsed="1"/>
    <col min="218" max="218" width="13.7109375" customWidth="1"/>
    <col min="219" max="219" width="1.7109375" customWidth="1"/>
    <col min="220" max="227" width="13.7109375" hidden="1" customWidth="1" outlineLevel="1"/>
    <col min="228" max="228" width="13.7109375" customWidth="1" collapsed="1"/>
    <col min="229" max="229" width="13.7109375" customWidth="1"/>
  </cols>
  <sheetData>
    <row r="1" spans="1:229">
      <c r="A1" s="359"/>
      <c r="B1" s="359"/>
      <c r="C1" s="359"/>
      <c r="D1" s="359"/>
      <c r="E1" s="359"/>
      <c r="F1" s="359"/>
      <c r="G1" s="359"/>
      <c r="H1" s="359"/>
      <c r="I1" s="359"/>
      <c r="K1" s="359"/>
      <c r="L1" s="359"/>
      <c r="M1" s="359"/>
      <c r="N1" s="359"/>
      <c r="O1" s="359"/>
      <c r="P1" s="359"/>
      <c r="Q1" s="359"/>
      <c r="R1" s="359"/>
      <c r="T1" s="359"/>
      <c r="U1" s="359"/>
      <c r="V1" s="359"/>
      <c r="W1" s="359"/>
      <c r="X1" s="359"/>
      <c r="Y1" s="359"/>
      <c r="Z1" s="359"/>
      <c r="AA1" s="359"/>
      <c r="AC1" s="359"/>
      <c r="AD1" s="359"/>
      <c r="AE1" s="359"/>
      <c r="AF1" s="359"/>
      <c r="AG1" s="359"/>
      <c r="AH1" s="359"/>
      <c r="AI1" s="359"/>
      <c r="AJ1" s="359"/>
    </row>
    <row r="3" spans="1:229">
      <c r="ES3" s="318"/>
      <c r="ET3" s="317"/>
      <c r="EW3" s="319"/>
      <c r="EY3" s="321"/>
      <c r="FB3" s="315"/>
    </row>
    <row r="4" spans="1:229">
      <c r="I4" s="344"/>
      <c r="R4" s="344"/>
      <c r="AA4" s="344"/>
      <c r="ES4" s="318"/>
      <c r="ET4" s="317"/>
      <c r="EW4" s="319"/>
      <c r="EY4" s="321"/>
      <c r="FB4" s="315"/>
    </row>
    <row r="5" spans="1:229">
      <c r="BK5" s="344"/>
      <c r="ES5" s="318"/>
      <c r="ET5" s="317"/>
      <c r="EW5" s="319"/>
      <c r="EY5" s="321"/>
      <c r="FB5" s="315"/>
    </row>
    <row r="6" spans="1:229">
      <c r="ET6" s="150"/>
      <c r="EW6" s="319"/>
      <c r="EY6" s="319"/>
      <c r="FB6" s="314"/>
    </row>
    <row r="7" spans="1:229">
      <c r="D7" s="150"/>
      <c r="G7" s="150"/>
      <c r="M7" s="150"/>
      <c r="P7" s="150"/>
      <c r="V7" s="150"/>
      <c r="Y7" s="150"/>
      <c r="AE7" s="150"/>
      <c r="AH7" s="150"/>
      <c r="AN7" s="150"/>
      <c r="AQ7" s="150"/>
      <c r="AW7" s="150"/>
      <c r="AZ7" s="150"/>
      <c r="BF7" s="150"/>
      <c r="BI7" s="150"/>
      <c r="BO7" s="150"/>
      <c r="BR7" s="150"/>
      <c r="BX7" s="150"/>
      <c r="CA7" s="150"/>
      <c r="CG7" s="150"/>
      <c r="CP7" s="150"/>
      <c r="CY7" s="150"/>
      <c r="DH7" s="150"/>
      <c r="DQ7" s="150"/>
      <c r="ET7" s="222"/>
      <c r="EV7" s="150"/>
      <c r="EW7" s="320"/>
      <c r="EY7" s="319"/>
    </row>
    <row r="8" spans="1:229">
      <c r="F8" s="222"/>
      <c r="G8" s="150"/>
      <c r="N8" s="150"/>
      <c r="O8" s="222"/>
      <c r="P8" s="150"/>
      <c r="V8" s="314"/>
      <c r="X8" s="222"/>
      <c r="Y8" s="150"/>
      <c r="AG8" s="222"/>
      <c r="AH8" s="150"/>
      <c r="AN8" s="150"/>
      <c r="AO8" s="150"/>
      <c r="AP8" s="222"/>
      <c r="AQ8" s="150"/>
      <c r="AX8" s="150"/>
      <c r="AY8" s="222"/>
      <c r="AZ8" s="150"/>
      <c r="BG8" s="150"/>
      <c r="BH8" s="222"/>
      <c r="BI8" s="150"/>
      <c r="BP8" s="150"/>
      <c r="BQ8" s="222"/>
      <c r="BR8" s="150"/>
      <c r="BZ8" s="222"/>
      <c r="CA8" s="150"/>
      <c r="CI8" s="222"/>
      <c r="CJ8" s="150"/>
      <c r="CR8" s="222"/>
      <c r="CS8" s="150"/>
      <c r="DA8" s="222"/>
      <c r="DB8" s="150"/>
      <c r="DJ8" s="222"/>
      <c r="DS8" s="222"/>
      <c r="DZ8" s="123"/>
      <c r="EE8" s="222"/>
      <c r="EJ8" s="123"/>
      <c r="ET8" s="229"/>
      <c r="EV8" s="150"/>
      <c r="EW8" s="322"/>
      <c r="EY8" s="150"/>
      <c r="FD8" s="226"/>
      <c r="FI8" s="150"/>
      <c r="FN8" s="123"/>
      <c r="FX8" s="123"/>
    </row>
    <row r="9" spans="1:229" ht="15" customHeight="1">
      <c r="A9" s="161" t="s">
        <v>550</v>
      </c>
      <c r="B9" s="457" t="s">
        <v>704</v>
      </c>
      <c r="C9" s="457">
        <v>0</v>
      </c>
      <c r="D9" s="457">
        <v>0</v>
      </c>
      <c r="E9" s="457">
        <v>0</v>
      </c>
      <c r="F9" s="457">
        <v>0</v>
      </c>
      <c r="G9" s="457">
        <v>0</v>
      </c>
      <c r="H9" s="457">
        <v>0</v>
      </c>
      <c r="I9" s="457">
        <v>0</v>
      </c>
      <c r="K9" s="457" t="s">
        <v>694</v>
      </c>
      <c r="L9" s="457">
        <v>0</v>
      </c>
      <c r="M9" s="457">
        <v>0</v>
      </c>
      <c r="N9" s="457">
        <v>0</v>
      </c>
      <c r="O9" s="457">
        <v>0</v>
      </c>
      <c r="P9" s="457">
        <v>0</v>
      </c>
      <c r="Q9" s="457">
        <v>0</v>
      </c>
      <c r="R9" s="457">
        <v>0</v>
      </c>
      <c r="T9" s="457" t="s">
        <v>662</v>
      </c>
      <c r="U9" s="457">
        <v>0</v>
      </c>
      <c r="V9" s="457">
        <v>0</v>
      </c>
      <c r="W9" s="457">
        <v>0</v>
      </c>
      <c r="X9" s="457">
        <v>0</v>
      </c>
      <c r="Y9" s="457">
        <v>0</v>
      </c>
      <c r="Z9" s="457">
        <v>0</v>
      </c>
      <c r="AA9" s="457">
        <v>0</v>
      </c>
      <c r="AC9" s="457" t="s">
        <v>648</v>
      </c>
      <c r="AD9" s="457">
        <v>0</v>
      </c>
      <c r="AE9" s="457">
        <v>0</v>
      </c>
      <c r="AF9" s="457">
        <v>0</v>
      </c>
      <c r="AG9" s="457">
        <v>0</v>
      </c>
      <c r="AH9" s="457">
        <v>0</v>
      </c>
      <c r="AI9" s="457">
        <v>0</v>
      </c>
      <c r="AJ9" s="457">
        <v>0</v>
      </c>
      <c r="AL9" s="457" t="s">
        <v>643</v>
      </c>
      <c r="AM9" s="457">
        <v>0</v>
      </c>
      <c r="AN9" s="457">
        <v>0</v>
      </c>
      <c r="AO9" s="457">
        <v>0</v>
      </c>
      <c r="AP9" s="457">
        <v>0</v>
      </c>
      <c r="AQ9" s="457">
        <v>0</v>
      </c>
      <c r="AR9" s="457">
        <v>0</v>
      </c>
      <c r="AS9" s="457">
        <v>0</v>
      </c>
      <c r="AU9" s="457" t="s">
        <v>629</v>
      </c>
      <c r="AV9" s="457">
        <v>0</v>
      </c>
      <c r="AW9" s="457">
        <v>0</v>
      </c>
      <c r="AX9" s="457">
        <v>0</v>
      </c>
      <c r="AY9" s="457">
        <v>0</v>
      </c>
      <c r="AZ9" s="457">
        <v>0</v>
      </c>
      <c r="BA9" s="457">
        <v>0</v>
      </c>
      <c r="BB9" s="457">
        <v>0</v>
      </c>
      <c r="BD9" s="457" t="s">
        <v>628</v>
      </c>
      <c r="BE9" s="457">
        <v>0</v>
      </c>
      <c r="BF9" s="457">
        <v>0</v>
      </c>
      <c r="BG9" s="457">
        <v>0</v>
      </c>
      <c r="BH9" s="457">
        <v>0</v>
      </c>
      <c r="BI9" s="457">
        <v>0</v>
      </c>
      <c r="BJ9" s="457">
        <v>0</v>
      </c>
      <c r="BK9" s="457">
        <v>0</v>
      </c>
      <c r="BM9" s="457" t="s">
        <v>627</v>
      </c>
      <c r="BN9" s="457">
        <v>0</v>
      </c>
      <c r="BO9" s="457">
        <v>0</v>
      </c>
      <c r="BP9" s="457">
        <v>0</v>
      </c>
      <c r="BQ9" s="457">
        <v>0</v>
      </c>
      <c r="BR9" s="457">
        <v>0</v>
      </c>
      <c r="BS9" s="457">
        <v>0</v>
      </c>
      <c r="BT9" s="457">
        <v>0</v>
      </c>
      <c r="BV9" s="457" t="s">
        <v>626</v>
      </c>
      <c r="BW9" s="457">
        <v>0</v>
      </c>
      <c r="BX9" s="457">
        <v>0</v>
      </c>
      <c r="BY9" s="457">
        <v>0</v>
      </c>
      <c r="BZ9" s="457">
        <v>0</v>
      </c>
      <c r="CA9" s="457">
        <v>0</v>
      </c>
      <c r="CB9" s="457">
        <v>0</v>
      </c>
      <c r="CC9" s="457">
        <v>0</v>
      </c>
      <c r="CE9" s="457" t="s">
        <v>625</v>
      </c>
      <c r="CF9" s="457">
        <v>0</v>
      </c>
      <c r="CG9" s="457">
        <v>0</v>
      </c>
      <c r="CH9" s="457">
        <v>0</v>
      </c>
      <c r="CI9" s="457">
        <v>0</v>
      </c>
      <c r="CJ9" s="457">
        <v>0</v>
      </c>
      <c r="CK9" s="457">
        <v>0</v>
      </c>
      <c r="CL9" s="457">
        <v>0</v>
      </c>
      <c r="CN9" s="457" t="s">
        <v>624</v>
      </c>
      <c r="CO9" s="457">
        <v>0</v>
      </c>
      <c r="CP9" s="457">
        <v>0</v>
      </c>
      <c r="CQ9" s="457">
        <v>0</v>
      </c>
      <c r="CR9" s="457">
        <v>0</v>
      </c>
      <c r="CS9" s="457">
        <v>0</v>
      </c>
      <c r="CT9" s="457">
        <v>0</v>
      </c>
      <c r="CU9" s="457">
        <v>0</v>
      </c>
      <c r="CW9" s="457" t="s">
        <v>623</v>
      </c>
      <c r="CX9" s="457">
        <v>0</v>
      </c>
      <c r="CY9" s="457">
        <v>0</v>
      </c>
      <c r="CZ9" s="457">
        <v>0</v>
      </c>
      <c r="DA9" s="457">
        <v>0</v>
      </c>
      <c r="DB9" s="457">
        <v>0</v>
      </c>
      <c r="DC9" s="457">
        <v>0</v>
      </c>
      <c r="DD9" s="457">
        <v>0</v>
      </c>
      <c r="DF9" s="457" t="s">
        <v>622</v>
      </c>
      <c r="DG9" s="457">
        <v>0</v>
      </c>
      <c r="DH9" s="457">
        <v>0</v>
      </c>
      <c r="DI9" s="457">
        <v>0</v>
      </c>
      <c r="DJ9" s="457">
        <v>0</v>
      </c>
      <c r="DK9" s="457">
        <v>0</v>
      </c>
      <c r="DL9" s="457">
        <v>0</v>
      </c>
      <c r="DM9" s="457">
        <v>0</v>
      </c>
      <c r="DO9" s="457" t="s">
        <v>621</v>
      </c>
      <c r="DP9" s="457">
        <v>0</v>
      </c>
      <c r="DQ9" s="457">
        <v>0</v>
      </c>
      <c r="DR9" s="457">
        <v>0</v>
      </c>
      <c r="DS9" s="457">
        <v>0</v>
      </c>
      <c r="DT9" s="457">
        <v>0</v>
      </c>
      <c r="DU9" s="457">
        <v>0</v>
      </c>
      <c r="DV9" s="457">
        <v>0</v>
      </c>
      <c r="DX9" s="457" t="s">
        <v>620</v>
      </c>
      <c r="DY9" s="457">
        <v>0</v>
      </c>
      <c r="DZ9" s="457">
        <v>0</v>
      </c>
      <c r="EA9" s="457">
        <v>0</v>
      </c>
      <c r="EB9" s="457">
        <v>0</v>
      </c>
      <c r="EC9" s="457">
        <v>0</v>
      </c>
      <c r="ED9" s="457">
        <v>0</v>
      </c>
      <c r="EE9" s="457">
        <v>0</v>
      </c>
      <c r="EG9" s="457" t="s">
        <v>619</v>
      </c>
      <c r="EH9" s="457"/>
      <c r="EI9" s="457"/>
      <c r="EJ9" s="457"/>
      <c r="EK9" s="457"/>
      <c r="EL9" s="457"/>
      <c r="EM9" s="457"/>
      <c r="EN9" s="457"/>
      <c r="EO9" s="457"/>
      <c r="EQ9" s="457" t="s">
        <v>618</v>
      </c>
      <c r="ER9" s="457"/>
      <c r="ES9" s="457"/>
      <c r="ET9" s="457"/>
      <c r="EU9" s="457"/>
      <c r="EV9" s="457"/>
      <c r="EW9" s="457"/>
      <c r="EX9" s="457"/>
      <c r="EY9" s="457"/>
      <c r="FA9" s="457" t="s">
        <v>617</v>
      </c>
      <c r="FB9" s="457"/>
      <c r="FC9" s="457"/>
      <c r="FD9" s="457"/>
      <c r="FE9" s="457"/>
      <c r="FF9" s="457"/>
      <c r="FG9" s="457"/>
      <c r="FH9" s="457"/>
      <c r="FI9" s="457"/>
      <c r="FK9" s="457" t="s">
        <v>616</v>
      </c>
      <c r="FL9" s="457"/>
      <c r="FM9" s="457"/>
      <c r="FN9" s="457"/>
      <c r="FO9" s="457"/>
      <c r="FP9" s="457"/>
      <c r="FQ9" s="457"/>
      <c r="FR9" s="457"/>
      <c r="FS9" s="457"/>
      <c r="FU9" s="457" t="s">
        <v>615</v>
      </c>
      <c r="FV9" s="457"/>
      <c r="FW9" s="457"/>
      <c r="FX9" s="457"/>
      <c r="FY9" s="457"/>
      <c r="FZ9" s="457"/>
      <c r="GA9" s="457"/>
      <c r="GB9" s="457"/>
      <c r="GC9" s="457"/>
      <c r="GE9" s="457" t="s">
        <v>614</v>
      </c>
      <c r="GF9" s="457"/>
      <c r="GG9" s="457"/>
      <c r="GH9" s="457"/>
      <c r="GI9" s="457"/>
      <c r="GJ9" s="457"/>
      <c r="GK9" s="457"/>
      <c r="GL9" s="457"/>
      <c r="GM9" s="457"/>
      <c r="GN9" s="162"/>
      <c r="GP9" s="457" t="s">
        <v>613</v>
      </c>
      <c r="GQ9" s="457"/>
      <c r="GR9" s="457"/>
      <c r="GS9" s="457"/>
      <c r="GT9" s="457"/>
      <c r="GU9" s="457"/>
      <c r="GV9" s="457"/>
      <c r="GW9" s="457"/>
      <c r="GX9" s="457"/>
      <c r="GY9" s="162"/>
      <c r="HA9" s="457" t="s">
        <v>612</v>
      </c>
      <c r="HB9" s="457"/>
      <c r="HC9" s="457"/>
      <c r="HD9" s="457"/>
      <c r="HE9" s="457"/>
      <c r="HF9" s="457"/>
      <c r="HG9" s="457"/>
      <c r="HH9" s="457"/>
      <c r="HI9" s="457"/>
      <c r="HJ9" s="162"/>
      <c r="HL9" s="457" t="s">
        <v>611</v>
      </c>
      <c r="HM9" s="457"/>
      <c r="HN9" s="457"/>
      <c r="HO9" s="457"/>
      <c r="HP9" s="457"/>
      <c r="HQ9" s="457"/>
      <c r="HR9" s="457"/>
      <c r="HS9" s="457"/>
      <c r="HT9" s="457"/>
      <c r="HU9" s="162"/>
    </row>
    <row r="10" spans="1:229" ht="41.25" customHeight="1">
      <c r="A10" s="163" t="s">
        <v>250</v>
      </c>
      <c r="B10" s="409" t="s">
        <v>96</v>
      </c>
      <c r="C10" s="409" t="s">
        <v>145</v>
      </c>
      <c r="D10" s="409" t="s">
        <v>634</v>
      </c>
      <c r="E10" s="409" t="s">
        <v>635</v>
      </c>
      <c r="F10" s="409" t="s">
        <v>697</v>
      </c>
      <c r="G10" s="409" t="s">
        <v>636</v>
      </c>
      <c r="H10" s="409" t="s">
        <v>637</v>
      </c>
      <c r="I10" s="409" t="s">
        <v>638</v>
      </c>
      <c r="K10" s="430" t="s">
        <v>96</v>
      </c>
      <c r="L10" s="430" t="s">
        <v>145</v>
      </c>
      <c r="M10" s="430" t="s">
        <v>634</v>
      </c>
      <c r="N10" s="430" t="s">
        <v>635</v>
      </c>
      <c r="O10" s="430" t="s">
        <v>697</v>
      </c>
      <c r="P10" s="430" t="s">
        <v>636</v>
      </c>
      <c r="Q10" s="430" t="s">
        <v>637</v>
      </c>
      <c r="R10" s="430" t="s">
        <v>638</v>
      </c>
      <c r="T10" s="371" t="s">
        <v>96</v>
      </c>
      <c r="U10" s="371" t="s">
        <v>145</v>
      </c>
      <c r="V10" s="371" t="s">
        <v>634</v>
      </c>
      <c r="W10" s="371" t="s">
        <v>635</v>
      </c>
      <c r="X10" s="371" t="s">
        <v>697</v>
      </c>
      <c r="Y10" s="371" t="s">
        <v>636</v>
      </c>
      <c r="Z10" s="371" t="s">
        <v>637</v>
      </c>
      <c r="AA10" s="371" t="s">
        <v>638</v>
      </c>
      <c r="AC10" s="371" t="s">
        <v>96</v>
      </c>
      <c r="AD10" s="371" t="s">
        <v>145</v>
      </c>
      <c r="AE10" s="371" t="s">
        <v>634</v>
      </c>
      <c r="AF10" s="371" t="s">
        <v>635</v>
      </c>
      <c r="AG10" s="371" t="s">
        <v>697</v>
      </c>
      <c r="AH10" s="371" t="s">
        <v>636</v>
      </c>
      <c r="AI10" s="371" t="s">
        <v>637</v>
      </c>
      <c r="AJ10" s="371" t="s">
        <v>638</v>
      </c>
      <c r="AL10" s="345" t="s">
        <v>96</v>
      </c>
      <c r="AM10" s="345" t="s">
        <v>145</v>
      </c>
      <c r="AN10" s="345" t="s">
        <v>117</v>
      </c>
      <c r="AO10" s="345" t="s">
        <v>98</v>
      </c>
      <c r="AP10" s="345" t="s">
        <v>99</v>
      </c>
      <c r="AQ10" s="345" t="s">
        <v>100</v>
      </c>
      <c r="AR10" s="345" t="s">
        <v>101</v>
      </c>
      <c r="AS10" s="345" t="s">
        <v>102</v>
      </c>
      <c r="AU10" s="371" t="s">
        <v>96</v>
      </c>
      <c r="AV10" s="371" t="s">
        <v>145</v>
      </c>
      <c r="AW10" s="371" t="s">
        <v>117</v>
      </c>
      <c r="AX10" s="371" t="s">
        <v>98</v>
      </c>
      <c r="AY10" s="371" t="s">
        <v>99</v>
      </c>
      <c r="AZ10" s="371" t="s">
        <v>100</v>
      </c>
      <c r="BA10" s="371" t="s">
        <v>101</v>
      </c>
      <c r="BB10" s="371" t="s">
        <v>102</v>
      </c>
      <c r="BD10" s="362" t="s">
        <v>96</v>
      </c>
      <c r="BE10" s="362" t="s">
        <v>145</v>
      </c>
      <c r="BF10" s="362" t="s">
        <v>117</v>
      </c>
      <c r="BG10" s="362" t="s">
        <v>98</v>
      </c>
      <c r="BH10" s="362" t="s">
        <v>99</v>
      </c>
      <c r="BI10" s="362" t="s">
        <v>100</v>
      </c>
      <c r="BJ10" s="362" t="s">
        <v>101</v>
      </c>
      <c r="BK10" s="362" t="s">
        <v>102</v>
      </c>
      <c r="BM10" s="333" t="s">
        <v>96</v>
      </c>
      <c r="BN10" s="333" t="s">
        <v>145</v>
      </c>
      <c r="BO10" s="333" t="s">
        <v>117</v>
      </c>
      <c r="BP10" s="333" t="s">
        <v>98</v>
      </c>
      <c r="BQ10" s="333" t="s">
        <v>99</v>
      </c>
      <c r="BR10" s="333" t="s">
        <v>100</v>
      </c>
      <c r="BS10" s="333" t="s">
        <v>101</v>
      </c>
      <c r="BT10" s="333" t="s">
        <v>102</v>
      </c>
      <c r="BV10" s="332" t="s">
        <v>96</v>
      </c>
      <c r="BW10" s="332" t="s">
        <v>145</v>
      </c>
      <c r="BX10" s="332" t="s">
        <v>117</v>
      </c>
      <c r="BY10" s="332" t="s">
        <v>98</v>
      </c>
      <c r="BZ10" s="332" t="s">
        <v>99</v>
      </c>
      <c r="CA10" s="332" t="s">
        <v>100</v>
      </c>
      <c r="CB10" s="332" t="s">
        <v>101</v>
      </c>
      <c r="CC10" s="332" t="s">
        <v>102</v>
      </c>
      <c r="CE10" s="329" t="s">
        <v>96</v>
      </c>
      <c r="CF10" s="329" t="s">
        <v>145</v>
      </c>
      <c r="CG10" s="329" t="s">
        <v>117</v>
      </c>
      <c r="CH10" s="329" t="s">
        <v>98</v>
      </c>
      <c r="CI10" s="329" t="s">
        <v>99</v>
      </c>
      <c r="CJ10" s="329" t="s">
        <v>100</v>
      </c>
      <c r="CK10" s="329" t="s">
        <v>101</v>
      </c>
      <c r="CL10" s="329" t="s">
        <v>102</v>
      </c>
      <c r="CN10" s="327" t="s">
        <v>96</v>
      </c>
      <c r="CO10" s="327" t="s">
        <v>145</v>
      </c>
      <c r="CP10" s="327" t="s">
        <v>117</v>
      </c>
      <c r="CQ10" s="327" t="s">
        <v>98</v>
      </c>
      <c r="CR10" s="327" t="s">
        <v>99</v>
      </c>
      <c r="CS10" s="327" t="s">
        <v>100</v>
      </c>
      <c r="CT10" s="327" t="s">
        <v>101</v>
      </c>
      <c r="CU10" s="327" t="s">
        <v>102</v>
      </c>
      <c r="CW10" s="324" t="s">
        <v>96</v>
      </c>
      <c r="CX10" s="324" t="s">
        <v>145</v>
      </c>
      <c r="CY10" s="324" t="s">
        <v>117</v>
      </c>
      <c r="CZ10" s="324" t="s">
        <v>98</v>
      </c>
      <c r="DA10" s="324" t="s">
        <v>99</v>
      </c>
      <c r="DB10" s="324" t="s">
        <v>100</v>
      </c>
      <c r="DC10" s="324" t="s">
        <v>101</v>
      </c>
      <c r="DD10" s="324" t="s">
        <v>102</v>
      </c>
      <c r="DF10" s="310" t="s">
        <v>96</v>
      </c>
      <c r="DG10" s="310" t="s">
        <v>145</v>
      </c>
      <c r="DH10" s="310" t="s">
        <v>117</v>
      </c>
      <c r="DI10" s="310" t="s">
        <v>98</v>
      </c>
      <c r="DJ10" s="310" t="s">
        <v>99</v>
      </c>
      <c r="DK10" s="310" t="s">
        <v>100</v>
      </c>
      <c r="DL10" s="310" t="s">
        <v>101</v>
      </c>
      <c r="DM10" s="310" t="s">
        <v>102</v>
      </c>
      <c r="DO10" s="215" t="s">
        <v>96</v>
      </c>
      <c r="DP10" s="323" t="s">
        <v>145</v>
      </c>
      <c r="DQ10" s="215" t="s">
        <v>117</v>
      </c>
      <c r="DR10" s="215" t="s">
        <v>98</v>
      </c>
      <c r="DS10" s="215" t="s">
        <v>99</v>
      </c>
      <c r="DT10" s="215" t="s">
        <v>100</v>
      </c>
      <c r="DU10" s="215" t="s">
        <v>101</v>
      </c>
      <c r="DV10" s="215" t="s">
        <v>102</v>
      </c>
      <c r="DX10" s="202" t="s">
        <v>96</v>
      </c>
      <c r="DY10" s="323" t="s">
        <v>145</v>
      </c>
      <c r="DZ10" s="202" t="s">
        <v>117</v>
      </c>
      <c r="EA10" s="202" t="s">
        <v>98</v>
      </c>
      <c r="EB10" s="202" t="s">
        <v>99</v>
      </c>
      <c r="EC10" s="202" t="s">
        <v>100</v>
      </c>
      <c r="ED10" s="202" t="s">
        <v>101</v>
      </c>
      <c r="EE10" s="202" t="s">
        <v>102</v>
      </c>
      <c r="EG10" s="195" t="s">
        <v>96</v>
      </c>
      <c r="EH10" s="195" t="s">
        <v>97</v>
      </c>
      <c r="EI10" s="323" t="s">
        <v>145</v>
      </c>
      <c r="EJ10" s="195" t="s">
        <v>117</v>
      </c>
      <c r="EK10" s="195" t="s">
        <v>98</v>
      </c>
      <c r="EL10" s="195" t="s">
        <v>99</v>
      </c>
      <c r="EM10" s="195" t="s">
        <v>100</v>
      </c>
      <c r="EN10" s="195" t="s">
        <v>101</v>
      </c>
      <c r="EO10" s="363" t="s">
        <v>102</v>
      </c>
      <c r="EQ10" s="162" t="s">
        <v>96</v>
      </c>
      <c r="ER10" s="162" t="s">
        <v>97</v>
      </c>
      <c r="ES10" s="323" t="s">
        <v>145</v>
      </c>
      <c r="ET10" s="201" t="s">
        <v>117</v>
      </c>
      <c r="EU10" s="162" t="s">
        <v>98</v>
      </c>
      <c r="EV10" s="162" t="s">
        <v>99</v>
      </c>
      <c r="EW10" s="162" t="s">
        <v>100</v>
      </c>
      <c r="EX10" s="162" t="s">
        <v>101</v>
      </c>
      <c r="EY10" s="162" t="s">
        <v>102</v>
      </c>
      <c r="FA10" s="162" t="s">
        <v>96</v>
      </c>
      <c r="FB10" s="162" t="s">
        <v>97</v>
      </c>
      <c r="FC10" s="323" t="s">
        <v>145</v>
      </c>
      <c r="FD10" s="201" t="s">
        <v>117</v>
      </c>
      <c r="FE10" s="162" t="s">
        <v>98</v>
      </c>
      <c r="FF10" s="162" t="s">
        <v>99</v>
      </c>
      <c r="FG10" s="162" t="s">
        <v>100</v>
      </c>
      <c r="FH10" s="162" t="s">
        <v>101</v>
      </c>
      <c r="FI10" s="162" t="s">
        <v>102</v>
      </c>
      <c r="FK10" s="162" t="s">
        <v>96</v>
      </c>
      <c r="FL10" s="162" t="s">
        <v>97</v>
      </c>
      <c r="FM10" s="323" t="s">
        <v>145</v>
      </c>
      <c r="FN10" s="201" t="s">
        <v>117</v>
      </c>
      <c r="FO10" s="162" t="s">
        <v>98</v>
      </c>
      <c r="FP10" s="162" t="s">
        <v>99</v>
      </c>
      <c r="FQ10" s="162" t="s">
        <v>103</v>
      </c>
      <c r="FR10" s="162" t="s">
        <v>101</v>
      </c>
      <c r="FS10" s="162" t="s">
        <v>102</v>
      </c>
      <c r="FU10" s="162" t="s">
        <v>96</v>
      </c>
      <c r="FV10" s="162" t="s">
        <v>97</v>
      </c>
      <c r="FW10" s="323" t="s">
        <v>145</v>
      </c>
      <c r="FX10" s="201" t="s">
        <v>117</v>
      </c>
      <c r="FY10" s="162" t="s">
        <v>98</v>
      </c>
      <c r="FZ10" s="162" t="s">
        <v>99</v>
      </c>
      <c r="GA10" s="162" t="s">
        <v>103</v>
      </c>
      <c r="GB10" s="162" t="s">
        <v>101</v>
      </c>
      <c r="GC10" s="162" t="s">
        <v>102</v>
      </c>
      <c r="GE10" s="162" t="s">
        <v>96</v>
      </c>
      <c r="GF10" s="162" t="s">
        <v>97</v>
      </c>
      <c r="GG10" s="323" t="s">
        <v>145</v>
      </c>
      <c r="GH10" s="201" t="s">
        <v>117</v>
      </c>
      <c r="GI10" s="162" t="s">
        <v>98</v>
      </c>
      <c r="GJ10" s="162" t="s">
        <v>99</v>
      </c>
      <c r="GK10" s="162" t="s">
        <v>103</v>
      </c>
      <c r="GL10" s="162" t="s">
        <v>101</v>
      </c>
      <c r="GM10" s="162" t="s">
        <v>102</v>
      </c>
      <c r="GN10" s="363" t="s">
        <v>54</v>
      </c>
      <c r="GP10" s="162" t="s">
        <v>96</v>
      </c>
      <c r="GQ10" s="162" t="s">
        <v>97</v>
      </c>
      <c r="GR10" s="323" t="s">
        <v>145</v>
      </c>
      <c r="GS10" s="201" t="s">
        <v>117</v>
      </c>
      <c r="GT10" s="162" t="s">
        <v>98</v>
      </c>
      <c r="GU10" s="162" t="s">
        <v>99</v>
      </c>
      <c r="GV10" s="162" t="s">
        <v>103</v>
      </c>
      <c r="GW10" s="162" t="s">
        <v>101</v>
      </c>
      <c r="GX10" s="162" t="s">
        <v>102</v>
      </c>
      <c r="GY10" s="363" t="s">
        <v>54</v>
      </c>
      <c r="HA10" s="162" t="s">
        <v>96</v>
      </c>
      <c r="HB10" s="162" t="s">
        <v>97</v>
      </c>
      <c r="HC10" s="323" t="s">
        <v>145</v>
      </c>
      <c r="HD10" s="201" t="s">
        <v>117</v>
      </c>
      <c r="HE10" s="162" t="s">
        <v>98</v>
      </c>
      <c r="HF10" s="162" t="s">
        <v>99</v>
      </c>
      <c r="HG10" s="162" t="s">
        <v>103</v>
      </c>
      <c r="HH10" s="162" t="s">
        <v>101</v>
      </c>
      <c r="HI10" s="162" t="s">
        <v>102</v>
      </c>
      <c r="HJ10" s="363" t="s">
        <v>54</v>
      </c>
      <c r="HL10" s="162" t="s">
        <v>96</v>
      </c>
      <c r="HM10" s="162" t="s">
        <v>97</v>
      </c>
      <c r="HN10" s="323" t="s">
        <v>145</v>
      </c>
      <c r="HO10" s="201" t="s">
        <v>117</v>
      </c>
      <c r="HP10" s="162" t="s">
        <v>98</v>
      </c>
      <c r="HQ10" s="162" t="s">
        <v>99</v>
      </c>
      <c r="HR10" s="162" t="s">
        <v>103</v>
      </c>
      <c r="HS10" s="162" t="s">
        <v>101</v>
      </c>
      <c r="HT10" s="162" t="s">
        <v>102</v>
      </c>
      <c r="HU10" s="363" t="s">
        <v>54</v>
      </c>
    </row>
    <row r="11" spans="1:229" s="168" customFormat="1">
      <c r="A11" s="164" t="s">
        <v>21</v>
      </c>
      <c r="B11" s="166">
        <v>633.73993640000117</v>
      </c>
      <c r="C11" s="166">
        <v>85.392957670000044</v>
      </c>
      <c r="D11" s="166">
        <v>796.9841858599998</v>
      </c>
      <c r="E11" s="166">
        <v>-336.27448181000011</v>
      </c>
      <c r="F11" s="167">
        <v>1179.8425981200007</v>
      </c>
      <c r="G11" s="166">
        <v>1542.6963000500029</v>
      </c>
      <c r="H11" s="166">
        <v>-622.9357087800006</v>
      </c>
      <c r="I11" s="167">
        <v>2099.6031893900026</v>
      </c>
      <c r="J11" s="165"/>
      <c r="K11" s="166">
        <v>761.11988031000089</v>
      </c>
      <c r="L11" s="166">
        <v>80.016814829999504</v>
      </c>
      <c r="M11" s="166">
        <v>1008.2014556000004</v>
      </c>
      <c r="N11" s="166">
        <v>-408.75311002000035</v>
      </c>
      <c r="O11" s="167">
        <v>1440.5850407200005</v>
      </c>
      <c r="P11" s="166">
        <v>905.79303159999756</v>
      </c>
      <c r="Q11" s="166">
        <v>-151.61147430999938</v>
      </c>
      <c r="R11" s="167">
        <v>2194.7665980099987</v>
      </c>
      <c r="S11" s="165"/>
      <c r="T11" s="166">
        <v>678.99847238000063</v>
      </c>
      <c r="U11" s="166">
        <v>77.960308160000181</v>
      </c>
      <c r="V11" s="166">
        <v>385.02172368999999</v>
      </c>
      <c r="W11" s="166">
        <v>-372.20065083000003</v>
      </c>
      <c r="X11" s="167">
        <v>769.77985340000077</v>
      </c>
      <c r="Y11" s="166">
        <v>705.74806550999995</v>
      </c>
      <c r="Z11" s="166">
        <v>-62.077581629999599</v>
      </c>
      <c r="AA11" s="167">
        <v>1413.4503372800009</v>
      </c>
      <c r="AB11" s="165"/>
      <c r="AC11" s="166">
        <v>447.1433244000001</v>
      </c>
      <c r="AD11" s="166">
        <v>81.558920790000087</v>
      </c>
      <c r="AE11" s="166">
        <v>440.46596219999998</v>
      </c>
      <c r="AF11" s="166">
        <v>-189.22039228</v>
      </c>
      <c r="AG11" s="167">
        <v>779.94781511000019</v>
      </c>
      <c r="AH11" s="166">
        <v>974.66650000000004</v>
      </c>
      <c r="AI11" s="166">
        <v>-305.3294574199997</v>
      </c>
      <c r="AJ11" s="167">
        <v>1449.2848576900005</v>
      </c>
      <c r="AK11" s="165"/>
      <c r="AL11" s="166">
        <v>1092.9194067999995</v>
      </c>
      <c r="AM11" s="166">
        <v>60.60370683999944</v>
      </c>
      <c r="AN11" s="166">
        <v>1280.903595209998</v>
      </c>
      <c r="AO11" s="436">
        <v>-674.18200000000002</v>
      </c>
      <c r="AP11" s="167">
        <v>1760.2447088499969</v>
      </c>
      <c r="AQ11" s="166">
        <v>991.95965000999456</v>
      </c>
      <c r="AR11" s="166">
        <v>-514.0783037499998</v>
      </c>
      <c r="AS11" s="167">
        <v>2238.1260551099913</v>
      </c>
      <c r="AT11" s="165"/>
      <c r="AU11" s="166">
        <v>387.60498347000004</v>
      </c>
      <c r="AV11" s="166">
        <v>59.772147899999993</v>
      </c>
      <c r="AW11" s="166">
        <v>176.86721459999998</v>
      </c>
      <c r="AX11" s="166">
        <v>-152.41958144</v>
      </c>
      <c r="AY11" s="167">
        <v>471.82476453000004</v>
      </c>
      <c r="AZ11" s="166">
        <v>545.484000000008</v>
      </c>
      <c r="BA11" s="166">
        <v>-84.092916079999995</v>
      </c>
      <c r="BB11" s="167">
        <v>933.21584845000802</v>
      </c>
      <c r="BC11" s="165"/>
      <c r="BD11" s="166">
        <v>330.81329524999899</v>
      </c>
      <c r="BE11" s="166">
        <v>65.510466770000008</v>
      </c>
      <c r="BF11" s="166">
        <v>126.63934168</v>
      </c>
      <c r="BG11" s="166">
        <v>-109.51309358999998</v>
      </c>
      <c r="BH11" s="167">
        <v>413.45001010999903</v>
      </c>
      <c r="BI11" s="166">
        <v>441.3279</v>
      </c>
      <c r="BJ11" s="166">
        <v>-50.407566229999993</v>
      </c>
      <c r="BK11" s="167">
        <v>804.37034387999904</v>
      </c>
      <c r="BL11" s="165"/>
      <c r="BM11" s="166">
        <v>374.36987550999999</v>
      </c>
      <c r="BN11" s="166">
        <v>51.341077459999994</v>
      </c>
      <c r="BO11" s="166">
        <v>397.70202412000003</v>
      </c>
      <c r="BP11" s="166">
        <v>-139.95672317</v>
      </c>
      <c r="BQ11" s="167">
        <v>683.45625391999999</v>
      </c>
      <c r="BR11" s="166">
        <v>808.85378376000108</v>
      </c>
      <c r="BS11" s="166">
        <v>-298.39172525999999</v>
      </c>
      <c r="BT11" s="167">
        <v>1193.9183124200013</v>
      </c>
      <c r="BU11" s="165"/>
      <c r="BV11" s="166">
        <v>374.96424863999999</v>
      </c>
      <c r="BW11" s="166">
        <v>33.937048009999998</v>
      </c>
      <c r="BX11" s="166">
        <v>1332.5564678500014</v>
      </c>
      <c r="BY11" s="166">
        <v>-105.06635717000002</v>
      </c>
      <c r="BZ11" s="167">
        <v>1636.3914073300014</v>
      </c>
      <c r="CA11" s="166">
        <v>833.77794801001403</v>
      </c>
      <c r="CB11" s="166">
        <v>-278.81959866</v>
      </c>
      <c r="CC11" s="167">
        <v>2191.3497566800156</v>
      </c>
      <c r="CD11" s="165"/>
      <c r="CE11" s="166">
        <v>463.25348582999999</v>
      </c>
      <c r="CF11" s="166">
        <v>44.473208869999993</v>
      </c>
      <c r="CG11" s="166">
        <v>487.63660328000003</v>
      </c>
      <c r="CH11" s="166">
        <v>-125.9686501</v>
      </c>
      <c r="CI11" s="167">
        <v>869.39464787999998</v>
      </c>
      <c r="CJ11" s="166">
        <v>975.75026024000204</v>
      </c>
      <c r="CK11" s="166">
        <v>-410.64616838000001</v>
      </c>
      <c r="CL11" s="167">
        <v>1434.4987397400021</v>
      </c>
      <c r="CM11" s="165"/>
      <c r="CN11" s="166">
        <v>366.29180031000004</v>
      </c>
      <c r="CO11" s="166">
        <v>52.978084469999999</v>
      </c>
      <c r="CP11" s="166">
        <v>70.051880730000008</v>
      </c>
      <c r="CQ11" s="166">
        <v>-97.24490376</v>
      </c>
      <c r="CR11" s="167">
        <v>392.07686175000003</v>
      </c>
      <c r="CS11" s="166">
        <v>452.12191905999703</v>
      </c>
      <c r="CT11" s="166">
        <v>-39.99346705</v>
      </c>
      <c r="CU11" s="167">
        <v>804.20531375999701</v>
      </c>
      <c r="CV11" s="165"/>
      <c r="CW11" s="166">
        <v>313.41417942999999</v>
      </c>
      <c r="CX11" s="166">
        <v>43.323361450000007</v>
      </c>
      <c r="CY11" s="166">
        <v>262.21008489000002</v>
      </c>
      <c r="CZ11" s="166">
        <v>-53.474492170000005</v>
      </c>
      <c r="DA11" s="167">
        <v>565.4731336000001</v>
      </c>
      <c r="DB11" s="166">
        <v>664.73388128000192</v>
      </c>
      <c r="DC11" s="166">
        <v>-256.42082668</v>
      </c>
      <c r="DD11" s="167">
        <v>973.78618820000213</v>
      </c>
      <c r="DE11" s="165"/>
      <c r="DF11" s="166">
        <v>308.02315531999898</v>
      </c>
      <c r="DG11" s="166">
        <v>46.245036900000002</v>
      </c>
      <c r="DH11" s="166">
        <v>485.18544188999903</v>
      </c>
      <c r="DI11" s="166">
        <v>-73.094438990000015</v>
      </c>
      <c r="DJ11" s="167">
        <v>766.35919511999805</v>
      </c>
      <c r="DK11" s="166">
        <v>1054.9799995100002</v>
      </c>
      <c r="DL11" s="166">
        <v>-469.28937077999996</v>
      </c>
      <c r="DM11" s="167">
        <v>1352.0498238499983</v>
      </c>
      <c r="DN11" s="165"/>
      <c r="DO11" s="166">
        <v>494.95546894</v>
      </c>
      <c r="DP11" s="166">
        <v>36.223986040001002</v>
      </c>
      <c r="DQ11" s="166">
        <v>472.25117476419234</v>
      </c>
      <c r="DR11" s="166">
        <v>-119.12983495419232</v>
      </c>
      <c r="DS11" s="167">
        <v>884.30079479000096</v>
      </c>
      <c r="DT11" s="166">
        <v>943.49030000000198</v>
      </c>
      <c r="DU11" s="166">
        <v>-407.66275152999992</v>
      </c>
      <c r="DV11" s="167">
        <v>1420.128343260003</v>
      </c>
      <c r="DW11" s="165"/>
      <c r="DX11" s="166">
        <v>641.27255539999999</v>
      </c>
      <c r="DY11" s="166">
        <v>27.294077260000002</v>
      </c>
      <c r="DZ11" s="166">
        <v>359.70986276285606</v>
      </c>
      <c r="EA11" s="166">
        <v>-174.81506058285606</v>
      </c>
      <c r="EB11" s="167">
        <v>853.46143483999992</v>
      </c>
      <c r="EC11" s="166">
        <v>635.27560999998309</v>
      </c>
      <c r="ED11" s="166">
        <v>-238.81193085000001</v>
      </c>
      <c r="EE11" s="167">
        <v>1249.92511398998</v>
      </c>
      <c r="EF11" s="165"/>
      <c r="EG11" s="166">
        <v>520.47490235999999</v>
      </c>
      <c r="EH11" s="166"/>
      <c r="EI11" s="166">
        <v>25.878733210000004</v>
      </c>
      <c r="EJ11" s="166">
        <v>468.3634444104228</v>
      </c>
      <c r="EK11" s="166">
        <v>-110.09477805042279</v>
      </c>
      <c r="EL11" s="167">
        <v>904.62230193000005</v>
      </c>
      <c r="EM11" s="166">
        <v>1047.5685000000001</v>
      </c>
      <c r="EN11" s="166">
        <v>-436.53853292000002</v>
      </c>
      <c r="EO11" s="167">
        <v>1515.6522690100001</v>
      </c>
      <c r="EP11" s="165"/>
      <c r="EQ11" s="166">
        <v>413.71936703999603</v>
      </c>
      <c r="ER11" s="166"/>
      <c r="ES11" s="166">
        <v>21.107435620001002</v>
      </c>
      <c r="ET11" s="166">
        <v>808.57699999999966</v>
      </c>
      <c r="EU11" s="166">
        <v>-77.093351831505302</v>
      </c>
      <c r="EV11" s="167">
        <v>1166.3104508284914</v>
      </c>
      <c r="EW11" s="166">
        <v>995.37958149999997</v>
      </c>
      <c r="EX11" s="166">
        <v>-441.844608049969</v>
      </c>
      <c r="EY11" s="167">
        <v>1719.8454242785201</v>
      </c>
      <c r="EZ11" s="165"/>
      <c r="FA11" s="166">
        <v>387.06417719000001</v>
      </c>
      <c r="FB11" s="166"/>
      <c r="FC11" s="166">
        <v>42.147051130000001</v>
      </c>
      <c r="FD11" s="166">
        <v>88.177210289168158</v>
      </c>
      <c r="FE11" s="166">
        <v>-110.43577052916915</v>
      </c>
      <c r="FF11" s="167">
        <v>406.952668079999</v>
      </c>
      <c r="FG11" s="166">
        <v>593.56200749999994</v>
      </c>
      <c r="FH11" s="166">
        <v>-27.865537500009992</v>
      </c>
      <c r="FI11" s="167">
        <v>972.64913807998903</v>
      </c>
      <c r="FJ11" s="165"/>
      <c r="FK11" s="166">
        <v>473.49201460000097</v>
      </c>
      <c r="FL11" s="166"/>
      <c r="FM11" s="166">
        <v>39.062925329999999</v>
      </c>
      <c r="FN11" s="166">
        <v>133.35200039206154</v>
      </c>
      <c r="FO11" s="166">
        <v>-122.61456039721422</v>
      </c>
      <c r="FP11" s="167">
        <v>523.29237992484832</v>
      </c>
      <c r="FQ11" s="166">
        <v>337.38200000000001</v>
      </c>
      <c r="FR11" s="166">
        <v>-57.994703704869295</v>
      </c>
      <c r="FS11" s="167">
        <v>802.67967621997911</v>
      </c>
      <c r="FT11"/>
      <c r="FU11" s="166">
        <v>255.64098269999894</v>
      </c>
      <c r="FV11" s="166"/>
      <c r="FW11" s="166">
        <v>23.4453478</v>
      </c>
      <c r="FX11" s="166">
        <v>51.003038430661761</v>
      </c>
      <c r="FY11" s="166">
        <v>-22.025989054725471</v>
      </c>
      <c r="FZ11" s="167">
        <v>308.06337987593525</v>
      </c>
      <c r="GA11" s="166">
        <v>728.16800000000001</v>
      </c>
      <c r="GB11" s="166">
        <v>-168.6985592359143</v>
      </c>
      <c r="GC11" s="167">
        <v>867.53282064002099</v>
      </c>
      <c r="GD11"/>
      <c r="GE11" s="166">
        <v>295.75569438999986</v>
      </c>
      <c r="GF11" s="166">
        <v>83.564456339999978</v>
      </c>
      <c r="GG11" s="166">
        <v>-6.7896489688293515</v>
      </c>
      <c r="GH11" s="166">
        <v>117.71004031748804</v>
      </c>
      <c r="GI11" s="166">
        <v>37.834982159177756</v>
      </c>
      <c r="GJ11" s="167">
        <v>444.51106789783631</v>
      </c>
      <c r="GK11" s="166">
        <v>637.30001251187628</v>
      </c>
      <c r="GL11" s="166">
        <v>-127.58016558778337</v>
      </c>
      <c r="GM11" s="167">
        <v>954.23091482192922</v>
      </c>
      <c r="GN11" s="166">
        <v>70.703581219999876</v>
      </c>
      <c r="GO11"/>
      <c r="GP11" s="166">
        <v>377.39699398999988</v>
      </c>
      <c r="GQ11" s="166">
        <v>30.538011890000011</v>
      </c>
      <c r="GR11" s="166">
        <v>26.862249649167001</v>
      </c>
      <c r="GS11" s="166">
        <v>124.97503535188767</v>
      </c>
      <c r="GT11" s="166">
        <v>-104.8302896994183</v>
      </c>
      <c r="GU11" s="167">
        <v>424.40398929163626</v>
      </c>
      <c r="GV11" s="166">
        <v>571.38113889641249</v>
      </c>
      <c r="GW11" s="166">
        <v>-68.4121721716363</v>
      </c>
      <c r="GX11" s="167">
        <v>927.37295601641245</v>
      </c>
      <c r="GY11" s="166">
        <v>0</v>
      </c>
      <c r="HA11" s="166">
        <v>419.51025678999986</v>
      </c>
      <c r="HB11" s="166">
        <v>84.76217548999999</v>
      </c>
      <c r="HC11" s="166">
        <v>13.804010577450914</v>
      </c>
      <c r="HD11" s="166">
        <v>118.21825534612181</v>
      </c>
      <c r="HE11" s="166">
        <v>-108.92458811876008</v>
      </c>
      <c r="HF11" s="167">
        <v>442.60793459481249</v>
      </c>
      <c r="HG11" s="166">
        <v>440.79350935577486</v>
      </c>
      <c r="HH11" s="166">
        <v>-153.21959584481533</v>
      </c>
      <c r="HI11" s="167">
        <v>730.18184810577202</v>
      </c>
      <c r="HJ11" s="166">
        <v>53.978382619999906</v>
      </c>
      <c r="HL11" s="166">
        <v>342.00492915000018</v>
      </c>
      <c r="HM11" s="166">
        <v>-5.9089054599999944</v>
      </c>
      <c r="HN11" s="166">
        <v>18.707957147450898</v>
      </c>
      <c r="HO11" s="166">
        <v>322.67229066935988</v>
      </c>
      <c r="HP11" s="166">
        <v>-135.9649666320509</v>
      </c>
      <c r="HQ11" s="167">
        <v>547.42021033475999</v>
      </c>
      <c r="HR11" s="166">
        <v>628.00615946175583</v>
      </c>
      <c r="HS11" s="166">
        <v>-235.53148524475677</v>
      </c>
      <c r="HT11" s="167">
        <v>939.89488455175888</v>
      </c>
      <c r="HU11" s="166">
        <v>92.846174249999976</v>
      </c>
    </row>
    <row r="12" spans="1:229" s="168" customFormat="1" collapsed="1">
      <c r="A12" s="169" t="s">
        <v>551</v>
      </c>
      <c r="B12" s="170">
        <v>44.594541029999959</v>
      </c>
      <c r="C12" s="170">
        <v>-12.596332960000046</v>
      </c>
      <c r="D12" s="170">
        <v>-860.84418873999982</v>
      </c>
      <c r="E12" s="170">
        <v>336.27448181000011</v>
      </c>
      <c r="F12" s="171">
        <v>-492.57149885999979</v>
      </c>
      <c r="G12" s="170">
        <v>-459.02474999000037</v>
      </c>
      <c r="H12" s="170">
        <v>622.9357087800006</v>
      </c>
      <c r="I12" s="171">
        <v>-328.66054006999957</v>
      </c>
      <c r="K12" s="170">
        <v>128.49271000999994</v>
      </c>
      <c r="L12" s="170">
        <v>21.540844010000207</v>
      </c>
      <c r="M12" s="170">
        <v>-1102.3487284000003</v>
      </c>
      <c r="N12" s="170">
        <v>408.75311002000035</v>
      </c>
      <c r="O12" s="171">
        <v>-543.56206435999979</v>
      </c>
      <c r="P12" s="170">
        <v>-37.220854059992718</v>
      </c>
      <c r="Q12" s="170">
        <v>151.61147430999938</v>
      </c>
      <c r="R12" s="171">
        <v>-429.1714441099931</v>
      </c>
      <c r="T12" s="170">
        <v>-36.771086690000089</v>
      </c>
      <c r="U12" s="170">
        <v>20.72867359999999</v>
      </c>
      <c r="V12" s="170">
        <v>-436.10235550999965</v>
      </c>
      <c r="W12" s="170">
        <v>372.20065083000003</v>
      </c>
      <c r="X12" s="171">
        <v>-79.944117769999707</v>
      </c>
      <c r="Y12" s="170">
        <v>72.042850009998389</v>
      </c>
      <c r="Z12" s="170">
        <v>62.077581629999599</v>
      </c>
      <c r="AA12" s="171">
        <v>54.176313869998282</v>
      </c>
      <c r="AC12" s="170">
        <v>-38.026159319999579</v>
      </c>
      <c r="AD12" s="170">
        <v>13.480919590000035</v>
      </c>
      <c r="AE12" s="170">
        <v>-491.41712857999977</v>
      </c>
      <c r="AF12" s="170">
        <v>189.22039228</v>
      </c>
      <c r="AG12" s="171">
        <v>-326.74197602999931</v>
      </c>
      <c r="AH12" s="170">
        <v>-88.070000000000178</v>
      </c>
      <c r="AI12" s="170">
        <v>305.3294574199997</v>
      </c>
      <c r="AJ12" s="171">
        <v>-109.48251860999977</v>
      </c>
      <c r="AL12" s="170">
        <v>-870.76001340000084</v>
      </c>
      <c r="AM12" s="170">
        <v>-9.2764254900000545</v>
      </c>
      <c r="AN12" s="170">
        <v>-1309.8810498299999</v>
      </c>
      <c r="AO12" s="170">
        <v>674.18200000000002</v>
      </c>
      <c r="AP12" s="171">
        <v>-1515.7354887200006</v>
      </c>
      <c r="AQ12" s="170">
        <v>-160.23250000000218</v>
      </c>
      <c r="AR12" s="170">
        <v>514.0783037499998</v>
      </c>
      <c r="AS12" s="171">
        <v>-1161.8896849700029</v>
      </c>
      <c r="AU12" s="170">
        <v>29.813165990000005</v>
      </c>
      <c r="AV12" s="170">
        <v>9.8220244500000025</v>
      </c>
      <c r="AW12" s="170">
        <v>-216.77928782999999</v>
      </c>
      <c r="AX12" s="170">
        <v>152.41958144</v>
      </c>
      <c r="AY12" s="171">
        <v>-24.724515949999983</v>
      </c>
      <c r="AZ12" s="170">
        <v>169.58250000000001</v>
      </c>
      <c r="BA12" s="170">
        <v>84.092916079999995</v>
      </c>
      <c r="BB12" s="171">
        <v>228.95090013000004</v>
      </c>
      <c r="BD12" s="170">
        <v>14.141637340000001</v>
      </c>
      <c r="BE12" s="170">
        <v>-6.548560740000001</v>
      </c>
      <c r="BF12" s="170">
        <v>-153.76651874000001</v>
      </c>
      <c r="BG12" s="170">
        <v>109.51309358999998</v>
      </c>
      <c r="BH12" s="171">
        <v>-36.660348550000037</v>
      </c>
      <c r="BI12" s="170">
        <v>49.632500010000001</v>
      </c>
      <c r="BJ12" s="170">
        <v>50.407566229999993</v>
      </c>
      <c r="BK12" s="171">
        <v>63.379717689999957</v>
      </c>
      <c r="BM12" s="170">
        <v>9.8278422200000009</v>
      </c>
      <c r="BN12" s="170">
        <v>16.488403170000002</v>
      </c>
      <c r="BO12" s="170">
        <v>-429.67365720999993</v>
      </c>
      <c r="BP12" s="170">
        <v>139.95672317</v>
      </c>
      <c r="BQ12" s="171">
        <v>-263.40068864999989</v>
      </c>
      <c r="BR12" s="170">
        <v>50.220999990000003</v>
      </c>
      <c r="BS12" s="170">
        <v>298.39172525999999</v>
      </c>
      <c r="BT12" s="171">
        <v>85.21203660000009</v>
      </c>
      <c r="BV12" s="170">
        <v>63.439199419999994</v>
      </c>
      <c r="BW12" s="170">
        <v>12.290977660000001</v>
      </c>
      <c r="BX12" s="170">
        <v>-1362.8250597400001</v>
      </c>
      <c r="BY12" s="170">
        <v>105.06635717000002</v>
      </c>
      <c r="BZ12" s="171">
        <v>-1182.0285254900002</v>
      </c>
      <c r="CA12" s="170">
        <v>-51.46</v>
      </c>
      <c r="CB12" s="170">
        <v>278.81959866</v>
      </c>
      <c r="CC12" s="171">
        <v>-954.66892683000026</v>
      </c>
      <c r="CE12" s="170">
        <v>31.117585910000003</v>
      </c>
      <c r="CF12" s="170">
        <v>11.688539879999999</v>
      </c>
      <c r="CG12" s="170">
        <v>-522.77245520000008</v>
      </c>
      <c r="CH12" s="170">
        <v>125.9686501</v>
      </c>
      <c r="CI12" s="171">
        <v>-353.99767931000008</v>
      </c>
      <c r="CJ12" s="170">
        <v>15.028499999999999</v>
      </c>
      <c r="CK12" s="170">
        <v>410.64616838000001</v>
      </c>
      <c r="CL12" s="171">
        <v>71.676989069999934</v>
      </c>
      <c r="CN12" s="170">
        <v>26.327371540000001</v>
      </c>
      <c r="CO12" s="170">
        <v>9.1277121199999982</v>
      </c>
      <c r="CP12" s="170">
        <v>-121.45436485000002</v>
      </c>
      <c r="CQ12" s="170">
        <v>97.24490376</v>
      </c>
      <c r="CR12" s="171">
        <v>11.245622569999981</v>
      </c>
      <c r="CS12" s="170">
        <v>102.93704685000002</v>
      </c>
      <c r="CT12" s="170">
        <v>39.99346705</v>
      </c>
      <c r="CU12" s="171">
        <v>154.17613646999999</v>
      </c>
      <c r="CW12" s="170">
        <v>11.560985259999999</v>
      </c>
      <c r="CX12" s="170">
        <v>6.5088595199999988</v>
      </c>
      <c r="CY12" s="170">
        <v>-296.83639605999991</v>
      </c>
      <c r="CZ12" s="170">
        <v>53.474492170000005</v>
      </c>
      <c r="DA12" s="171">
        <v>-225.29205910999991</v>
      </c>
      <c r="DB12" s="170">
        <v>124.70224315</v>
      </c>
      <c r="DC12" s="170">
        <v>256.42082668</v>
      </c>
      <c r="DD12" s="171">
        <v>155.83101072000011</v>
      </c>
      <c r="DF12" s="170">
        <v>55.187201770000001</v>
      </c>
      <c r="DG12" s="170">
        <v>7.4834410699999996</v>
      </c>
      <c r="DH12" s="170">
        <v>-515.01131069000098</v>
      </c>
      <c r="DI12" s="170">
        <v>73.094438990000015</v>
      </c>
      <c r="DJ12" s="171">
        <v>-379.246228860001</v>
      </c>
      <c r="DK12" s="170">
        <v>-227.86149999999998</v>
      </c>
      <c r="DL12" s="170">
        <v>469.28937077999996</v>
      </c>
      <c r="DM12" s="171">
        <v>-137.81835808000091</v>
      </c>
      <c r="DO12" s="170">
        <v>15.230162350000002</v>
      </c>
      <c r="DP12" s="170">
        <v>4.8720667899999999</v>
      </c>
      <c r="DQ12" s="170">
        <v>-502.94746384419221</v>
      </c>
      <c r="DR12" s="170">
        <v>119.12983495419232</v>
      </c>
      <c r="DS12" s="171">
        <v>-363.71539974999985</v>
      </c>
      <c r="DT12" s="170">
        <v>-156.30000000000001</v>
      </c>
      <c r="DU12" s="170">
        <v>407.7</v>
      </c>
      <c r="DV12" s="171">
        <v>-112.31539974999993</v>
      </c>
      <c r="DX12" s="170">
        <v>14.304294460000001</v>
      </c>
      <c r="DY12" s="170">
        <v>6.1231581100000003</v>
      </c>
      <c r="DZ12" s="170">
        <v>-400.1364665928561</v>
      </c>
      <c r="EA12" s="170">
        <v>174.81506058285606</v>
      </c>
      <c r="EB12" s="171">
        <v>-204.89395344000002</v>
      </c>
      <c r="EC12" s="170">
        <v>62.908390000016901</v>
      </c>
      <c r="ED12" s="170">
        <v>238.81193085000001</v>
      </c>
      <c r="EE12" s="171">
        <v>96.8263674100169</v>
      </c>
      <c r="EG12" s="170">
        <v>14.31978054</v>
      </c>
      <c r="EH12" s="170"/>
      <c r="EI12" s="170">
        <v>1.7839229700000003</v>
      </c>
      <c r="EJ12" s="170">
        <v>-522.68630012042274</v>
      </c>
      <c r="EK12" s="170">
        <v>110.09477805042279</v>
      </c>
      <c r="EL12" s="171">
        <v>-396.48781855999994</v>
      </c>
      <c r="EM12" s="170">
        <v>-145.79050000000001</v>
      </c>
      <c r="EN12" s="170">
        <v>436.53853292000002</v>
      </c>
      <c r="EO12" s="171">
        <v>-105.73978563999999</v>
      </c>
      <c r="EQ12" s="170">
        <v>37.425766860000003</v>
      </c>
      <c r="ER12" s="170"/>
      <c r="ES12" s="170">
        <v>5.0158229722121099</v>
      </c>
      <c r="ET12" s="170">
        <v>-828.28785952221165</v>
      </c>
      <c r="EU12" s="170">
        <v>77.093351831505302</v>
      </c>
      <c r="EV12" s="171">
        <v>-708.75291785849424</v>
      </c>
      <c r="EW12" s="170">
        <v>11.593418500000308</v>
      </c>
      <c r="EX12" s="170">
        <v>441.844608049969</v>
      </c>
      <c r="EY12" s="171">
        <v>-255.31489130852501</v>
      </c>
      <c r="FA12" s="170">
        <v>19.361065249999999</v>
      </c>
      <c r="FB12" s="170"/>
      <c r="FC12" s="170">
        <v>3.1343237300000002</v>
      </c>
      <c r="FD12" s="170">
        <v>-109.74638275916917</v>
      </c>
      <c r="FE12" s="170">
        <v>110.43577052916915</v>
      </c>
      <c r="FF12" s="171">
        <v>23.184776749999983</v>
      </c>
      <c r="FG12" s="170">
        <v>-34.974507499999987</v>
      </c>
      <c r="FH12" s="170">
        <v>27.865537500009992</v>
      </c>
      <c r="FI12" s="171">
        <v>16.075806750009988</v>
      </c>
      <c r="FK12" s="170">
        <v>11.066567610000002</v>
      </c>
      <c r="FL12" s="170"/>
      <c r="FM12" s="170">
        <v>6.4503037634999991</v>
      </c>
      <c r="FN12" s="170">
        <v>-168.12118047556152</v>
      </c>
      <c r="FO12" s="170">
        <v>122.61456039721422</v>
      </c>
      <c r="FP12" s="171">
        <v>-27.989748704847287</v>
      </c>
      <c r="FQ12" s="170">
        <v>54.2545</v>
      </c>
      <c r="FR12" s="170">
        <v>57.994703704869295</v>
      </c>
      <c r="FS12" s="171">
        <v>84.259455000022001</v>
      </c>
      <c r="FT12"/>
      <c r="FU12" s="170">
        <v>13.525745449999999</v>
      </c>
      <c r="FV12" s="170"/>
      <c r="FW12" s="170">
        <v>10.894581719</v>
      </c>
      <c r="FX12" s="170">
        <v>-180.63535261966177</v>
      </c>
      <c r="FY12" s="170">
        <v>22.025989054725471</v>
      </c>
      <c r="FZ12" s="171">
        <v>-134.18903639593631</v>
      </c>
      <c r="GA12" s="170">
        <v>-81.813000000000002</v>
      </c>
      <c r="GB12" s="170">
        <v>168.6985592359143</v>
      </c>
      <c r="GC12" s="171">
        <v>-47.303477160022027</v>
      </c>
      <c r="GD12"/>
      <c r="GE12" s="170">
        <v>19.072172099999989</v>
      </c>
      <c r="GF12" s="170">
        <v>-65.865265220000012</v>
      </c>
      <c r="GG12" s="170">
        <v>6.0027377826821651</v>
      </c>
      <c r="GH12" s="170">
        <v>-146.71500690813403</v>
      </c>
      <c r="GI12" s="170">
        <v>-37.834982159177756</v>
      </c>
      <c r="GJ12" s="171">
        <v>-159.47507918462964</v>
      </c>
      <c r="GK12" s="170">
        <v>50.72848748812374</v>
      </c>
      <c r="GL12" s="170">
        <v>127.58016558778337</v>
      </c>
      <c r="GM12" s="171">
        <v>18.833573891277467</v>
      </c>
      <c r="GN12" s="170">
        <v>4.7839397400000001</v>
      </c>
      <c r="GO12"/>
      <c r="GP12" s="170">
        <v>19.342150200000003</v>
      </c>
      <c r="GQ12" s="170">
        <v>-17.716752110000002</v>
      </c>
      <c r="GR12" s="170">
        <v>8.1008909481795204</v>
      </c>
      <c r="GS12" s="170">
        <v>-151.97902148188768</v>
      </c>
      <c r="GT12" s="170">
        <v>104.8302896994183</v>
      </c>
      <c r="GU12" s="171">
        <v>-19.705690634289851</v>
      </c>
      <c r="GV12" s="170">
        <v>39.966361103587502</v>
      </c>
      <c r="GW12" s="170">
        <v>68.4121721716363</v>
      </c>
      <c r="GX12" s="171">
        <v>88.672842640933951</v>
      </c>
      <c r="GY12" s="170">
        <v>90.46051321999991</v>
      </c>
      <c r="HA12" s="170">
        <v>10.395367590000005</v>
      </c>
      <c r="HB12" s="170">
        <v>-65.755429419999999</v>
      </c>
      <c r="HC12" s="170">
        <v>12.982359823700872</v>
      </c>
      <c r="HD12" s="170">
        <v>-252.76094068612184</v>
      </c>
      <c r="HE12" s="170">
        <v>108.92458811876008</v>
      </c>
      <c r="HF12" s="171">
        <v>-120.45862515366088</v>
      </c>
      <c r="HG12" s="170">
        <v>10.696490644225101</v>
      </c>
      <c r="HH12" s="170">
        <v>153.21959584481533</v>
      </c>
      <c r="HI12" s="171">
        <v>43.457461335379548</v>
      </c>
      <c r="HJ12" s="170">
        <v>3.1061143300000005</v>
      </c>
      <c r="HL12" s="170">
        <v>15.747508379999989</v>
      </c>
      <c r="HM12" s="170">
        <v>25.179259696500004</v>
      </c>
      <c r="HN12" s="170">
        <v>7.355517748181982</v>
      </c>
      <c r="HO12" s="170">
        <v>-342.10466381935987</v>
      </c>
      <c r="HP12" s="170">
        <v>135.9649666320509</v>
      </c>
      <c r="HQ12" s="171">
        <v>-183.036671059127</v>
      </c>
      <c r="HR12" s="170">
        <v>-48.85415946175592</v>
      </c>
      <c r="HS12" s="170">
        <v>235.53148524475677</v>
      </c>
      <c r="HT12" s="171">
        <v>3.6406547238738369</v>
      </c>
      <c r="HU12" s="170">
        <v>-0.2592001900000005</v>
      </c>
    </row>
    <row r="13" spans="1:229" s="168" customFormat="1">
      <c r="A13" s="169" t="s">
        <v>552</v>
      </c>
      <c r="B13" s="170">
        <v>-102.10335781000005</v>
      </c>
      <c r="C13" s="170">
        <v>-18.581452400000035</v>
      </c>
      <c r="D13" s="170">
        <v>392.40749727000002</v>
      </c>
      <c r="E13" s="170">
        <v>-24.517118</v>
      </c>
      <c r="F13" s="171">
        <v>247.20556905999993</v>
      </c>
      <c r="G13" s="170">
        <v>-486.68205004000009</v>
      </c>
      <c r="H13" s="170">
        <v>0</v>
      </c>
      <c r="I13" s="171">
        <v>-239.47648098000016</v>
      </c>
      <c r="K13" s="170">
        <v>44.507590610000015</v>
      </c>
      <c r="L13" s="170">
        <v>-22.639782180000008</v>
      </c>
      <c r="M13" s="170">
        <v>34.700000000000003</v>
      </c>
      <c r="N13" s="170">
        <v>0</v>
      </c>
      <c r="O13" s="171">
        <v>56.567808430000014</v>
      </c>
      <c r="P13" s="170">
        <v>-292.98212891999998</v>
      </c>
      <c r="Q13" s="170">
        <v>0</v>
      </c>
      <c r="R13" s="171">
        <v>-236.41432048999997</v>
      </c>
      <c r="T13" s="170">
        <v>-5.4850889300000336</v>
      </c>
      <c r="U13" s="170">
        <v>-44.833694630000018</v>
      </c>
      <c r="V13" s="170">
        <v>-33.460580520000001</v>
      </c>
      <c r="W13" s="170">
        <v>0</v>
      </c>
      <c r="X13" s="171">
        <v>-83.77936408000005</v>
      </c>
      <c r="Y13" s="170">
        <v>-629.38000000000011</v>
      </c>
      <c r="Z13" s="170">
        <v>0</v>
      </c>
      <c r="AA13" s="171">
        <v>-713.15936408000016</v>
      </c>
      <c r="AC13" s="170">
        <v>-98.121667549999984</v>
      </c>
      <c r="AD13" s="170">
        <v>-140.41657016000005</v>
      </c>
      <c r="AE13" s="170">
        <v>-9.0843966999999974</v>
      </c>
      <c r="AF13" s="170">
        <v>-1.2433111000000001</v>
      </c>
      <c r="AG13" s="171">
        <v>-248.86594551000002</v>
      </c>
      <c r="AH13" s="170">
        <v>1748.0005000000001</v>
      </c>
      <c r="AI13" s="170">
        <v>0</v>
      </c>
      <c r="AJ13" s="171">
        <v>1499.13455449</v>
      </c>
      <c r="AL13" s="170">
        <v>-78.52189754000004</v>
      </c>
      <c r="AM13" s="170">
        <v>22.783625040000008</v>
      </c>
      <c r="AN13" s="170">
        <v>-50.7</v>
      </c>
      <c r="AO13" s="170">
        <v>0</v>
      </c>
      <c r="AP13" s="171">
        <v>-106.43827250000004</v>
      </c>
      <c r="AQ13" s="170">
        <v>471.32649999</v>
      </c>
      <c r="AR13" s="170">
        <v>0</v>
      </c>
      <c r="AS13" s="171">
        <v>364.88822748999996</v>
      </c>
      <c r="AU13" s="170">
        <v>137.70927295999999</v>
      </c>
      <c r="AV13" s="170">
        <v>-53.483073540000007</v>
      </c>
      <c r="AW13" s="170">
        <v>-6.6670897399999998</v>
      </c>
      <c r="AX13" s="170">
        <v>0</v>
      </c>
      <c r="AY13" s="171">
        <v>77.559109679999992</v>
      </c>
      <c r="AZ13" s="170">
        <v>-886.88386046000005</v>
      </c>
      <c r="BA13" s="170">
        <v>0</v>
      </c>
      <c r="BB13" s="171">
        <v>-809.32475078000004</v>
      </c>
      <c r="BD13" s="170">
        <v>-13.322999560000023</v>
      </c>
      <c r="BE13" s="170">
        <v>-54.487092529999984</v>
      </c>
      <c r="BF13" s="170">
        <v>-47.297575379999998</v>
      </c>
      <c r="BG13" s="170">
        <v>0</v>
      </c>
      <c r="BH13" s="171">
        <v>-115.10766747000001</v>
      </c>
      <c r="BI13" s="170">
        <v>-688.91790000000003</v>
      </c>
      <c r="BJ13" s="170">
        <v>0</v>
      </c>
      <c r="BK13" s="171">
        <v>-804.02556747000006</v>
      </c>
      <c r="BM13" s="170">
        <v>-39.988411949999993</v>
      </c>
      <c r="BN13" s="170">
        <v>-84.132586779999983</v>
      </c>
      <c r="BO13" s="170">
        <v>1249.2725484999999</v>
      </c>
      <c r="BP13" s="170">
        <v>-19.930898799999998</v>
      </c>
      <c r="BQ13" s="171">
        <v>1105.22065097</v>
      </c>
      <c r="BR13" s="170">
        <v>981.58206273999997</v>
      </c>
      <c r="BS13" s="170">
        <v>0</v>
      </c>
      <c r="BT13" s="171">
        <v>2086.8027137099998</v>
      </c>
      <c r="BV13" s="170">
        <v>-81.273994290000005</v>
      </c>
      <c r="BW13" s="170">
        <v>-8.6117364900000091</v>
      </c>
      <c r="BX13" s="170">
        <v>-69.13958826999999</v>
      </c>
      <c r="BY13" s="170">
        <v>0</v>
      </c>
      <c r="BZ13" s="171">
        <v>-159.02531905000001</v>
      </c>
      <c r="CA13" s="170">
        <v>-167.92044800999997</v>
      </c>
      <c r="CB13" s="170">
        <v>0</v>
      </c>
      <c r="CC13" s="171">
        <v>-326.94576705999998</v>
      </c>
      <c r="CE13" s="170">
        <v>-23.560003009999999</v>
      </c>
      <c r="CF13" s="170">
        <v>-47.214373039999998</v>
      </c>
      <c r="CG13" s="170">
        <v>30.435759340000004</v>
      </c>
      <c r="CH13" s="170">
        <v>0</v>
      </c>
      <c r="CI13" s="171">
        <v>-40.338616709999997</v>
      </c>
      <c r="CJ13" s="170">
        <v>-643.82414272999995</v>
      </c>
      <c r="CK13" s="170">
        <v>0</v>
      </c>
      <c r="CL13" s="171">
        <v>-684.16275943999995</v>
      </c>
      <c r="CN13" s="170">
        <v>-25.967008879999973</v>
      </c>
      <c r="CO13" s="170">
        <v>17.914767989999991</v>
      </c>
      <c r="CP13" s="170">
        <v>27.754583899999997</v>
      </c>
      <c r="CQ13" s="170">
        <v>0</v>
      </c>
      <c r="CR13" s="171">
        <v>19.702343010000014</v>
      </c>
      <c r="CS13" s="170">
        <v>-123.65958342000002</v>
      </c>
      <c r="CT13" s="170">
        <v>0</v>
      </c>
      <c r="CU13" s="171">
        <v>-103.95724041</v>
      </c>
      <c r="CW13" s="170">
        <v>-54.675552490000008</v>
      </c>
      <c r="CX13" s="170">
        <v>-115.48839431000002</v>
      </c>
      <c r="CY13" s="170">
        <v>190.31680147</v>
      </c>
      <c r="CZ13" s="170">
        <v>-21.6555003</v>
      </c>
      <c r="DA13" s="171">
        <v>-1.5026456300000177</v>
      </c>
      <c r="DB13" s="170">
        <v>773.91837556999997</v>
      </c>
      <c r="DC13" s="170">
        <v>0</v>
      </c>
      <c r="DD13" s="171">
        <v>772.41572993999989</v>
      </c>
      <c r="DF13" s="170">
        <v>44.563945269999991</v>
      </c>
      <c r="DG13" s="170">
        <v>56.40133243999999</v>
      </c>
      <c r="DH13" s="170">
        <v>32.476859149999996</v>
      </c>
      <c r="DI13" s="170">
        <v>-15.321085999999999</v>
      </c>
      <c r="DJ13" s="171">
        <v>118.12105085999998</v>
      </c>
      <c r="DK13" s="170">
        <v>-329.49699949999996</v>
      </c>
      <c r="DL13" s="170"/>
      <c r="DM13" s="171">
        <v>-211.37594863999999</v>
      </c>
      <c r="DO13" s="170">
        <v>-6.0630980400000043</v>
      </c>
      <c r="DP13" s="170">
        <v>37.706511640000002</v>
      </c>
      <c r="DQ13" s="170">
        <v>46.612867350000009</v>
      </c>
      <c r="DR13" s="170">
        <v>0</v>
      </c>
      <c r="DS13" s="171">
        <v>78.256280950000004</v>
      </c>
      <c r="DT13" s="170">
        <v>-409.29999999999995</v>
      </c>
      <c r="DU13" s="170">
        <v>0</v>
      </c>
      <c r="DV13" s="171">
        <v>-331.04371904999994</v>
      </c>
      <c r="DX13" s="170">
        <v>-35.969016400000001</v>
      </c>
      <c r="DY13" s="170">
        <v>9.5801436699999982</v>
      </c>
      <c r="DZ13" s="170">
        <v>-7.6408029800000037</v>
      </c>
      <c r="EA13" s="170">
        <v>0</v>
      </c>
      <c r="EB13" s="171">
        <v>-34.029675710000006</v>
      </c>
      <c r="EC13" s="170">
        <v>-525.58100000000002</v>
      </c>
      <c r="ED13" s="170">
        <v>0</v>
      </c>
      <c r="EE13" s="171">
        <v>-559.61067571000001</v>
      </c>
      <c r="EG13" s="170">
        <v>-159.98227059999999</v>
      </c>
      <c r="EH13" s="170"/>
      <c r="EI13" s="170">
        <v>-106.62040378</v>
      </c>
      <c r="EJ13" s="170">
        <v>18.05497500000001</v>
      </c>
      <c r="EK13" s="170">
        <v>0</v>
      </c>
      <c r="EL13" s="171">
        <v>-248.54769937999998</v>
      </c>
      <c r="EM13" s="170">
        <v>908.68449999999996</v>
      </c>
      <c r="EN13" s="170">
        <v>0</v>
      </c>
      <c r="EO13" s="171">
        <v>660.13680062000003</v>
      </c>
      <c r="EQ13" s="170">
        <v>-3.6834558900000096</v>
      </c>
      <c r="ER13" s="170"/>
      <c r="ES13" s="170">
        <v>22.701845956499998</v>
      </c>
      <c r="ET13" s="170">
        <v>-120.28134257649999</v>
      </c>
      <c r="EU13" s="170">
        <v>0</v>
      </c>
      <c r="EV13" s="171">
        <v>-101.26295251000001</v>
      </c>
      <c r="EW13" s="170">
        <v>-302.20099999999996</v>
      </c>
      <c r="EX13" s="170">
        <v>0</v>
      </c>
      <c r="EY13" s="171">
        <v>-403.46395250999996</v>
      </c>
      <c r="FA13" s="170">
        <v>156.56826130000002</v>
      </c>
      <c r="FB13" s="170"/>
      <c r="FC13" s="170">
        <v>-81.883815819999995</v>
      </c>
      <c r="FD13" s="170">
        <v>-2.2281799700000002</v>
      </c>
      <c r="FE13" s="170">
        <v>0</v>
      </c>
      <c r="FF13" s="171">
        <v>72.456265510000023</v>
      </c>
      <c r="FG13" s="170">
        <v>-635.15650000000005</v>
      </c>
      <c r="FH13" s="170">
        <v>0</v>
      </c>
      <c r="FI13" s="171">
        <v>-562.70023449000007</v>
      </c>
      <c r="FK13" s="170">
        <v>-3.5067156799999983</v>
      </c>
      <c r="FL13" s="170"/>
      <c r="FM13" s="170">
        <v>41.43872646749999</v>
      </c>
      <c r="FN13" s="170">
        <v>66.124877582500005</v>
      </c>
      <c r="FO13" s="170">
        <v>0</v>
      </c>
      <c r="FP13" s="171">
        <v>104.05688837</v>
      </c>
      <c r="FQ13" s="170">
        <v>-354.63599999999997</v>
      </c>
      <c r="FR13" s="170">
        <v>0</v>
      </c>
      <c r="FS13" s="171">
        <v>-250.57911162999997</v>
      </c>
      <c r="FT13"/>
      <c r="FU13" s="170">
        <v>204.97305152999999</v>
      </c>
      <c r="FV13" s="170"/>
      <c r="FW13" s="170">
        <v>-56.501714206499997</v>
      </c>
      <c r="FX13" s="170">
        <v>-85.943525793500001</v>
      </c>
      <c r="FY13" s="170">
        <v>0</v>
      </c>
      <c r="FZ13" s="171">
        <v>62.527811529999994</v>
      </c>
      <c r="GA13" s="170">
        <v>566.80050000000006</v>
      </c>
      <c r="GB13" s="170">
        <v>0</v>
      </c>
      <c r="GC13" s="171">
        <v>629.32831153000006</v>
      </c>
      <c r="GD13"/>
      <c r="GE13" s="170">
        <v>3.0208420275379395</v>
      </c>
      <c r="GF13" s="170">
        <v>-0.81598139000000447</v>
      </c>
      <c r="GG13" s="170">
        <v>28.194277877317941</v>
      </c>
      <c r="GH13" s="170">
        <v>-211.01606684763905</v>
      </c>
      <c r="GI13" s="170">
        <v>0</v>
      </c>
      <c r="GJ13" s="171">
        <v>-179.80094694278318</v>
      </c>
      <c r="GK13" s="170">
        <v>-67.102500000000006</v>
      </c>
      <c r="GL13" s="170">
        <v>0</v>
      </c>
      <c r="GM13" s="171">
        <v>-246.90344694278321</v>
      </c>
      <c r="GN13" s="170">
        <v>-55.580331000000008</v>
      </c>
      <c r="GO13"/>
      <c r="GP13" s="170">
        <v>-15.304645716400453</v>
      </c>
      <c r="GQ13" s="170">
        <v>-5.8418343799999972</v>
      </c>
      <c r="GR13" s="170">
        <v>-38.828843295538583</v>
      </c>
      <c r="GS13" s="170">
        <v>36.288262748567313</v>
      </c>
      <c r="GT13" s="170">
        <v>0</v>
      </c>
      <c r="GU13" s="171">
        <v>-17.845226263371721</v>
      </c>
      <c r="GV13" s="170">
        <v>-638.04899999999998</v>
      </c>
      <c r="GW13" s="170">
        <v>0</v>
      </c>
      <c r="GX13" s="171">
        <v>-655.89422626337171</v>
      </c>
      <c r="GY13" s="170">
        <v>-46.868957829999999</v>
      </c>
      <c r="HA13" s="170">
        <v>-45.557838840694103</v>
      </c>
      <c r="HB13" s="170">
        <v>30.339804399999998</v>
      </c>
      <c r="HC13" s="170">
        <v>-8.5143741873488512</v>
      </c>
      <c r="HD13" s="170">
        <v>7.6945592882131031</v>
      </c>
      <c r="HE13" s="170">
        <v>0</v>
      </c>
      <c r="HF13" s="171">
        <v>-46.377653739829853</v>
      </c>
      <c r="HG13" s="170">
        <v>-960.1825</v>
      </c>
      <c r="HH13" s="170">
        <v>0</v>
      </c>
      <c r="HI13" s="171">
        <v>-1006.5601537398298</v>
      </c>
      <c r="HJ13" s="170">
        <v>-40.154564499999999</v>
      </c>
      <c r="HL13" s="170">
        <v>-34.800325839999964</v>
      </c>
      <c r="HM13" s="170">
        <v>7.2015904635001</v>
      </c>
      <c r="HN13" s="170">
        <v>-38.297874527174905</v>
      </c>
      <c r="HO13" s="170">
        <v>-29.88738976296359</v>
      </c>
      <c r="HP13" s="170">
        <v>0</v>
      </c>
      <c r="HQ13" s="171">
        <v>-102.98559013013846</v>
      </c>
      <c r="HR13" s="170">
        <v>822.25450000000001</v>
      </c>
      <c r="HS13" s="170">
        <v>197</v>
      </c>
      <c r="HT13" s="171">
        <v>916.26890986986155</v>
      </c>
      <c r="HU13" s="170">
        <v>-99.787506179999994</v>
      </c>
    </row>
    <row r="14" spans="1:229" s="168" customFormat="1">
      <c r="A14" s="172" t="s">
        <v>553</v>
      </c>
      <c r="B14" s="170">
        <v>23.28782947000003</v>
      </c>
      <c r="C14" s="170">
        <v>2.6715885500000192</v>
      </c>
      <c r="D14" s="170">
        <v>0.68633646000002324</v>
      </c>
      <c r="E14" s="170">
        <v>0</v>
      </c>
      <c r="F14" s="171">
        <v>26.645754480000075</v>
      </c>
      <c r="G14" s="170">
        <v>78.474500000000063</v>
      </c>
      <c r="H14" s="170">
        <v>0</v>
      </c>
      <c r="I14" s="171">
        <v>105.12025448000014</v>
      </c>
      <c r="K14" s="170">
        <v>32.641227729999976</v>
      </c>
      <c r="L14" s="170">
        <v>4.83854188000001</v>
      </c>
      <c r="M14" s="170">
        <v>14.247272799999788</v>
      </c>
      <c r="N14" s="170">
        <v>0</v>
      </c>
      <c r="O14" s="171">
        <v>51.727042409999768</v>
      </c>
      <c r="P14" s="170">
        <v>-204.21809291000014</v>
      </c>
      <c r="Q14" s="170">
        <v>0</v>
      </c>
      <c r="R14" s="171">
        <v>-152.49105050000037</v>
      </c>
      <c r="T14" s="170">
        <v>29.253923050000015</v>
      </c>
      <c r="U14" s="170">
        <v>2.9263528100000022</v>
      </c>
      <c r="V14" s="170">
        <v>14.487212339999701</v>
      </c>
      <c r="W14" s="170">
        <v>0</v>
      </c>
      <c r="X14" s="171">
        <v>46.667488199999717</v>
      </c>
      <c r="Y14" s="170">
        <v>-74.796915499999997</v>
      </c>
      <c r="Z14" s="170">
        <v>0</v>
      </c>
      <c r="AA14" s="171">
        <v>-28.12942730000028</v>
      </c>
      <c r="AC14" s="170">
        <v>22.31873633999999</v>
      </c>
      <c r="AD14" s="170">
        <v>1.55636237000001</v>
      </c>
      <c r="AE14" s="170">
        <v>27.035563080000003</v>
      </c>
      <c r="AF14" s="170">
        <v>0</v>
      </c>
      <c r="AG14" s="171">
        <v>50.910661790000006</v>
      </c>
      <c r="AH14" s="170">
        <v>-81.057000000000002</v>
      </c>
      <c r="AI14" s="170">
        <v>0</v>
      </c>
      <c r="AJ14" s="171">
        <v>-30.146338209999996</v>
      </c>
      <c r="AL14" s="170">
        <v>132.77915359000002</v>
      </c>
      <c r="AM14" s="170">
        <v>-1.456156400000004</v>
      </c>
      <c r="AN14" s="170">
        <v>14.577454619999855</v>
      </c>
      <c r="AO14" s="170">
        <v>0</v>
      </c>
      <c r="AP14" s="171">
        <v>145.90045180999988</v>
      </c>
      <c r="AQ14" s="170">
        <v>-235.75315000000006</v>
      </c>
      <c r="AR14" s="170">
        <v>0</v>
      </c>
      <c r="AS14" s="171">
        <v>-89.852698190000183</v>
      </c>
      <c r="AU14" s="170">
        <v>35.651306920000003</v>
      </c>
      <c r="AV14" s="170">
        <v>-3.24333961</v>
      </c>
      <c r="AW14" s="170">
        <v>12.279162970000002</v>
      </c>
      <c r="AX14" s="170">
        <v>0</v>
      </c>
      <c r="AY14" s="171">
        <v>44.687130280000005</v>
      </c>
      <c r="AZ14" s="170">
        <v>-16.290237040000001</v>
      </c>
      <c r="BA14" s="170">
        <v>0</v>
      </c>
      <c r="BB14" s="171">
        <v>28.396893240000004</v>
      </c>
      <c r="BD14" s="170">
        <v>27.36152727</v>
      </c>
      <c r="BE14" s="170">
        <v>18.153472220000005</v>
      </c>
      <c r="BF14" s="170">
        <v>25.124752440000002</v>
      </c>
      <c r="BG14" s="170">
        <v>0</v>
      </c>
      <c r="BH14" s="171">
        <v>70.639751930000017</v>
      </c>
      <c r="BI14" s="170">
        <v>9.1704999999999988</v>
      </c>
      <c r="BJ14" s="170">
        <v>0</v>
      </c>
      <c r="BK14" s="171">
        <v>79.810251930000021</v>
      </c>
      <c r="BM14" s="170">
        <v>26.963991020000002</v>
      </c>
      <c r="BN14" s="170">
        <v>-16.98053891</v>
      </c>
      <c r="BO14" s="170">
        <v>15.899084590000001</v>
      </c>
      <c r="BP14" s="170">
        <v>0</v>
      </c>
      <c r="BQ14" s="171">
        <v>25.882536700000003</v>
      </c>
      <c r="BR14" s="170">
        <v>-98.847000000000008</v>
      </c>
      <c r="BS14" s="170">
        <v>0</v>
      </c>
      <c r="BT14" s="171">
        <v>-72.964463300000006</v>
      </c>
      <c r="BV14" s="170">
        <v>39.769060189999998</v>
      </c>
      <c r="BW14" s="170">
        <v>-1.1007005599999999</v>
      </c>
      <c r="BX14" s="170">
        <v>16.04852236</v>
      </c>
      <c r="BY14" s="170">
        <v>0</v>
      </c>
      <c r="BZ14" s="171">
        <v>54.716881989999997</v>
      </c>
      <c r="CA14" s="170">
        <v>-3.5529999999999973</v>
      </c>
      <c r="CB14" s="170">
        <v>0</v>
      </c>
      <c r="CC14" s="171">
        <v>51.16388199</v>
      </c>
      <c r="CE14" s="170">
        <v>46.953086950000007</v>
      </c>
      <c r="CF14" s="170">
        <v>0.17765929000000028</v>
      </c>
      <c r="CG14" s="170">
        <v>23.627947379999998</v>
      </c>
      <c r="CH14" s="170">
        <v>0</v>
      </c>
      <c r="CI14" s="171">
        <v>70.758693620000003</v>
      </c>
      <c r="CJ14" s="170">
        <v>-75.372</v>
      </c>
      <c r="CK14" s="170">
        <v>0</v>
      </c>
      <c r="CL14" s="171">
        <v>-4.6133063799999974</v>
      </c>
      <c r="CN14" s="170">
        <v>47.513074709999998</v>
      </c>
      <c r="CO14" s="170">
        <v>-5.0456009999999878E-2</v>
      </c>
      <c r="CP14" s="170">
        <v>27.204971320000002</v>
      </c>
      <c r="CQ14" s="170">
        <v>0</v>
      </c>
      <c r="CR14" s="171">
        <v>74.667590020000006</v>
      </c>
      <c r="CS14" s="170">
        <v>72.478999999999999</v>
      </c>
      <c r="CT14" s="170">
        <v>0</v>
      </c>
      <c r="CU14" s="171">
        <v>147.14659002000002</v>
      </c>
      <c r="CW14" s="170">
        <v>62.117077649999999</v>
      </c>
      <c r="CX14" s="170">
        <v>0.7501905900000001</v>
      </c>
      <c r="CY14" s="170">
        <v>38.30931665</v>
      </c>
      <c r="CZ14" s="170">
        <v>0</v>
      </c>
      <c r="DA14" s="171">
        <v>101.17658489</v>
      </c>
      <c r="DB14" s="170">
        <v>152.36949999999999</v>
      </c>
      <c r="DC14" s="170">
        <v>0</v>
      </c>
      <c r="DD14" s="171">
        <v>253.54608488999997</v>
      </c>
      <c r="DF14" s="170">
        <v>56.112710420000006</v>
      </c>
      <c r="DG14" s="170">
        <v>0.98700449000000001</v>
      </c>
      <c r="DH14" s="170">
        <v>25.566680330000001</v>
      </c>
      <c r="DI14" s="170">
        <v>0</v>
      </c>
      <c r="DJ14" s="171">
        <v>82.66639524</v>
      </c>
      <c r="DK14" s="170">
        <v>167.01599999999999</v>
      </c>
      <c r="DL14" s="170">
        <v>0</v>
      </c>
      <c r="DM14" s="171">
        <v>249.67915402</v>
      </c>
      <c r="DO14" s="170">
        <v>51.313468289999996</v>
      </c>
      <c r="DP14" s="170">
        <v>0.5165660099999998</v>
      </c>
      <c r="DQ14" s="170">
        <v>41.784797220000002</v>
      </c>
      <c r="DR14" s="170">
        <v>0</v>
      </c>
      <c r="DS14" s="171">
        <v>93.614831519999996</v>
      </c>
      <c r="DT14" s="170">
        <v>183.9</v>
      </c>
      <c r="DU14" s="170">
        <v>0</v>
      </c>
      <c r="DV14" s="171">
        <v>277.51483152000003</v>
      </c>
      <c r="DX14" s="170">
        <v>36.902555439999993</v>
      </c>
      <c r="DY14" s="170">
        <v>0.37143562999999996</v>
      </c>
      <c r="DZ14" s="170">
        <v>-2.7771938099999995</v>
      </c>
      <c r="EA14" s="170">
        <v>0</v>
      </c>
      <c r="EB14" s="171">
        <v>34.496797259999994</v>
      </c>
      <c r="EC14" s="170">
        <v>36.933999999999997</v>
      </c>
      <c r="ED14" s="170">
        <v>0</v>
      </c>
      <c r="EE14" s="171">
        <v>71.430797260000006</v>
      </c>
      <c r="EG14" s="170">
        <v>40.915265560000002</v>
      </c>
      <c r="EH14" s="170"/>
      <c r="EI14" s="170">
        <v>-5.4324870900000004</v>
      </c>
      <c r="EJ14" s="170">
        <v>34.802244250000001</v>
      </c>
      <c r="EK14" s="170">
        <v>0</v>
      </c>
      <c r="EL14" s="171">
        <v>70.285022720000001</v>
      </c>
      <c r="EM14" s="170">
        <v>-59.261499999999998</v>
      </c>
      <c r="EN14" s="170">
        <v>0</v>
      </c>
      <c r="EO14" s="171">
        <v>11.023522720000001</v>
      </c>
      <c r="EQ14" s="170">
        <v>48.066236480000001</v>
      </c>
      <c r="ER14" s="170"/>
      <c r="ES14" s="170">
        <v>-3.82402679</v>
      </c>
      <c r="ET14" s="170">
        <v>7.4468877500010002</v>
      </c>
      <c r="EU14" s="170">
        <v>0</v>
      </c>
      <c r="EV14" s="171">
        <v>51.689097440001007</v>
      </c>
      <c r="EW14" s="170">
        <v>-114.7445</v>
      </c>
      <c r="EX14" s="170">
        <v>0</v>
      </c>
      <c r="EY14" s="171">
        <v>-63.055402559998996</v>
      </c>
      <c r="FA14" s="170">
        <v>46.892217989999999</v>
      </c>
      <c r="FB14" s="170"/>
      <c r="FC14" s="170">
        <v>0.38389420000000019</v>
      </c>
      <c r="FD14" s="170">
        <v>14.39743415</v>
      </c>
      <c r="FE14" s="170">
        <v>0</v>
      </c>
      <c r="FF14" s="171">
        <v>61.673546340000001</v>
      </c>
      <c r="FG14" s="170">
        <v>98.835499999999996</v>
      </c>
      <c r="FH14" s="170">
        <v>0</v>
      </c>
      <c r="FI14" s="171">
        <v>160.50904634</v>
      </c>
      <c r="FK14" s="170">
        <v>37.431969119999991</v>
      </c>
      <c r="FL14" s="170"/>
      <c r="FM14" s="170">
        <v>-5.9826746299999991</v>
      </c>
      <c r="FN14" s="170">
        <v>8.50591294</v>
      </c>
      <c r="FO14" s="170">
        <v>0</v>
      </c>
      <c r="FP14" s="171">
        <v>39.955207429999994</v>
      </c>
      <c r="FQ14" s="170">
        <v>56.259500000000003</v>
      </c>
      <c r="FR14" s="170">
        <v>0</v>
      </c>
      <c r="FS14" s="171">
        <v>96.214707430000004</v>
      </c>
      <c r="FT14"/>
      <c r="FU14" s="170">
        <v>31.512702190000009</v>
      </c>
      <c r="FV14" s="170"/>
      <c r="FW14" s="170">
        <v>-0.37160447999999996</v>
      </c>
      <c r="FX14" s="170">
        <v>9.0301875299999974</v>
      </c>
      <c r="FY14" s="170">
        <v>0</v>
      </c>
      <c r="FZ14" s="171">
        <v>40.17128524000001</v>
      </c>
      <c r="GA14" s="170">
        <v>593.28989731499996</v>
      </c>
      <c r="GB14" s="170">
        <v>0</v>
      </c>
      <c r="GC14" s="171">
        <v>633.46118255499994</v>
      </c>
      <c r="GD14"/>
      <c r="GE14" s="170">
        <v>27.445179799999902</v>
      </c>
      <c r="GF14" s="170">
        <v>1.5524151999999996</v>
      </c>
      <c r="GG14" s="170">
        <v>-1.1370579726640071</v>
      </c>
      <c r="GH14" s="170">
        <v>-38.78717599519517</v>
      </c>
      <c r="GI14" s="170">
        <v>0</v>
      </c>
      <c r="GJ14" s="171">
        <v>-12.479054167859275</v>
      </c>
      <c r="GK14" s="170">
        <v>160.15900000000002</v>
      </c>
      <c r="GL14" s="170">
        <v>0</v>
      </c>
      <c r="GM14" s="171">
        <v>147.67994583214073</v>
      </c>
      <c r="GN14" s="170">
        <v>0.83899999999999997</v>
      </c>
      <c r="GO14"/>
      <c r="GP14" s="170">
        <v>22.900897500000013</v>
      </c>
      <c r="GQ14" s="170">
        <v>1.2909020300000003</v>
      </c>
      <c r="GR14" s="170">
        <v>-2.9131013199768776</v>
      </c>
      <c r="GS14" s="170">
        <v>1.2564961176204379</v>
      </c>
      <c r="GT14" s="170">
        <v>0</v>
      </c>
      <c r="GU14" s="171">
        <v>21.244292297643572</v>
      </c>
      <c r="GV14" s="170">
        <v>289.1155</v>
      </c>
      <c r="GW14" s="170">
        <v>0</v>
      </c>
      <c r="GX14" s="171">
        <v>310.35979229764359</v>
      </c>
      <c r="GY14" s="170">
        <v>0</v>
      </c>
      <c r="HA14" s="170">
        <v>19.062773780000256</v>
      </c>
      <c r="HB14" s="170">
        <v>1.7553388799999998</v>
      </c>
      <c r="HC14" s="170">
        <v>-4.6577031963519842</v>
      </c>
      <c r="HD14" s="170">
        <v>-1.8523388822226261</v>
      </c>
      <c r="HE14" s="170">
        <v>0</v>
      </c>
      <c r="HF14" s="171">
        <v>12.552731701425646</v>
      </c>
      <c r="HG14" s="170">
        <v>12.836500000000001</v>
      </c>
      <c r="HH14" s="170">
        <v>0</v>
      </c>
      <c r="HI14" s="171">
        <v>25.389231701425647</v>
      </c>
      <c r="HJ14" s="170">
        <v>-14.356</v>
      </c>
      <c r="HL14" s="170">
        <v>8.1020586499999983</v>
      </c>
      <c r="HM14" s="170">
        <v>0.61495029000000023</v>
      </c>
      <c r="HN14" s="170">
        <v>1.1227838089928701</v>
      </c>
      <c r="HO14" s="170">
        <v>5.2128484630924943</v>
      </c>
      <c r="HP14" s="170">
        <v>0</v>
      </c>
      <c r="HQ14" s="171">
        <v>14.437690922085363</v>
      </c>
      <c r="HR14" s="170">
        <v>12.408999999999999</v>
      </c>
      <c r="HS14" s="170">
        <v>0</v>
      </c>
      <c r="HT14" s="171">
        <v>26.846690922085362</v>
      </c>
      <c r="HU14" s="170">
        <v>13.43</v>
      </c>
    </row>
    <row r="15" spans="1:229" s="168" customFormat="1">
      <c r="A15" s="164" t="s">
        <v>554</v>
      </c>
      <c r="B15" s="166">
        <v>599.51894909000112</v>
      </c>
      <c r="C15" s="166">
        <v>56.886760859999988</v>
      </c>
      <c r="D15" s="166">
        <v>329.23383085</v>
      </c>
      <c r="E15" s="166">
        <v>-24.517118</v>
      </c>
      <c r="F15" s="167">
        <v>961.12242280000112</v>
      </c>
      <c r="G15" s="166">
        <v>675.46400002000246</v>
      </c>
      <c r="H15" s="166">
        <v>0</v>
      </c>
      <c r="I15" s="167">
        <v>1636.5864228200035</v>
      </c>
      <c r="K15" s="166">
        <v>966.76140866000082</v>
      </c>
      <c r="L15" s="166">
        <v>83.7564185399997</v>
      </c>
      <c r="M15" s="166">
        <v>-45.200000000000088</v>
      </c>
      <c r="N15" s="166">
        <v>0</v>
      </c>
      <c r="O15" s="167">
        <v>1005.3178272000005</v>
      </c>
      <c r="P15" s="166">
        <v>371.37195571000473</v>
      </c>
      <c r="Q15" s="166">
        <v>0</v>
      </c>
      <c r="R15" s="167">
        <v>1376.6897829100053</v>
      </c>
      <c r="T15" s="166">
        <v>665.99621981000053</v>
      </c>
      <c r="U15" s="166">
        <v>56.781639940000161</v>
      </c>
      <c r="V15" s="166">
        <v>-70.053999999999974</v>
      </c>
      <c r="W15" s="166">
        <v>0</v>
      </c>
      <c r="X15" s="167">
        <v>652.72385975000077</v>
      </c>
      <c r="Y15" s="166">
        <v>73.614000019998187</v>
      </c>
      <c r="Z15" s="166">
        <v>0</v>
      </c>
      <c r="AA15" s="167">
        <v>726.337859769999</v>
      </c>
      <c r="AC15" s="166">
        <v>333.31423387000052</v>
      </c>
      <c r="AD15" s="166">
        <v>-43.820367409999911</v>
      </c>
      <c r="AE15" s="166">
        <v>-32.999999999999787</v>
      </c>
      <c r="AF15" s="166">
        <v>-1.2433111000000001</v>
      </c>
      <c r="AG15" s="167">
        <v>255.25055536000085</v>
      </c>
      <c r="AH15" s="166">
        <v>2553.54</v>
      </c>
      <c r="AI15" s="166">
        <v>0</v>
      </c>
      <c r="AJ15" s="167">
        <v>2808.7905553600008</v>
      </c>
      <c r="AL15" s="166">
        <v>276.4166494499986</v>
      </c>
      <c r="AM15" s="166">
        <v>72.654749989999388</v>
      </c>
      <c r="AN15" s="166">
        <v>-65.100000000002083</v>
      </c>
      <c r="AO15" s="166">
        <v>0</v>
      </c>
      <c r="AP15" s="167">
        <v>283.97139943999593</v>
      </c>
      <c r="AQ15" s="166">
        <v>1067.3004999999923</v>
      </c>
      <c r="AR15" s="166">
        <v>0</v>
      </c>
      <c r="AS15" s="167">
        <v>1351.2718994399884</v>
      </c>
      <c r="AU15" s="166">
        <v>590.77872934000004</v>
      </c>
      <c r="AV15" s="166">
        <v>12.867759199999988</v>
      </c>
      <c r="AW15" s="166">
        <v>-34.300000000000004</v>
      </c>
      <c r="AX15" s="166">
        <v>0</v>
      </c>
      <c r="AY15" s="167">
        <v>569.34648854000011</v>
      </c>
      <c r="AZ15" s="166">
        <v>-188.10759749999207</v>
      </c>
      <c r="BA15" s="166">
        <v>0</v>
      </c>
      <c r="BB15" s="167">
        <v>381.23889104000807</v>
      </c>
      <c r="BD15" s="166">
        <v>358.99346029999896</v>
      </c>
      <c r="BE15" s="166">
        <v>22.628285720000029</v>
      </c>
      <c r="BF15" s="166">
        <v>-49.300000000000004</v>
      </c>
      <c r="BG15" s="166">
        <v>0</v>
      </c>
      <c r="BH15" s="167">
        <v>332.32174601999895</v>
      </c>
      <c r="BI15" s="166">
        <v>-188.78699999000003</v>
      </c>
      <c r="BJ15" s="166">
        <v>0</v>
      </c>
      <c r="BK15" s="167">
        <v>143.53474602999893</v>
      </c>
      <c r="BM15" s="166">
        <v>371.17329679999995</v>
      </c>
      <c r="BN15" s="166">
        <v>-33.283645059999991</v>
      </c>
      <c r="BO15" s="166">
        <v>1233.2</v>
      </c>
      <c r="BP15" s="166">
        <v>-19.930898799999998</v>
      </c>
      <c r="BQ15" s="167">
        <v>1551.1587529400001</v>
      </c>
      <c r="BR15" s="166">
        <v>1741.8098464900011</v>
      </c>
      <c r="BS15" s="166">
        <v>0</v>
      </c>
      <c r="BT15" s="167">
        <v>3292.9685994300012</v>
      </c>
      <c r="BV15" s="166">
        <v>396.89851395999995</v>
      </c>
      <c r="BW15" s="166">
        <v>36.515588619999996</v>
      </c>
      <c r="BX15" s="166">
        <v>-83.359657799998786</v>
      </c>
      <c r="BY15" s="166">
        <v>0</v>
      </c>
      <c r="BZ15" s="167">
        <v>350.05444478000118</v>
      </c>
      <c r="CA15" s="166">
        <v>610.84450000001402</v>
      </c>
      <c r="CB15" s="166">
        <v>0</v>
      </c>
      <c r="CC15" s="167">
        <v>960.89894478001554</v>
      </c>
      <c r="CE15" s="166">
        <v>517.76415568000004</v>
      </c>
      <c r="CF15" s="166">
        <v>9.1250349999999969</v>
      </c>
      <c r="CG15" s="166">
        <v>18.927854799999952</v>
      </c>
      <c r="CH15" s="166">
        <v>0</v>
      </c>
      <c r="CI15" s="167">
        <v>545.81704548000005</v>
      </c>
      <c r="CJ15" s="166">
        <v>271.58261751000208</v>
      </c>
      <c r="CK15" s="166">
        <v>0</v>
      </c>
      <c r="CL15" s="167">
        <v>817.39966299000207</v>
      </c>
      <c r="CN15" s="166">
        <v>414.16523768000008</v>
      </c>
      <c r="CO15" s="166">
        <v>79.970108569999979</v>
      </c>
      <c r="CP15" s="166">
        <v>3.5570710999999875</v>
      </c>
      <c r="CQ15" s="166">
        <v>0</v>
      </c>
      <c r="CR15" s="167">
        <v>497.69241735000003</v>
      </c>
      <c r="CS15" s="166">
        <v>503.87838248999702</v>
      </c>
      <c r="CT15" s="166">
        <v>0</v>
      </c>
      <c r="CU15" s="167">
        <v>1001.5707998399971</v>
      </c>
      <c r="CW15" s="166">
        <v>332.41668984999995</v>
      </c>
      <c r="CX15" s="166">
        <v>-64.905982750000007</v>
      </c>
      <c r="CY15" s="166">
        <v>193.99980695000011</v>
      </c>
      <c r="CZ15" s="166">
        <v>-21.6555003</v>
      </c>
      <c r="DA15" s="167">
        <v>439.85501375000001</v>
      </c>
      <c r="DB15" s="166">
        <v>1715.7239999999999</v>
      </c>
      <c r="DC15" s="166">
        <v>0</v>
      </c>
      <c r="DD15" s="167">
        <v>2155.5790137500003</v>
      </c>
      <c r="DF15" s="166">
        <v>463.88701277999894</v>
      </c>
      <c r="DG15" s="166">
        <v>111.11681489999999</v>
      </c>
      <c r="DH15" s="166">
        <v>28.21767067999804</v>
      </c>
      <c r="DI15" s="166">
        <v>-15.321085999999999</v>
      </c>
      <c r="DJ15" s="167">
        <v>587.90041235999695</v>
      </c>
      <c r="DK15" s="166">
        <v>664.63750001000028</v>
      </c>
      <c r="DL15" s="166">
        <v>1.6875389974302402E-14</v>
      </c>
      <c r="DM15" s="167">
        <v>1252.5381711500015</v>
      </c>
      <c r="DO15" s="166">
        <v>555.43600154000001</v>
      </c>
      <c r="DP15" s="166">
        <v>79.319130480001007</v>
      </c>
      <c r="DQ15" s="166">
        <v>57.701375490000139</v>
      </c>
      <c r="DR15" s="166">
        <v>0</v>
      </c>
      <c r="DS15" s="167">
        <v>692.45650751000119</v>
      </c>
      <c r="DT15" s="166">
        <v>561.79030000000205</v>
      </c>
      <c r="DU15" s="166">
        <v>3.7248470000065481E-2</v>
      </c>
      <c r="DV15" s="167">
        <v>1254.2840559800034</v>
      </c>
      <c r="DX15" s="166">
        <v>656.51038890000007</v>
      </c>
      <c r="DY15" s="166">
        <v>43.368814669999999</v>
      </c>
      <c r="DZ15" s="166">
        <v>-50.844600620000037</v>
      </c>
      <c r="EA15" s="166">
        <v>0</v>
      </c>
      <c r="EB15" s="167">
        <v>649.03460295000002</v>
      </c>
      <c r="EC15" s="166">
        <v>209.53699999999995</v>
      </c>
      <c r="ED15" s="166">
        <v>0</v>
      </c>
      <c r="EE15" s="167">
        <v>858.57160294999983</v>
      </c>
      <c r="EG15" s="166">
        <v>415.72767786000003</v>
      </c>
      <c r="EH15" s="166"/>
      <c r="EI15" s="166">
        <v>-84.39023469</v>
      </c>
      <c r="EJ15" s="166">
        <v>-1.4656364599999279</v>
      </c>
      <c r="EK15" s="166">
        <v>0</v>
      </c>
      <c r="EL15" s="167">
        <v>329.8718067100001</v>
      </c>
      <c r="EM15" s="166">
        <v>1751.201</v>
      </c>
      <c r="EN15" s="166">
        <v>0</v>
      </c>
      <c r="EO15" s="167">
        <v>2081.0728067100003</v>
      </c>
      <c r="EQ15" s="166">
        <v>495.52791448999602</v>
      </c>
      <c r="ER15" s="166"/>
      <c r="ES15" s="166">
        <v>45.001077758713116</v>
      </c>
      <c r="ET15" s="166">
        <v>-132.54531434871097</v>
      </c>
      <c r="EU15" s="166">
        <v>0</v>
      </c>
      <c r="EV15" s="167">
        <v>407.98367789999821</v>
      </c>
      <c r="EW15" s="166">
        <v>590.02750000000037</v>
      </c>
      <c r="EX15" s="166">
        <v>0</v>
      </c>
      <c r="EY15" s="167">
        <v>998.01117789999853</v>
      </c>
      <c r="FA15" s="166">
        <v>609.88572173</v>
      </c>
      <c r="FB15" s="166"/>
      <c r="FC15" s="166">
        <v>-36.218546759999995</v>
      </c>
      <c r="FD15" s="166">
        <v>-9.3999182900010059</v>
      </c>
      <c r="FE15" s="166">
        <v>0</v>
      </c>
      <c r="FF15" s="167">
        <v>564.26725667999904</v>
      </c>
      <c r="FG15" s="166">
        <v>22.266499999999922</v>
      </c>
      <c r="FH15" s="166">
        <v>0</v>
      </c>
      <c r="FI15" s="167">
        <v>586.53375667999899</v>
      </c>
      <c r="FK15" s="166">
        <v>518.48383565000097</v>
      </c>
      <c r="FL15" s="166"/>
      <c r="FM15" s="166">
        <v>80.969280930999986</v>
      </c>
      <c r="FN15" s="166">
        <v>39.861610439000032</v>
      </c>
      <c r="FO15" s="166">
        <v>0</v>
      </c>
      <c r="FP15" s="167">
        <v>639.31472702000099</v>
      </c>
      <c r="FQ15" s="166">
        <v>93.260000000000048</v>
      </c>
      <c r="FR15" s="166">
        <v>0</v>
      </c>
      <c r="FS15" s="167">
        <v>732.57472702000121</v>
      </c>
      <c r="FT15"/>
      <c r="FU15" s="166">
        <v>505.65248186999895</v>
      </c>
      <c r="FV15" s="166"/>
      <c r="FW15" s="166">
        <v>-22.533389167499994</v>
      </c>
      <c r="FX15" s="166">
        <v>-206.54565245249998</v>
      </c>
      <c r="FY15" s="166">
        <v>0</v>
      </c>
      <c r="FZ15" s="167">
        <v>276.57344024999895</v>
      </c>
      <c r="GA15" s="166">
        <v>1806.445397315</v>
      </c>
      <c r="GB15" s="166">
        <v>0</v>
      </c>
      <c r="GC15" s="167">
        <v>2083.0188375649991</v>
      </c>
      <c r="GD15"/>
      <c r="GE15" s="166">
        <v>345.29388831753766</v>
      </c>
      <c r="GF15" s="166">
        <v>18.43562492999996</v>
      </c>
      <c r="GG15" s="166">
        <v>26.270308718506747</v>
      </c>
      <c r="GH15" s="166">
        <v>-278.80820943348022</v>
      </c>
      <c r="GI15" s="166">
        <v>0</v>
      </c>
      <c r="GJ15" s="167">
        <v>92.755987602564176</v>
      </c>
      <c r="GK15" s="166">
        <v>781.08500000000004</v>
      </c>
      <c r="GL15" s="166">
        <v>0</v>
      </c>
      <c r="GM15" s="167">
        <v>873.84098760256416</v>
      </c>
      <c r="GN15" s="166">
        <v>20.746189959999867</v>
      </c>
      <c r="GO15"/>
      <c r="GP15" s="166">
        <v>404.33539597359947</v>
      </c>
      <c r="GQ15" s="166">
        <v>8.2703274300000125</v>
      </c>
      <c r="GR15" s="166">
        <v>-6.7788040181689375</v>
      </c>
      <c r="GS15" s="166">
        <v>10.540772736187735</v>
      </c>
      <c r="GT15" s="166">
        <v>0</v>
      </c>
      <c r="GU15" s="167">
        <v>408.09736469161828</v>
      </c>
      <c r="GV15" s="166">
        <v>262.41399999999999</v>
      </c>
      <c r="GW15" s="166">
        <v>0</v>
      </c>
      <c r="GX15" s="167">
        <v>670.51136469161827</v>
      </c>
      <c r="GY15" s="166">
        <v>43.591555389999911</v>
      </c>
      <c r="HA15" s="166">
        <v>403.410559319306</v>
      </c>
      <c r="HB15" s="166">
        <v>51.101889349999986</v>
      </c>
      <c r="HC15" s="166">
        <v>13.614293017450951</v>
      </c>
      <c r="HD15" s="166">
        <v>-128.70046493400957</v>
      </c>
      <c r="HE15" s="166">
        <v>0</v>
      </c>
      <c r="HF15" s="167">
        <v>288.32438740274739</v>
      </c>
      <c r="HG15" s="166">
        <v>-495.85600000000005</v>
      </c>
      <c r="HH15" s="166">
        <v>0</v>
      </c>
      <c r="HI15" s="167">
        <v>-207.53161259725266</v>
      </c>
      <c r="HJ15" s="166">
        <v>2.5739324499999015</v>
      </c>
      <c r="HL15" s="166">
        <v>331.05417034000021</v>
      </c>
      <c r="HM15" s="166">
        <v>27.086894990000111</v>
      </c>
      <c r="HN15" s="166">
        <v>-11.111615822549155</v>
      </c>
      <c r="HO15" s="166">
        <v>-44.106914449871091</v>
      </c>
      <c r="HP15" s="166">
        <v>0</v>
      </c>
      <c r="HQ15" s="167">
        <v>275.83564006757996</v>
      </c>
      <c r="HR15" s="166">
        <v>1413.8155000000002</v>
      </c>
      <c r="HS15" s="166">
        <v>197</v>
      </c>
      <c r="HT15" s="167">
        <v>1886.6511400675802</v>
      </c>
      <c r="HU15" s="166">
        <v>6.229467879999973</v>
      </c>
    </row>
    <row r="16" spans="1:229" s="168" customFormat="1" collapsed="1">
      <c r="A16" s="169" t="s">
        <v>82</v>
      </c>
      <c r="B16" s="174">
        <v>-247.56806746000004</v>
      </c>
      <c r="C16" s="174">
        <v>-14.410992109999999</v>
      </c>
      <c r="D16" s="174">
        <v>-4.7340906500000006</v>
      </c>
      <c r="E16" s="174">
        <v>0</v>
      </c>
      <c r="F16" s="171">
        <v>-266.71315022000005</v>
      </c>
      <c r="G16" s="174">
        <v>-419.13</v>
      </c>
      <c r="H16" s="174">
        <v>0</v>
      </c>
      <c r="I16" s="171">
        <v>-685.8431502200001</v>
      </c>
      <c r="K16" s="174">
        <v>-207.81431026999999</v>
      </c>
      <c r="L16" s="174">
        <v>-9.0416692200000011</v>
      </c>
      <c r="M16" s="174">
        <v>-2.07150729</v>
      </c>
      <c r="N16" s="174">
        <v>0</v>
      </c>
      <c r="O16" s="171">
        <v>-218.92748677999998</v>
      </c>
      <c r="P16" s="174">
        <v>-368.649</v>
      </c>
      <c r="Q16" s="174">
        <v>0</v>
      </c>
      <c r="R16" s="171">
        <v>-587.57648677999998</v>
      </c>
      <c r="T16" s="174">
        <v>-174.20455121999998</v>
      </c>
      <c r="U16" s="174">
        <v>-6.1192851699999995</v>
      </c>
      <c r="V16" s="174">
        <v>-2.7836259600000002</v>
      </c>
      <c r="W16" s="174">
        <v>0</v>
      </c>
      <c r="X16" s="171">
        <v>-183.10746234999999</v>
      </c>
      <c r="Y16" s="174">
        <v>-420.6035</v>
      </c>
      <c r="Z16" s="174">
        <v>0</v>
      </c>
      <c r="AA16" s="171">
        <v>-603.71096235000005</v>
      </c>
      <c r="AC16" s="174">
        <v>-146.18219802000002</v>
      </c>
      <c r="AD16" s="174">
        <v>-3.2816430899999998</v>
      </c>
      <c r="AE16" s="174">
        <v>-1.536</v>
      </c>
      <c r="AF16" s="174">
        <v>0</v>
      </c>
      <c r="AG16" s="171">
        <v>-150.99984111000001</v>
      </c>
      <c r="AH16" s="174">
        <v>-584.74800000000005</v>
      </c>
      <c r="AI16" s="174">
        <v>0</v>
      </c>
      <c r="AJ16" s="171">
        <v>-735.74784111000008</v>
      </c>
      <c r="AL16" s="174">
        <v>-149.71378359999997</v>
      </c>
      <c r="AM16" s="174">
        <v>-14.89137689</v>
      </c>
      <c r="AN16" s="174">
        <v>-49.834997799999996</v>
      </c>
      <c r="AO16" s="174">
        <v>0</v>
      </c>
      <c r="AP16" s="171">
        <v>-214.44015828999997</v>
      </c>
      <c r="AQ16" s="174">
        <v>-412.815</v>
      </c>
      <c r="AR16" s="174">
        <v>0</v>
      </c>
      <c r="AS16" s="171">
        <v>-627.25515828999994</v>
      </c>
      <c r="AU16" s="174">
        <v>-130.39766227000001</v>
      </c>
      <c r="AV16" s="174">
        <v>-11.120627990000001</v>
      </c>
      <c r="AW16" s="174">
        <v>-1.9629635600000002</v>
      </c>
      <c r="AX16" s="174">
        <v>0</v>
      </c>
      <c r="AY16" s="171">
        <v>-143.48125382000001</v>
      </c>
      <c r="AZ16" s="174">
        <v>-258.20249999999999</v>
      </c>
      <c r="BA16" s="174">
        <v>0</v>
      </c>
      <c r="BB16" s="171">
        <v>-401.68375381999999</v>
      </c>
      <c r="BD16" s="174">
        <v>-123.31216251000001</v>
      </c>
      <c r="BE16" s="174">
        <v>-10.135707609999999</v>
      </c>
      <c r="BF16" s="174">
        <v>-0.51100000000000001</v>
      </c>
      <c r="BG16" s="174">
        <v>0</v>
      </c>
      <c r="BH16" s="171">
        <v>-133.95887012</v>
      </c>
      <c r="BI16" s="174">
        <v>-259.57050000000004</v>
      </c>
      <c r="BJ16" s="174">
        <v>0</v>
      </c>
      <c r="BK16" s="171">
        <v>-393.52937012000007</v>
      </c>
      <c r="BM16" s="174">
        <v>-128.3152709</v>
      </c>
      <c r="BN16" s="174">
        <v>-11.198268029999999</v>
      </c>
      <c r="BO16" s="174">
        <v>-7.9001449999999987E-2</v>
      </c>
      <c r="BP16" s="174">
        <v>0</v>
      </c>
      <c r="BQ16" s="171">
        <v>-139.59254038</v>
      </c>
      <c r="BR16" s="174">
        <v>-552.48699999999997</v>
      </c>
      <c r="BS16" s="174">
        <v>0</v>
      </c>
      <c r="BT16" s="171">
        <v>-692.07954038000003</v>
      </c>
      <c r="BV16" s="174">
        <v>-108.42855215</v>
      </c>
      <c r="BW16" s="174">
        <v>-26.196832060000002</v>
      </c>
      <c r="BX16" s="174">
        <v>-1.5015725800000002</v>
      </c>
      <c r="BY16" s="174">
        <v>0</v>
      </c>
      <c r="BZ16" s="171">
        <v>-136.12695678999998</v>
      </c>
      <c r="CA16" s="174">
        <v>-386.72699999999998</v>
      </c>
      <c r="CB16" s="174">
        <v>0</v>
      </c>
      <c r="CC16" s="171">
        <v>-522.85395678999998</v>
      </c>
      <c r="CE16" s="174">
        <v>-73.082612260000005</v>
      </c>
      <c r="CF16" s="174">
        <v>-15.644650609999999</v>
      </c>
      <c r="CG16" s="174">
        <v>-3.6553623800000001</v>
      </c>
      <c r="CH16" s="174">
        <v>0</v>
      </c>
      <c r="CI16" s="171">
        <v>-92.382625250000004</v>
      </c>
      <c r="CJ16" s="174">
        <v>-293.411</v>
      </c>
      <c r="CK16" s="174">
        <v>0</v>
      </c>
      <c r="CL16" s="171">
        <v>-385.79362524999999</v>
      </c>
      <c r="CN16" s="174">
        <v>-102.72678126000001</v>
      </c>
      <c r="CO16" s="174">
        <v>-5.0340130200000006</v>
      </c>
      <c r="CP16" s="174">
        <v>-1.45408662</v>
      </c>
      <c r="CQ16" s="174">
        <v>0</v>
      </c>
      <c r="CR16" s="171">
        <v>-109.21488090000001</v>
      </c>
      <c r="CS16" s="174">
        <v>-285.39549999999997</v>
      </c>
      <c r="CT16" s="174">
        <v>0</v>
      </c>
      <c r="CU16" s="171">
        <v>-394.6103809</v>
      </c>
      <c r="CW16" s="174">
        <v>-68.720256789999993</v>
      </c>
      <c r="CX16" s="174">
        <v>-1.7363272300000001</v>
      </c>
      <c r="CY16" s="174">
        <v>-0.30761475999999999</v>
      </c>
      <c r="CZ16" s="174">
        <v>0</v>
      </c>
      <c r="DA16" s="171">
        <v>-70.764198780000001</v>
      </c>
      <c r="DB16" s="174">
        <v>-574.28499999999997</v>
      </c>
      <c r="DC16" s="174">
        <v>0</v>
      </c>
      <c r="DD16" s="171">
        <v>-645.04919877999998</v>
      </c>
      <c r="DF16" s="174">
        <v>-145.61549391999998</v>
      </c>
      <c r="DG16" s="174">
        <v>-11.6815181</v>
      </c>
      <c r="DH16" s="174">
        <v>-2.7596244500000005</v>
      </c>
      <c r="DI16" s="174">
        <v>0</v>
      </c>
      <c r="DJ16" s="171">
        <v>-160.05663646999997</v>
      </c>
      <c r="DK16" s="174">
        <v>-330.82799999999997</v>
      </c>
      <c r="DL16" s="174">
        <v>0</v>
      </c>
      <c r="DM16" s="171">
        <v>-490.88463646999992</v>
      </c>
      <c r="DO16" s="174">
        <v>-89.290691849999988</v>
      </c>
      <c r="DP16" s="174">
        <v>-11.188109500000001</v>
      </c>
      <c r="DQ16" s="174">
        <v>-5.9558187300000007</v>
      </c>
      <c r="DR16" s="174">
        <v>0</v>
      </c>
      <c r="DS16" s="171">
        <v>-106.43462007999999</v>
      </c>
      <c r="DT16" s="174">
        <v>-272.89999999999998</v>
      </c>
      <c r="DU16" s="174">
        <v>0</v>
      </c>
      <c r="DV16" s="171">
        <v>-379.33462007999998</v>
      </c>
      <c r="DX16" s="170">
        <v>-109.32134936</v>
      </c>
      <c r="DY16" s="170">
        <v>-9.3394977499999996</v>
      </c>
      <c r="DZ16" s="170">
        <v>-1.8019536300000001</v>
      </c>
      <c r="EA16" s="170">
        <v>0</v>
      </c>
      <c r="EB16" s="171">
        <v>-120.46280073999999</v>
      </c>
      <c r="EC16" s="170">
        <v>-288.0575</v>
      </c>
      <c r="ED16" s="170">
        <v>0</v>
      </c>
      <c r="EE16" s="171">
        <v>-408.52030073999998</v>
      </c>
      <c r="EG16" s="170">
        <v>-94.138713819999992</v>
      </c>
      <c r="EH16" s="170"/>
      <c r="EI16" s="170">
        <v>-9.3479212100000009</v>
      </c>
      <c r="EJ16" s="170">
        <v>-0.83813638999999995</v>
      </c>
      <c r="EK16" s="170">
        <v>0</v>
      </c>
      <c r="EL16" s="171">
        <v>-104.32477141999999</v>
      </c>
      <c r="EM16" s="170">
        <v>-486.15249999999997</v>
      </c>
      <c r="EN16" s="170">
        <v>0</v>
      </c>
      <c r="EO16" s="171">
        <v>-590.47727141999997</v>
      </c>
      <c r="EQ16" s="170">
        <v>-138.55648360000001</v>
      </c>
      <c r="ER16" s="170"/>
      <c r="ES16" s="170">
        <v>-15.146350199999999</v>
      </c>
      <c r="ET16" s="170">
        <v>-1.9562932900000001</v>
      </c>
      <c r="EU16" s="170">
        <v>0</v>
      </c>
      <c r="EV16" s="171">
        <v>-155.65912709</v>
      </c>
      <c r="EW16" s="170">
        <v>-286.65199999999999</v>
      </c>
      <c r="EX16" s="170">
        <v>0</v>
      </c>
      <c r="EY16" s="171">
        <v>-442.31112709000001</v>
      </c>
      <c r="FA16" s="170">
        <v>-136.63886647000001</v>
      </c>
      <c r="FB16" s="170"/>
      <c r="FC16" s="170">
        <v>-13.054409229999999</v>
      </c>
      <c r="FD16" s="170">
        <v>-6.9894527900000005</v>
      </c>
      <c r="FE16" s="170">
        <v>0</v>
      </c>
      <c r="FF16" s="171">
        <v>-156.68272849000002</v>
      </c>
      <c r="FG16" s="170">
        <v>-217.60649999999998</v>
      </c>
      <c r="FH16" s="170">
        <v>0</v>
      </c>
      <c r="FI16" s="171">
        <v>-374.28922849000003</v>
      </c>
      <c r="FK16" s="170">
        <v>-122.45413943000001</v>
      </c>
      <c r="FL16" s="170"/>
      <c r="FM16" s="170">
        <v>-6.9585034099999996</v>
      </c>
      <c r="FN16" s="170">
        <v>-14.95462425</v>
      </c>
      <c r="FO16" s="170">
        <v>0</v>
      </c>
      <c r="FP16" s="171">
        <v>-144.36726709000001</v>
      </c>
      <c r="FQ16" s="170">
        <v>-244.78500000000003</v>
      </c>
      <c r="FR16" s="170">
        <v>0</v>
      </c>
      <c r="FS16" s="171">
        <v>-389.15226709000001</v>
      </c>
      <c r="FT16"/>
      <c r="FU16" s="170">
        <v>-123.56553490999998</v>
      </c>
      <c r="FV16" s="170"/>
      <c r="FW16" s="170">
        <v>-8.3049666200000036</v>
      </c>
      <c r="FX16" s="170">
        <v>-18.161000000000001</v>
      </c>
      <c r="FY16" s="170">
        <v>0</v>
      </c>
      <c r="FZ16" s="171">
        <v>-150.03150152999999</v>
      </c>
      <c r="GA16" s="170">
        <v>-537.79150000000004</v>
      </c>
      <c r="GB16" s="170">
        <v>0</v>
      </c>
      <c r="GC16" s="171">
        <v>-687.82300153000006</v>
      </c>
      <c r="GD16"/>
      <c r="GE16" s="170">
        <v>-169.79651310000003</v>
      </c>
      <c r="GF16" s="170">
        <v>-0.70299999999999996</v>
      </c>
      <c r="GG16" s="170">
        <v>-21.632765290000005</v>
      </c>
      <c r="GH16" s="170">
        <v>-25.091999999999999</v>
      </c>
      <c r="GI16" s="170">
        <v>0</v>
      </c>
      <c r="GJ16" s="171">
        <v>-216.52127839000002</v>
      </c>
      <c r="GK16" s="170">
        <v>-357.26800000000003</v>
      </c>
      <c r="GL16" s="170">
        <v>0</v>
      </c>
      <c r="GM16" s="171">
        <v>-573.78927839000005</v>
      </c>
      <c r="GN16" s="170">
        <v>-90.303939849999963</v>
      </c>
      <c r="GO16"/>
      <c r="GP16" s="170">
        <v>-171.68357160000002</v>
      </c>
      <c r="GQ16" s="170">
        <v>-0.19</v>
      </c>
      <c r="GR16" s="170">
        <v>-15.626894239803699</v>
      </c>
      <c r="GS16" s="170">
        <v>-24.256000000000004</v>
      </c>
      <c r="GT16" s="170">
        <v>0</v>
      </c>
      <c r="GU16" s="171">
        <v>-211.56646583980373</v>
      </c>
      <c r="GV16" s="170">
        <v>-274.44049999999999</v>
      </c>
      <c r="GW16" s="170">
        <v>0</v>
      </c>
      <c r="GX16" s="171">
        <v>-486.00696583980368</v>
      </c>
      <c r="GY16" s="170">
        <v>0</v>
      </c>
      <c r="HA16" s="170">
        <v>-164.25601946999902</v>
      </c>
      <c r="HB16" s="170">
        <v>-0.214</v>
      </c>
      <c r="HC16" s="170">
        <v>-9.0027742499999963</v>
      </c>
      <c r="HD16" s="170">
        <v>-9.3866765699999988</v>
      </c>
      <c r="HE16" s="170">
        <v>0</v>
      </c>
      <c r="HF16" s="171">
        <v>-182.645470289999</v>
      </c>
      <c r="HG16" s="170">
        <v>-343.70550000000003</v>
      </c>
      <c r="HH16" s="170">
        <v>0</v>
      </c>
      <c r="HI16" s="171">
        <v>-526.35097028999905</v>
      </c>
      <c r="HJ16" s="170">
        <v>-83.781774180000014</v>
      </c>
      <c r="HL16" s="170">
        <v>-155.81012891000037</v>
      </c>
      <c r="HM16" s="170">
        <v>-0.04</v>
      </c>
      <c r="HN16" s="170">
        <v>-5.9162545600000014</v>
      </c>
      <c r="HO16" s="170">
        <v>-16.456318019999998</v>
      </c>
      <c r="HP16" s="170">
        <v>0</v>
      </c>
      <c r="HQ16" s="171">
        <v>-178.18270149000037</v>
      </c>
      <c r="HR16" s="170">
        <v>-647.63750000000005</v>
      </c>
      <c r="HS16" s="170">
        <v>0</v>
      </c>
      <c r="HT16" s="171">
        <v>-825.82020149000039</v>
      </c>
      <c r="HU16" s="170">
        <v>-13.946821620000003</v>
      </c>
    </row>
    <row r="17" spans="1:229" s="168" customFormat="1">
      <c r="A17" s="169" t="s">
        <v>536</v>
      </c>
      <c r="B17" s="170">
        <v>0</v>
      </c>
      <c r="C17" s="170">
        <v>0.44205217000000091</v>
      </c>
      <c r="D17" s="170">
        <v>1482.7593932700006</v>
      </c>
      <c r="E17" s="170">
        <v>-1487.1052869999999</v>
      </c>
      <c r="F17" s="171">
        <v>-3.9038415599993641</v>
      </c>
      <c r="G17" s="170">
        <v>-745.81299999999999</v>
      </c>
      <c r="H17" s="170">
        <v>0</v>
      </c>
      <c r="I17" s="171">
        <v>-749.71684155999935</v>
      </c>
      <c r="K17" s="170">
        <v>0</v>
      </c>
      <c r="L17" s="170">
        <v>-1.0342111999999997</v>
      </c>
      <c r="M17" s="170">
        <v>2.0484095999999998</v>
      </c>
      <c r="N17" s="170">
        <v>0</v>
      </c>
      <c r="O17" s="171">
        <v>1.0141984000000002</v>
      </c>
      <c r="P17" s="170">
        <v>-86.137999999999977</v>
      </c>
      <c r="Q17" s="170">
        <v>0</v>
      </c>
      <c r="R17" s="171">
        <v>-85.123801599999979</v>
      </c>
      <c r="T17" s="170">
        <v>0</v>
      </c>
      <c r="U17" s="170">
        <v>-8.7852355200000005</v>
      </c>
      <c r="V17" s="170">
        <v>8.0000000000001137</v>
      </c>
      <c r="W17" s="170">
        <v>0</v>
      </c>
      <c r="X17" s="171">
        <v>-0.78523551999988683</v>
      </c>
      <c r="Y17" s="170">
        <v>-120.66749999999999</v>
      </c>
      <c r="Z17" s="170">
        <v>0</v>
      </c>
      <c r="AA17" s="171">
        <v>-121.45273551999988</v>
      </c>
      <c r="AC17" s="170">
        <v>2.780000000001337E-2</v>
      </c>
      <c r="AD17" s="170">
        <v>5.8000000002778052E-7</v>
      </c>
      <c r="AE17" s="170">
        <v>-26.263999999999999</v>
      </c>
      <c r="AF17" s="170">
        <v>9.9999986069576607E-9</v>
      </c>
      <c r="AG17" s="171">
        <v>-26.236199409999987</v>
      </c>
      <c r="AH17" s="170">
        <v>55.475000000000023</v>
      </c>
      <c r="AI17" s="170">
        <v>0</v>
      </c>
      <c r="AJ17" s="171">
        <v>29.238800590000036</v>
      </c>
      <c r="AL17" s="170">
        <v>0</v>
      </c>
      <c r="AM17" s="170">
        <v>-61.462098249999997</v>
      </c>
      <c r="AN17" s="170">
        <v>-89.794988469999993</v>
      </c>
      <c r="AO17" s="170">
        <v>89.782800000000009</v>
      </c>
      <c r="AP17" s="171">
        <v>-61.474286719999981</v>
      </c>
      <c r="AQ17" s="170">
        <v>-617.15349999999989</v>
      </c>
      <c r="AR17" s="170">
        <v>0</v>
      </c>
      <c r="AS17" s="171">
        <v>-678.6277867199999</v>
      </c>
      <c r="AU17" s="170">
        <v>0</v>
      </c>
      <c r="AV17" s="170">
        <v>-0.73938560999999992</v>
      </c>
      <c r="AW17" s="170">
        <v>-1.3557610199999999</v>
      </c>
      <c r="AX17" s="170">
        <v>0</v>
      </c>
      <c r="AY17" s="171">
        <v>-2.0951466299999999</v>
      </c>
      <c r="AZ17" s="170">
        <v>20.7425</v>
      </c>
      <c r="BA17" s="170">
        <v>0</v>
      </c>
      <c r="BB17" s="171">
        <v>18.647353370000001</v>
      </c>
      <c r="BD17" s="170">
        <v>0</v>
      </c>
      <c r="BE17" s="170">
        <v>-36.869660310000008</v>
      </c>
      <c r="BF17" s="170">
        <v>-6.2889999999999997</v>
      </c>
      <c r="BG17" s="170">
        <v>0</v>
      </c>
      <c r="BH17" s="171">
        <v>-43.158660310000009</v>
      </c>
      <c r="BI17" s="170">
        <v>-151.119</v>
      </c>
      <c r="BJ17" s="170">
        <v>0</v>
      </c>
      <c r="BK17" s="171">
        <v>-194.27766031000002</v>
      </c>
      <c r="BM17" s="170">
        <v>1.1230213999999998</v>
      </c>
      <c r="BN17" s="170">
        <v>-35.869461600000001</v>
      </c>
      <c r="BO17" s="170">
        <v>-1.5341600000000001E-3</v>
      </c>
      <c r="BP17" s="170">
        <v>0</v>
      </c>
      <c r="BQ17" s="171">
        <v>-34.747974360000001</v>
      </c>
      <c r="BR17" s="170">
        <v>94.623999999999995</v>
      </c>
      <c r="BS17" s="170">
        <v>0</v>
      </c>
      <c r="BT17" s="171">
        <v>59.876025639999995</v>
      </c>
      <c r="BV17" s="170">
        <v>0</v>
      </c>
      <c r="BW17" s="170">
        <v>-116.51371595999998</v>
      </c>
      <c r="BX17" s="170">
        <v>-86.985379890000004</v>
      </c>
      <c r="BY17" s="170">
        <v>30.364671810000001</v>
      </c>
      <c r="BZ17" s="171">
        <v>-173.13442404</v>
      </c>
      <c r="CA17" s="170">
        <v>24.227</v>
      </c>
      <c r="CB17" s="170">
        <v>0</v>
      </c>
      <c r="CC17" s="171">
        <v>-148.90742404</v>
      </c>
      <c r="CE17" s="170">
        <v>0</v>
      </c>
      <c r="CF17" s="170">
        <v>0</v>
      </c>
      <c r="CG17" s="170">
        <v>0</v>
      </c>
      <c r="CH17" s="170">
        <v>0</v>
      </c>
      <c r="CI17" s="171">
        <v>0</v>
      </c>
      <c r="CJ17" s="170">
        <v>-378.26349999999996</v>
      </c>
      <c r="CK17" s="170">
        <v>0</v>
      </c>
      <c r="CL17" s="171">
        <v>-378.26349999999996</v>
      </c>
      <c r="CN17" s="170">
        <v>1.09733349</v>
      </c>
      <c r="CO17" s="170">
        <v>-0.19800020000000002</v>
      </c>
      <c r="CP17" s="170">
        <v>-3.7700236499999997</v>
      </c>
      <c r="CQ17" s="170">
        <v>1E-8</v>
      </c>
      <c r="CR17" s="171">
        <v>-2.8706903499999998</v>
      </c>
      <c r="CS17" s="170">
        <v>23.862000000000002</v>
      </c>
      <c r="CT17" s="170">
        <v>0</v>
      </c>
      <c r="CU17" s="171">
        <v>20.991309650000002</v>
      </c>
      <c r="CW17" s="170">
        <v>0</v>
      </c>
      <c r="CX17" s="170">
        <v>0</v>
      </c>
      <c r="CY17" s="170">
        <v>-275.78003815</v>
      </c>
      <c r="CZ17" s="170">
        <v>0</v>
      </c>
      <c r="DA17" s="171">
        <v>-275.78003815</v>
      </c>
      <c r="DB17" s="170">
        <v>18.983499999999999</v>
      </c>
      <c r="DC17" s="170">
        <v>0</v>
      </c>
      <c r="DD17" s="171">
        <v>-256.79653815</v>
      </c>
      <c r="DF17" s="170">
        <v>0</v>
      </c>
      <c r="DG17" s="170">
        <v>13.851493460000002</v>
      </c>
      <c r="DH17" s="170">
        <v>912.83080322000001</v>
      </c>
      <c r="DI17" s="170">
        <v>0</v>
      </c>
      <c r="DJ17" s="171">
        <v>926.68229668000004</v>
      </c>
      <c r="DK17" s="170">
        <v>10.708500000000001</v>
      </c>
      <c r="DL17" s="170">
        <v>0</v>
      </c>
      <c r="DM17" s="171">
        <v>937.39079667999999</v>
      </c>
      <c r="DO17" s="170">
        <v>-1.9180999999999999E-4</v>
      </c>
      <c r="DP17" s="170">
        <v>4.0920000000000003E-4</v>
      </c>
      <c r="DQ17" s="170">
        <v>-61.601999999999997</v>
      </c>
      <c r="DR17" s="170">
        <v>0</v>
      </c>
      <c r="DS17" s="171">
        <v>-61.601782609999994</v>
      </c>
      <c r="DT17" s="170">
        <v>215.1</v>
      </c>
      <c r="DU17" s="170">
        <v>0</v>
      </c>
      <c r="DV17" s="171">
        <v>153.49821739000001</v>
      </c>
      <c r="DX17" s="170">
        <v>5.7680999999999997E-4</v>
      </c>
      <c r="DY17" s="170">
        <v>9.1532000000000007E-4</v>
      </c>
      <c r="DZ17" s="170">
        <v>-157.833</v>
      </c>
      <c r="EA17" s="170">
        <v>0</v>
      </c>
      <c r="EB17" s="171">
        <v>-157.83150787</v>
      </c>
      <c r="EC17" s="170">
        <v>40.042499999999997</v>
      </c>
      <c r="ED17" s="170">
        <v>0</v>
      </c>
      <c r="EE17" s="171">
        <v>-117.78900787000001</v>
      </c>
      <c r="EG17" s="170">
        <v>-3.8500000000000003E-4</v>
      </c>
      <c r="EH17" s="170"/>
      <c r="EI17" s="170">
        <v>-2.1697545700000003</v>
      </c>
      <c r="EJ17" s="170">
        <v>-6.9500000000000004E-6</v>
      </c>
      <c r="EK17" s="170">
        <v>0</v>
      </c>
      <c r="EL17" s="171">
        <v>-2.1701465200000003</v>
      </c>
      <c r="EM17" s="170">
        <v>16.986499999999999</v>
      </c>
      <c r="EN17" s="170">
        <v>0</v>
      </c>
      <c r="EO17" s="171">
        <v>14.81635348</v>
      </c>
      <c r="EQ17" s="170">
        <v>5.2012423800000001</v>
      </c>
      <c r="ER17" s="170"/>
      <c r="ES17" s="170">
        <v>-67.327275150000006</v>
      </c>
      <c r="ET17" s="170">
        <v>123.43554691</v>
      </c>
      <c r="EU17" s="170">
        <v>-16.3</v>
      </c>
      <c r="EV17" s="171">
        <v>45.009514139999993</v>
      </c>
      <c r="EW17" s="170">
        <v>15.464</v>
      </c>
      <c r="EX17" s="170">
        <v>0</v>
      </c>
      <c r="EY17" s="171">
        <v>60.473514139999992</v>
      </c>
      <c r="FA17" s="170">
        <v>1.8950318799999999</v>
      </c>
      <c r="FB17" s="170"/>
      <c r="FC17" s="170">
        <v>-0.17</v>
      </c>
      <c r="FD17" s="170">
        <v>10.09164442</v>
      </c>
      <c r="FE17" s="170">
        <v>-5.3357462000000009</v>
      </c>
      <c r="FF17" s="171">
        <v>6.4809300999999984</v>
      </c>
      <c r="FG17" s="170">
        <v>27.305000000000007</v>
      </c>
      <c r="FH17" s="170">
        <v>0</v>
      </c>
      <c r="FI17" s="171">
        <v>33.785930100000002</v>
      </c>
      <c r="FK17" s="170">
        <v>1.6571923799999999</v>
      </c>
      <c r="FL17" s="170"/>
      <c r="FM17" s="170">
        <v>0</v>
      </c>
      <c r="FN17" s="170">
        <v>-0.58518340000000002</v>
      </c>
      <c r="FO17" s="170">
        <v>0</v>
      </c>
      <c r="FP17" s="171">
        <v>1.0720089799999999</v>
      </c>
      <c r="FQ17" s="170">
        <v>16.278500000000008</v>
      </c>
      <c r="FR17" s="170">
        <v>0</v>
      </c>
      <c r="FS17" s="171">
        <v>17.350508980000008</v>
      </c>
      <c r="FT17"/>
      <c r="FU17" s="170">
        <v>-0.34143308</v>
      </c>
      <c r="FV17" s="170"/>
      <c r="FW17" s="170">
        <v>0</v>
      </c>
      <c r="FX17" s="170">
        <v>-11.358278009999999</v>
      </c>
      <c r="FY17" s="170">
        <v>0</v>
      </c>
      <c r="FZ17" s="171">
        <v>-11.699711089999999</v>
      </c>
      <c r="GA17" s="170">
        <v>29.597499999999997</v>
      </c>
      <c r="GB17" s="170">
        <v>0</v>
      </c>
      <c r="GC17" s="171">
        <v>17.897788909999996</v>
      </c>
      <c r="GD17"/>
      <c r="GE17" s="170">
        <v>0</v>
      </c>
      <c r="GF17" s="170">
        <v>-12.80514</v>
      </c>
      <c r="GG17" s="170">
        <v>-1.492</v>
      </c>
      <c r="GH17" s="170">
        <v>51.99276798999999</v>
      </c>
      <c r="GI17" s="170">
        <v>1.601</v>
      </c>
      <c r="GJ17" s="171">
        <v>52.101767989999992</v>
      </c>
      <c r="GK17" s="170">
        <v>22.266500000000001</v>
      </c>
      <c r="GL17" s="170">
        <v>0</v>
      </c>
      <c r="GM17" s="171">
        <v>74.368267989999993</v>
      </c>
      <c r="GN17" s="170">
        <v>0</v>
      </c>
      <c r="GO17"/>
      <c r="GP17" s="170">
        <v>0</v>
      </c>
      <c r="GQ17" s="170">
        <v>-3.077</v>
      </c>
      <c r="GR17" s="170">
        <v>3.0033548896167075E-2</v>
      </c>
      <c r="GS17" s="170">
        <v>-1.8089999999999999</v>
      </c>
      <c r="GT17" s="170">
        <v>0</v>
      </c>
      <c r="GU17" s="171">
        <v>-1.7789664511038328</v>
      </c>
      <c r="GV17" s="170">
        <v>24.03</v>
      </c>
      <c r="GW17" s="170">
        <v>0</v>
      </c>
      <c r="GX17" s="171">
        <v>22.251033548896167</v>
      </c>
      <c r="GY17" s="170">
        <v>-85.551475240000002</v>
      </c>
      <c r="HA17" s="170">
        <v>0</v>
      </c>
      <c r="HB17" s="170">
        <v>-0.63500000000000001</v>
      </c>
      <c r="HC17" s="170">
        <v>-4.4402948400000026</v>
      </c>
      <c r="HD17" s="170">
        <v>4.6999999999999542E-2</v>
      </c>
      <c r="HE17" s="170">
        <v>0</v>
      </c>
      <c r="HF17" s="171">
        <v>-4.3932948400000029</v>
      </c>
      <c r="HG17" s="170">
        <v>-54.447000000000003</v>
      </c>
      <c r="HH17" s="170">
        <v>0</v>
      </c>
      <c r="HI17" s="171">
        <v>-58.840294840000006</v>
      </c>
      <c r="HJ17" s="170">
        <v>0</v>
      </c>
      <c r="HL17" s="170">
        <v>0</v>
      </c>
      <c r="HM17" s="170">
        <v>-3.4369999999999998</v>
      </c>
      <c r="HN17" s="170">
        <v>0.10082301000000013</v>
      </c>
      <c r="HO17" s="170">
        <v>-3.5071187199999998</v>
      </c>
      <c r="HP17" s="170">
        <v>0</v>
      </c>
      <c r="HQ17" s="171">
        <v>-3.4062957099999998</v>
      </c>
      <c r="HR17" s="170">
        <v>41.549499999999995</v>
      </c>
      <c r="HS17" s="170">
        <v>0</v>
      </c>
      <c r="HT17" s="171">
        <v>38.143204289999993</v>
      </c>
      <c r="HU17" s="170">
        <v>0</v>
      </c>
    </row>
    <row r="18" spans="1:229" s="168" customFormat="1">
      <c r="A18" s="164" t="s">
        <v>555</v>
      </c>
      <c r="B18" s="166">
        <v>-247.56806746000004</v>
      </c>
      <c r="C18" s="166">
        <v>-13.968939939999999</v>
      </c>
      <c r="D18" s="166">
        <v>1478.0253026200005</v>
      </c>
      <c r="E18" s="166">
        <v>-1487.1052869999999</v>
      </c>
      <c r="F18" s="167">
        <v>-270.61699177999935</v>
      </c>
      <c r="G18" s="166">
        <v>-1164.943</v>
      </c>
      <c r="H18" s="166">
        <v>0</v>
      </c>
      <c r="I18" s="167">
        <v>-1435.5599917799993</v>
      </c>
      <c r="K18" s="166">
        <v>-207.81431026999999</v>
      </c>
      <c r="L18" s="166">
        <v>-10.075880420000001</v>
      </c>
      <c r="M18" s="166">
        <v>-2.3097690000000171E-2</v>
      </c>
      <c r="N18" s="166">
        <v>0</v>
      </c>
      <c r="O18" s="167">
        <v>-217.91328837999998</v>
      </c>
      <c r="P18" s="166">
        <v>-454.78699999999998</v>
      </c>
      <c r="Q18" s="166">
        <v>0</v>
      </c>
      <c r="R18" s="167">
        <v>-672.70028837999996</v>
      </c>
      <c r="T18" s="166">
        <v>-174.20455121999998</v>
      </c>
      <c r="U18" s="166">
        <v>-14.90452069</v>
      </c>
      <c r="V18" s="166">
        <v>5.2163740400001135</v>
      </c>
      <c r="W18" s="166">
        <v>0</v>
      </c>
      <c r="X18" s="167">
        <v>-183.89269786999986</v>
      </c>
      <c r="Y18" s="166">
        <v>-541.27099999999996</v>
      </c>
      <c r="Z18" s="166">
        <v>0</v>
      </c>
      <c r="AA18" s="167">
        <v>-725.16369786999985</v>
      </c>
      <c r="AC18" s="166">
        <v>-146.15439802</v>
      </c>
      <c r="AD18" s="166">
        <v>-3.2816425099999997</v>
      </c>
      <c r="AE18" s="166">
        <v>-27.8</v>
      </c>
      <c r="AF18" s="166">
        <v>9.9999986069576607E-9</v>
      </c>
      <c r="AG18" s="167">
        <v>-177.23604052000002</v>
      </c>
      <c r="AH18" s="166">
        <v>-529.27300000000002</v>
      </c>
      <c r="AI18" s="166">
        <v>0</v>
      </c>
      <c r="AJ18" s="167">
        <v>-706.5090405200001</v>
      </c>
      <c r="AL18" s="166">
        <v>-149.71378359999997</v>
      </c>
      <c r="AM18" s="166">
        <v>-76.35347514</v>
      </c>
      <c r="AN18" s="166">
        <v>-139.62998626999999</v>
      </c>
      <c r="AO18" s="166">
        <v>89.782800000000009</v>
      </c>
      <c r="AP18" s="167">
        <v>-275.91444500999995</v>
      </c>
      <c r="AQ18" s="166">
        <v>-1029.9684999999999</v>
      </c>
      <c r="AR18" s="166">
        <v>0</v>
      </c>
      <c r="AS18" s="167">
        <v>-1305.88294501</v>
      </c>
      <c r="AU18" s="166">
        <v>-130.39766227000001</v>
      </c>
      <c r="AV18" s="166">
        <v>-11.8600136</v>
      </c>
      <c r="AW18" s="166">
        <v>-3.31872458</v>
      </c>
      <c r="AX18" s="166">
        <v>0</v>
      </c>
      <c r="AY18" s="167">
        <v>-145.57640045000002</v>
      </c>
      <c r="AZ18" s="166">
        <v>-237.45999999999998</v>
      </c>
      <c r="BA18" s="166">
        <v>0</v>
      </c>
      <c r="BB18" s="167">
        <v>-383.03640044999997</v>
      </c>
      <c r="BD18" s="166">
        <v>-123.31216251000001</v>
      </c>
      <c r="BE18" s="166">
        <v>-47.005367920000005</v>
      </c>
      <c r="BF18" s="166">
        <v>-6.8</v>
      </c>
      <c r="BG18" s="166">
        <v>0</v>
      </c>
      <c r="BH18" s="167">
        <v>-177.11753043000002</v>
      </c>
      <c r="BI18" s="166">
        <v>-410.68950000000007</v>
      </c>
      <c r="BJ18" s="166">
        <v>0</v>
      </c>
      <c r="BK18" s="167">
        <v>-587.80703043000005</v>
      </c>
      <c r="BM18" s="166">
        <v>-127.1922495</v>
      </c>
      <c r="BN18" s="166">
        <v>-47.067729630000002</v>
      </c>
      <c r="BO18" s="166">
        <v>-8.0535609999999994E-2</v>
      </c>
      <c r="BP18" s="166">
        <v>0</v>
      </c>
      <c r="BQ18" s="167">
        <v>-174.34051474</v>
      </c>
      <c r="BR18" s="166">
        <v>-457.86299999999994</v>
      </c>
      <c r="BS18" s="166">
        <v>0</v>
      </c>
      <c r="BT18" s="167">
        <v>-632.20351473999995</v>
      </c>
      <c r="BV18" s="166">
        <v>-108.42855215</v>
      </c>
      <c r="BW18" s="166">
        <v>-142.71054801999998</v>
      </c>
      <c r="BX18" s="166">
        <v>-88.486952470000006</v>
      </c>
      <c r="BY18" s="166">
        <v>30.364671810000001</v>
      </c>
      <c r="BZ18" s="167">
        <v>-309.26138083000001</v>
      </c>
      <c r="CA18" s="166">
        <v>-362.5</v>
      </c>
      <c r="CB18" s="166">
        <v>0</v>
      </c>
      <c r="CC18" s="167">
        <v>-671.76138083000001</v>
      </c>
      <c r="CE18" s="166">
        <v>-73.082612260000005</v>
      </c>
      <c r="CF18" s="166">
        <v>-15.644650609999999</v>
      </c>
      <c r="CG18" s="166">
        <v>-3.6553623800000001</v>
      </c>
      <c r="CH18" s="166">
        <v>0</v>
      </c>
      <c r="CI18" s="167">
        <v>-92.382625250000004</v>
      </c>
      <c r="CJ18" s="166">
        <v>-671.67449999999997</v>
      </c>
      <c r="CK18" s="166">
        <v>0</v>
      </c>
      <c r="CL18" s="167">
        <v>-764.0571252499999</v>
      </c>
      <c r="CN18" s="166">
        <v>-101.62944777000001</v>
      </c>
      <c r="CO18" s="166">
        <v>-5.2320132200000007</v>
      </c>
      <c r="CP18" s="166">
        <v>-5.2241102699999997</v>
      </c>
      <c r="CQ18" s="166">
        <v>1E-8</v>
      </c>
      <c r="CR18" s="167">
        <v>-112.08557125000002</v>
      </c>
      <c r="CS18" s="166">
        <v>-261.53349999999995</v>
      </c>
      <c r="CT18" s="166">
        <v>0</v>
      </c>
      <c r="CU18" s="167">
        <v>-373.61907124999999</v>
      </c>
      <c r="CW18" s="166">
        <v>-68.720256789999993</v>
      </c>
      <c r="CX18" s="166">
        <v>-1.7363272300000001</v>
      </c>
      <c r="CY18" s="166">
        <v>-276.08765290999997</v>
      </c>
      <c r="CZ18" s="166">
        <v>0</v>
      </c>
      <c r="DA18" s="167">
        <v>-346.54423692999995</v>
      </c>
      <c r="DB18" s="166">
        <v>-555.30149999999992</v>
      </c>
      <c r="DC18" s="166">
        <v>0</v>
      </c>
      <c r="DD18" s="167">
        <v>-901.84573692999993</v>
      </c>
      <c r="DF18" s="166">
        <v>-145.61549391999998</v>
      </c>
      <c r="DG18" s="166">
        <v>2.1699753600000022</v>
      </c>
      <c r="DH18" s="166">
        <v>910.07117876999996</v>
      </c>
      <c r="DI18" s="166">
        <v>0</v>
      </c>
      <c r="DJ18" s="167">
        <v>766.62566020999998</v>
      </c>
      <c r="DK18" s="166">
        <v>-320.11949999999996</v>
      </c>
      <c r="DL18" s="166">
        <v>0</v>
      </c>
      <c r="DM18" s="167">
        <v>446.50616021000008</v>
      </c>
      <c r="DO18" s="166">
        <v>-89.290883659999992</v>
      </c>
      <c r="DP18" s="166">
        <v>-11.187700300000001</v>
      </c>
      <c r="DQ18" s="166">
        <v>-67.557818729999994</v>
      </c>
      <c r="DR18" s="166">
        <v>0</v>
      </c>
      <c r="DS18" s="167">
        <v>-168.03640268999999</v>
      </c>
      <c r="DT18" s="166">
        <v>-57.799999999999983</v>
      </c>
      <c r="DU18" s="166">
        <v>0</v>
      </c>
      <c r="DV18" s="167">
        <v>-225.83640268999997</v>
      </c>
      <c r="DX18" s="166">
        <v>-109.32077255</v>
      </c>
      <c r="DY18" s="166">
        <v>-9.3385824299999989</v>
      </c>
      <c r="DZ18" s="166">
        <v>-159.63495363000001</v>
      </c>
      <c r="EA18" s="166">
        <v>0</v>
      </c>
      <c r="EB18" s="167">
        <v>-278.29430861000003</v>
      </c>
      <c r="EC18" s="166">
        <v>-248.01499999999999</v>
      </c>
      <c r="ED18" s="166">
        <v>0</v>
      </c>
      <c r="EE18" s="167">
        <v>-526.30930861000002</v>
      </c>
      <c r="EG18" s="166">
        <v>-94.139098819999987</v>
      </c>
      <c r="EH18" s="166"/>
      <c r="EI18" s="166">
        <v>-11.517675780000001</v>
      </c>
      <c r="EJ18" s="166">
        <v>-0.8381433399999999</v>
      </c>
      <c r="EK18" s="166">
        <v>0</v>
      </c>
      <c r="EL18" s="167">
        <v>-106.49491793999999</v>
      </c>
      <c r="EM18" s="166">
        <v>-469.166</v>
      </c>
      <c r="EN18" s="166">
        <v>0</v>
      </c>
      <c r="EO18" s="167">
        <v>-575.6609179400001</v>
      </c>
      <c r="EQ18" s="166">
        <v>-133.35524122000001</v>
      </c>
      <c r="ER18" s="166"/>
      <c r="ES18" s="166">
        <v>-82.473625350000006</v>
      </c>
      <c r="ET18" s="166">
        <v>121.47925361999999</v>
      </c>
      <c r="EU18" s="166">
        <v>-16.3</v>
      </c>
      <c r="EV18" s="167">
        <v>-110.64961295000001</v>
      </c>
      <c r="EW18" s="166">
        <v>-271.18799999999999</v>
      </c>
      <c r="EX18" s="166">
        <v>0</v>
      </c>
      <c r="EY18" s="167">
        <v>-381.83761294999999</v>
      </c>
      <c r="FA18" s="166">
        <v>-134.74383459000001</v>
      </c>
      <c r="FB18" s="166"/>
      <c r="FC18" s="166">
        <v>-13.224409229999999</v>
      </c>
      <c r="FD18" s="166">
        <v>3.1021916299999992</v>
      </c>
      <c r="FE18" s="166">
        <v>-5.3357462000000009</v>
      </c>
      <c r="FF18" s="167">
        <v>-150.20179838999999</v>
      </c>
      <c r="FG18" s="166">
        <v>-190.30149999999998</v>
      </c>
      <c r="FH18" s="166">
        <v>0</v>
      </c>
      <c r="FI18" s="167">
        <v>-340.50329838999994</v>
      </c>
      <c r="FK18" s="166">
        <v>-120.79694705000001</v>
      </c>
      <c r="FL18" s="166"/>
      <c r="FM18" s="166">
        <v>-6.9585034099999996</v>
      </c>
      <c r="FN18" s="166">
        <v>-15.53980765</v>
      </c>
      <c r="FO18" s="166">
        <v>0</v>
      </c>
      <c r="FP18" s="167">
        <v>-143.29525811000002</v>
      </c>
      <c r="FQ18" s="166">
        <v>-228.50649999999999</v>
      </c>
      <c r="FR18" s="166">
        <v>0</v>
      </c>
      <c r="FS18" s="167">
        <v>-371.80175810999998</v>
      </c>
      <c r="FT18"/>
      <c r="FU18" s="166">
        <v>-123.90696798999998</v>
      </c>
      <c r="FV18" s="166"/>
      <c r="FW18" s="166">
        <v>-8.3049666200000036</v>
      </c>
      <c r="FX18" s="166">
        <v>-29.519278010000001</v>
      </c>
      <c r="FY18" s="166">
        <v>0</v>
      </c>
      <c r="FZ18" s="167">
        <v>-161.73121261999998</v>
      </c>
      <c r="GA18" s="166">
        <v>-508.19400000000007</v>
      </c>
      <c r="GB18" s="166">
        <v>0</v>
      </c>
      <c r="GC18" s="167">
        <v>-669.92521262000002</v>
      </c>
      <c r="GD18"/>
      <c r="GE18" s="166">
        <v>-169.79651310000003</v>
      </c>
      <c r="GF18" s="166">
        <v>-13.508139999999999</v>
      </c>
      <c r="GG18" s="166">
        <v>-23.124765290000006</v>
      </c>
      <c r="GH18" s="166">
        <v>26.900767989999999</v>
      </c>
      <c r="GI18" s="166">
        <v>1.601</v>
      </c>
      <c r="GJ18" s="167">
        <v>-164.41951040000004</v>
      </c>
      <c r="GK18" s="166">
        <v>-335.00150000000002</v>
      </c>
      <c r="GL18" s="166">
        <v>0</v>
      </c>
      <c r="GM18" s="167">
        <v>-499.42101040000006</v>
      </c>
      <c r="GN18" s="166">
        <v>-90.303939849999963</v>
      </c>
      <c r="GO18"/>
      <c r="GP18" s="166">
        <v>-171.68357160000002</v>
      </c>
      <c r="GQ18" s="166">
        <v>-3.2669999999999999</v>
      </c>
      <c r="GR18" s="166">
        <v>-15.596860690907532</v>
      </c>
      <c r="GS18" s="166">
        <v>-26.065000000000005</v>
      </c>
      <c r="GT18" s="166">
        <v>0</v>
      </c>
      <c r="GU18" s="167">
        <v>-213.34543229090755</v>
      </c>
      <c r="GV18" s="166">
        <v>-250.41050000000001</v>
      </c>
      <c r="GW18" s="166">
        <v>0</v>
      </c>
      <c r="GX18" s="167">
        <v>-463.75593229090759</v>
      </c>
      <c r="GY18" s="166">
        <v>-85.551475240000002</v>
      </c>
      <c r="HA18" s="166">
        <v>-164.25601946999902</v>
      </c>
      <c r="HB18" s="166">
        <v>-0.84899999999999998</v>
      </c>
      <c r="HC18" s="166">
        <v>-13.443069089999998</v>
      </c>
      <c r="HD18" s="166">
        <v>-9.33967657</v>
      </c>
      <c r="HE18" s="166">
        <v>0</v>
      </c>
      <c r="HF18" s="167">
        <v>-187.03876512999901</v>
      </c>
      <c r="HG18" s="166">
        <v>-398.15249999999997</v>
      </c>
      <c r="HH18" s="166">
        <v>0</v>
      </c>
      <c r="HI18" s="167">
        <v>-585.19126512999901</v>
      </c>
      <c r="HJ18" s="166">
        <v>-83.781774180000014</v>
      </c>
      <c r="HL18" s="166">
        <v>-155.81012891000037</v>
      </c>
      <c r="HM18" s="166">
        <v>-3.4769999999999999</v>
      </c>
      <c r="HN18" s="166">
        <v>-5.8154315500000013</v>
      </c>
      <c r="HO18" s="166">
        <v>-19.963436739999999</v>
      </c>
      <c r="HP18" s="166">
        <v>0</v>
      </c>
      <c r="HQ18" s="167">
        <v>-181.58899720000036</v>
      </c>
      <c r="HR18" s="166">
        <v>-606.08800000000008</v>
      </c>
      <c r="HS18" s="166">
        <v>0</v>
      </c>
      <c r="HT18" s="167">
        <v>-787.67699720000041</v>
      </c>
      <c r="HU18" s="166">
        <v>-13.946821620000003</v>
      </c>
    </row>
    <row r="19" spans="1:229" s="168" customFormat="1" collapsed="1">
      <c r="A19" s="173" t="s">
        <v>556</v>
      </c>
      <c r="B19" s="174">
        <v>1996.3853083199999</v>
      </c>
      <c r="C19" s="174">
        <v>417.43630880000001</v>
      </c>
      <c r="D19" s="174">
        <v>2.6999999955296519E-7</v>
      </c>
      <c r="E19" s="174">
        <v>0</v>
      </c>
      <c r="F19" s="171">
        <v>2413.82161739</v>
      </c>
      <c r="G19" s="174">
        <v>1480.3720000000001</v>
      </c>
      <c r="H19" s="174">
        <v>0</v>
      </c>
      <c r="I19" s="171">
        <v>3894.1936173900003</v>
      </c>
      <c r="K19" s="174">
        <v>1.8495220000000001</v>
      </c>
      <c r="L19" s="174">
        <v>0</v>
      </c>
      <c r="M19" s="174">
        <v>-2.9999999981373548E-7</v>
      </c>
      <c r="N19" s="174">
        <v>0</v>
      </c>
      <c r="O19" s="171">
        <v>1.8495217000000004</v>
      </c>
      <c r="P19" s="174">
        <v>740.41250000000002</v>
      </c>
      <c r="Q19" s="174">
        <v>0</v>
      </c>
      <c r="R19" s="171">
        <v>742.26202169999999</v>
      </c>
      <c r="T19" s="174">
        <v>0</v>
      </c>
      <c r="U19" s="174">
        <v>10.135069</v>
      </c>
      <c r="V19" s="174">
        <v>0</v>
      </c>
      <c r="W19" s="174">
        <v>0</v>
      </c>
      <c r="X19" s="171">
        <v>10.135069</v>
      </c>
      <c r="Y19" s="174">
        <v>645.178</v>
      </c>
      <c r="Z19" s="174">
        <v>0</v>
      </c>
      <c r="AA19" s="171">
        <v>655.31306900000004</v>
      </c>
      <c r="AC19" s="174">
        <v>0</v>
      </c>
      <c r="AD19" s="174">
        <v>19.336546800000001</v>
      </c>
      <c r="AE19" s="174">
        <v>1692.6466227999999</v>
      </c>
      <c r="AF19" s="174">
        <v>0</v>
      </c>
      <c r="AG19" s="171">
        <v>1711.9831695999999</v>
      </c>
      <c r="AH19" s="174">
        <v>932.38049999999998</v>
      </c>
      <c r="AI19" s="174">
        <v>0</v>
      </c>
      <c r="AJ19" s="171">
        <v>2644.3636695999999</v>
      </c>
      <c r="AL19" s="174">
        <v>0</v>
      </c>
      <c r="AM19" s="174">
        <v>24.836242199999994</v>
      </c>
      <c r="AN19" s="174">
        <v>2.0000003278255463E-8</v>
      </c>
      <c r="AO19" s="174">
        <v>0</v>
      </c>
      <c r="AP19" s="171">
        <v>24.836242219999995</v>
      </c>
      <c r="AQ19" s="174">
        <v>378.31400000000002</v>
      </c>
      <c r="AR19" s="174">
        <v>0</v>
      </c>
      <c r="AS19" s="171">
        <v>403.15024222</v>
      </c>
      <c r="AU19" s="174">
        <v>0.22188751000000001</v>
      </c>
      <c r="AV19" s="174">
        <v>-0.41335379999999999</v>
      </c>
      <c r="AW19" s="174">
        <v>0</v>
      </c>
      <c r="AX19" s="174">
        <v>0</v>
      </c>
      <c r="AY19" s="171">
        <v>-0.19146628999999998</v>
      </c>
      <c r="AZ19" s="174">
        <v>1579.4810975</v>
      </c>
      <c r="BA19" s="174">
        <v>0</v>
      </c>
      <c r="BB19" s="171">
        <v>1579.2896312099999</v>
      </c>
      <c r="BD19" s="174">
        <v>482.22706770999997</v>
      </c>
      <c r="BE19" s="174">
        <v>0.672211</v>
      </c>
      <c r="BF19" s="174">
        <v>0</v>
      </c>
      <c r="BG19" s="174">
        <v>0</v>
      </c>
      <c r="BH19" s="171">
        <v>482.89927870999998</v>
      </c>
      <c r="BI19" s="174">
        <v>268.63299999999998</v>
      </c>
      <c r="BJ19" s="174">
        <v>0</v>
      </c>
      <c r="BK19" s="171">
        <v>751.5322787099999</v>
      </c>
      <c r="BM19" s="174">
        <v>0</v>
      </c>
      <c r="BN19" s="174">
        <v>86.434599039999995</v>
      </c>
      <c r="BO19" s="174"/>
      <c r="BP19" s="174">
        <v>0</v>
      </c>
      <c r="BQ19" s="171">
        <v>86.434599039999995</v>
      </c>
      <c r="BR19" s="174">
        <v>8.7116535000000006</v>
      </c>
      <c r="BS19" s="174">
        <v>0</v>
      </c>
      <c r="BT19" s="171">
        <v>95.146252539999992</v>
      </c>
      <c r="BV19" s="174">
        <v>404.32829713000001</v>
      </c>
      <c r="BW19" s="174">
        <v>235.04158999999999</v>
      </c>
      <c r="BX19" s="174">
        <v>12.7242631</v>
      </c>
      <c r="BY19" s="174">
        <v>0</v>
      </c>
      <c r="BZ19" s="171">
        <v>652.09415023000008</v>
      </c>
      <c r="CA19" s="174">
        <v>928.5</v>
      </c>
      <c r="CB19" s="174">
        <v>0</v>
      </c>
      <c r="CC19" s="171">
        <v>1580.6</v>
      </c>
      <c r="CE19" s="174">
        <v>39.262019860000002</v>
      </c>
      <c r="CF19" s="174">
        <v>81.622</v>
      </c>
      <c r="CG19" s="174">
        <v>46.226746239999997</v>
      </c>
      <c r="CH19" s="174">
        <v>0</v>
      </c>
      <c r="CI19" s="171">
        <v>167.11076609999998</v>
      </c>
      <c r="CJ19" s="174">
        <v>1.3575000000000002</v>
      </c>
      <c r="CK19" s="174">
        <v>0</v>
      </c>
      <c r="CL19" s="171">
        <v>168.46826609999997</v>
      </c>
      <c r="CN19" s="174">
        <v>0</v>
      </c>
      <c r="CO19" s="174">
        <v>0</v>
      </c>
      <c r="CP19" s="174">
        <v>44.770044930000005</v>
      </c>
      <c r="CQ19" s="174">
        <v>0</v>
      </c>
      <c r="CR19" s="171">
        <v>44.770044930000005</v>
      </c>
      <c r="CS19" s="174">
        <v>559.15499999999997</v>
      </c>
      <c r="CT19" s="174">
        <v>0</v>
      </c>
      <c r="CU19" s="171">
        <v>603.92504493000001</v>
      </c>
      <c r="CW19" s="174">
        <v>9.0090000000000003</v>
      </c>
      <c r="CX19" s="174">
        <v>0</v>
      </c>
      <c r="CY19" s="174">
        <v>88.211651450000005</v>
      </c>
      <c r="CZ19" s="174">
        <v>0</v>
      </c>
      <c r="DA19" s="171">
        <v>97.220651450000005</v>
      </c>
      <c r="DB19" s="174">
        <v>765.49149999999997</v>
      </c>
      <c r="DC19" s="174">
        <v>0</v>
      </c>
      <c r="DD19" s="171">
        <v>862.71215144999996</v>
      </c>
      <c r="DF19" s="174">
        <v>665.55793712000002</v>
      </c>
      <c r="DG19" s="174">
        <v>75.336609330000002</v>
      </c>
      <c r="DH19" s="174">
        <v>65.075956050000002</v>
      </c>
      <c r="DI19" s="174">
        <v>0</v>
      </c>
      <c r="DJ19" s="171">
        <v>805.97050250000007</v>
      </c>
      <c r="DK19" s="174">
        <v>48.345500000000001</v>
      </c>
      <c r="DL19" s="174">
        <v>0</v>
      </c>
      <c r="DM19" s="171">
        <v>854.31600250000008</v>
      </c>
      <c r="DO19" s="174">
        <v>48.223709630000002</v>
      </c>
      <c r="DP19" s="174">
        <v>55.551353969999994</v>
      </c>
      <c r="DQ19" s="174">
        <v>455.57679757</v>
      </c>
      <c r="DR19" s="174">
        <v>0</v>
      </c>
      <c r="DS19" s="171">
        <v>559.35186117000001</v>
      </c>
      <c r="DT19" s="174">
        <v>41.4</v>
      </c>
      <c r="DU19" s="174">
        <v>0</v>
      </c>
      <c r="DV19" s="171">
        <v>600.75186116999998</v>
      </c>
      <c r="DX19" s="174"/>
      <c r="DY19" s="174">
        <v>126.05153201000002</v>
      </c>
      <c r="DZ19" s="174">
        <v>1737.2211097699999</v>
      </c>
      <c r="EA19" s="174">
        <v>0</v>
      </c>
      <c r="EB19" s="171">
        <v>1863.27264178</v>
      </c>
      <c r="EC19" s="174">
        <v>414.47550000000001</v>
      </c>
      <c r="ED19" s="174">
        <v>0</v>
      </c>
      <c r="EE19" s="171">
        <v>2277.74814178</v>
      </c>
      <c r="EG19" s="174">
        <v>66.047243430000009</v>
      </c>
      <c r="EH19" s="174"/>
      <c r="EI19" s="174">
        <v>207.90119156999998</v>
      </c>
      <c r="EJ19" s="174">
        <v>28.236375780000003</v>
      </c>
      <c r="EK19" s="174">
        <v>0</v>
      </c>
      <c r="EL19" s="171">
        <v>302.18481078000002</v>
      </c>
      <c r="EM19" s="174">
        <v>64.402000000000001</v>
      </c>
      <c r="EN19" s="174">
        <v>0</v>
      </c>
      <c r="EO19" s="171">
        <v>366.58681078000001</v>
      </c>
      <c r="EQ19" s="174">
        <v>580.333888</v>
      </c>
      <c r="ER19" s="174"/>
      <c r="ES19" s="174">
        <v>239.99633872000001</v>
      </c>
      <c r="ET19" s="174">
        <v>391.93900000000002</v>
      </c>
      <c r="EU19" s="174">
        <v>0</v>
      </c>
      <c r="EV19" s="171">
        <v>1212.26922672</v>
      </c>
      <c r="EW19" s="174">
        <v>778.36199999999997</v>
      </c>
      <c r="EX19" s="174">
        <v>0</v>
      </c>
      <c r="EY19" s="171">
        <v>1990.6312267200001</v>
      </c>
      <c r="FA19" s="174">
        <v>0</v>
      </c>
      <c r="FB19" s="174"/>
      <c r="FC19" s="174">
        <v>83.518710720000001</v>
      </c>
      <c r="FD19" s="174">
        <v>0</v>
      </c>
      <c r="FE19" s="174">
        <v>0</v>
      </c>
      <c r="FF19" s="171">
        <v>83.518710720000001</v>
      </c>
      <c r="FG19" s="174">
        <v>261.23649999999998</v>
      </c>
      <c r="FH19" s="174">
        <v>0</v>
      </c>
      <c r="FI19" s="171">
        <v>344.75521071999998</v>
      </c>
      <c r="FK19" s="174">
        <v>0</v>
      </c>
      <c r="FL19" s="174"/>
      <c r="FM19" s="174">
        <v>39.856318380000005</v>
      </c>
      <c r="FN19" s="174">
        <v>0</v>
      </c>
      <c r="FO19" s="174">
        <v>0</v>
      </c>
      <c r="FP19" s="171">
        <v>39.856318380000005</v>
      </c>
      <c r="FQ19" s="174">
        <v>422.68400000000003</v>
      </c>
      <c r="FR19" s="174">
        <v>0</v>
      </c>
      <c r="FS19" s="171">
        <v>462.54031838000003</v>
      </c>
      <c r="FT19"/>
      <c r="FU19" s="174">
        <v>299.30321356000002</v>
      </c>
      <c r="FV19" s="174"/>
      <c r="FW19" s="174">
        <v>92.360747419999996</v>
      </c>
      <c r="FX19" s="174">
        <v>0</v>
      </c>
      <c r="FY19" s="174">
        <v>0</v>
      </c>
      <c r="FZ19" s="171">
        <v>391.66396098000001</v>
      </c>
      <c r="GA19" s="174">
        <v>873.70249999999999</v>
      </c>
      <c r="GB19" s="174">
        <v>0</v>
      </c>
      <c r="GC19" s="171">
        <v>1265.3664609800001</v>
      </c>
      <c r="GD19"/>
      <c r="GE19" s="174">
        <v>124.99999998000003</v>
      </c>
      <c r="GF19" s="174">
        <v>0</v>
      </c>
      <c r="GG19" s="174">
        <v>20.819811570000006</v>
      </c>
      <c r="GH19" s="174">
        <v>332.7</v>
      </c>
      <c r="GI19" s="174">
        <v>0</v>
      </c>
      <c r="GJ19" s="175">
        <v>478.51981154999999</v>
      </c>
      <c r="GK19" s="174">
        <v>768.64100000000008</v>
      </c>
      <c r="GL19" s="174">
        <v>0</v>
      </c>
      <c r="GM19" s="171">
        <v>1247.1608115500001</v>
      </c>
      <c r="GN19" s="174">
        <v>99.589761549999992</v>
      </c>
      <c r="GO19"/>
      <c r="GP19" s="174">
        <v>5.6476964499999882</v>
      </c>
      <c r="GQ19" s="174">
        <v>0</v>
      </c>
      <c r="GR19" s="174">
        <v>35.166836020000005</v>
      </c>
      <c r="GS19" s="174">
        <v>0</v>
      </c>
      <c r="GT19" s="174">
        <v>0</v>
      </c>
      <c r="GU19" s="175">
        <v>40.814532469999996</v>
      </c>
      <c r="GV19" s="174">
        <v>330.27350000000001</v>
      </c>
      <c r="GW19" s="174">
        <v>0</v>
      </c>
      <c r="GX19" s="171">
        <v>371.08803247000003</v>
      </c>
      <c r="GY19" s="174">
        <v>0</v>
      </c>
      <c r="HA19" s="174">
        <v>85.476324239999983</v>
      </c>
      <c r="HB19" s="174">
        <v>0</v>
      </c>
      <c r="HC19" s="174">
        <v>0</v>
      </c>
      <c r="HD19" s="174">
        <v>550</v>
      </c>
      <c r="HE19" s="174">
        <v>0</v>
      </c>
      <c r="HF19" s="175">
        <v>635.47632423999994</v>
      </c>
      <c r="HG19" s="174">
        <v>1024.5554999999999</v>
      </c>
      <c r="HH19" s="174">
        <v>0</v>
      </c>
      <c r="HI19" s="171">
        <v>1660.0318242399999</v>
      </c>
      <c r="HJ19" s="174">
        <v>-1.9E-2</v>
      </c>
      <c r="HL19" s="174">
        <v>183.57875299</v>
      </c>
      <c r="HM19" s="174">
        <v>0</v>
      </c>
      <c r="HN19" s="174">
        <v>0</v>
      </c>
      <c r="HO19" s="174">
        <v>0</v>
      </c>
      <c r="HP19" s="174">
        <v>0</v>
      </c>
      <c r="HQ19" s="175">
        <v>183.57875299</v>
      </c>
      <c r="HR19" s="174">
        <v>123.92400000000001</v>
      </c>
      <c r="HS19" s="174">
        <v>0</v>
      </c>
      <c r="HT19" s="171">
        <v>307.50275298999998</v>
      </c>
      <c r="HU19" s="174">
        <v>7.5708590000000004</v>
      </c>
    </row>
    <row r="20" spans="1:229" s="168" customFormat="1">
      <c r="A20" s="169" t="s">
        <v>557</v>
      </c>
      <c r="B20" s="170">
        <v>-133.88484488999998</v>
      </c>
      <c r="C20" s="170">
        <v>-548.82708309999998</v>
      </c>
      <c r="D20" s="170">
        <v>0</v>
      </c>
      <c r="E20" s="170">
        <v>0</v>
      </c>
      <c r="F20" s="171">
        <v>-682.71192798999994</v>
      </c>
      <c r="G20" s="170">
        <v>-517.62350000000004</v>
      </c>
      <c r="H20" s="170">
        <v>0</v>
      </c>
      <c r="I20" s="171">
        <v>-1200.33542799</v>
      </c>
      <c r="K20" s="170">
        <v>-255.26685980000005</v>
      </c>
      <c r="L20" s="170">
        <v>-26.701092210000002</v>
      </c>
      <c r="M20" s="170">
        <v>0</v>
      </c>
      <c r="N20" s="170">
        <v>0</v>
      </c>
      <c r="O20" s="171">
        <v>-281.96795201000003</v>
      </c>
      <c r="P20" s="170">
        <v>-90.468999999999994</v>
      </c>
      <c r="Q20" s="170">
        <v>0</v>
      </c>
      <c r="R20" s="171">
        <v>-372.43695201000003</v>
      </c>
      <c r="T20" s="170">
        <v>-128.75797649999998</v>
      </c>
      <c r="U20" s="170">
        <v>-10.02337726</v>
      </c>
      <c r="V20" s="170">
        <v>0</v>
      </c>
      <c r="W20" s="170">
        <v>0</v>
      </c>
      <c r="X20" s="171">
        <v>-138.78135375999997</v>
      </c>
      <c r="Y20" s="170">
        <v>-121.9</v>
      </c>
      <c r="Z20" s="170">
        <v>0</v>
      </c>
      <c r="AA20" s="171">
        <v>-260.68135375999998</v>
      </c>
      <c r="AC20" s="170">
        <v>-108.52929842</v>
      </c>
      <c r="AD20" s="170">
        <v>0</v>
      </c>
      <c r="AE20" s="170"/>
      <c r="AF20" s="170">
        <v>0</v>
      </c>
      <c r="AG20" s="171">
        <v>-108.52929842</v>
      </c>
      <c r="AH20" s="170">
        <v>-1495.6614999999999</v>
      </c>
      <c r="AI20" s="170">
        <v>0</v>
      </c>
      <c r="AJ20" s="171">
        <v>-1604.19079842</v>
      </c>
      <c r="AL20" s="170">
        <v>-128.71057530999994</v>
      </c>
      <c r="AM20" s="170">
        <v>-9.5258260200000002</v>
      </c>
      <c r="AN20" s="170">
        <v>-4.4000000134110448E-7</v>
      </c>
      <c r="AO20" s="170">
        <v>0</v>
      </c>
      <c r="AP20" s="171">
        <v>-138.23640176999996</v>
      </c>
      <c r="AQ20" s="170">
        <v>-334.79349999999999</v>
      </c>
      <c r="AR20" s="170">
        <v>0</v>
      </c>
      <c r="AS20" s="171">
        <v>-473.02990176999992</v>
      </c>
      <c r="AU20" s="170">
        <v>-518.63638925999999</v>
      </c>
      <c r="AV20" s="170">
        <v>-1.4906249999999999E-2</v>
      </c>
      <c r="AW20" s="170">
        <v>0</v>
      </c>
      <c r="AX20" s="170">
        <v>0</v>
      </c>
      <c r="AY20" s="171">
        <v>-518.65129550999995</v>
      </c>
      <c r="AZ20" s="170">
        <v>-80.97</v>
      </c>
      <c r="BA20" s="170">
        <v>0</v>
      </c>
      <c r="BB20" s="171">
        <v>-599.62129550999998</v>
      </c>
      <c r="BD20" s="170">
        <v>-116.76582456999999</v>
      </c>
      <c r="BE20" s="170">
        <v>-9.1394279999999988</v>
      </c>
      <c r="BF20" s="170">
        <v>0</v>
      </c>
      <c r="BG20" s="170">
        <v>0</v>
      </c>
      <c r="BH20" s="171">
        <v>-125.90525256999999</v>
      </c>
      <c r="BI20" s="170">
        <v>-179.54649999999998</v>
      </c>
      <c r="BJ20" s="170">
        <v>0</v>
      </c>
      <c r="BK20" s="171">
        <v>-305.45175256999994</v>
      </c>
      <c r="BM20" s="170">
        <v>-499.39657614999999</v>
      </c>
      <c r="BN20" s="170">
        <v>-21.794082309999997</v>
      </c>
      <c r="BO20" s="170">
        <v>-163.46199999999999</v>
      </c>
      <c r="BP20" s="170">
        <v>0</v>
      </c>
      <c r="BQ20" s="171">
        <v>-684.65265846</v>
      </c>
      <c r="BR20" s="170">
        <v>-80.456499999999991</v>
      </c>
      <c r="BS20" s="170">
        <v>0</v>
      </c>
      <c r="BT20" s="171">
        <v>-765.10915846</v>
      </c>
      <c r="BV20" s="170">
        <v>-108.6060306</v>
      </c>
      <c r="BW20" s="170">
        <v>-85.166655219999996</v>
      </c>
      <c r="BX20" s="170">
        <v>-38.272157929999999</v>
      </c>
      <c r="BY20" s="170">
        <v>0</v>
      </c>
      <c r="BZ20" s="171">
        <v>-232.04484374999998</v>
      </c>
      <c r="CA20" s="170">
        <v>-183.8905</v>
      </c>
      <c r="CB20" s="170">
        <v>0</v>
      </c>
      <c r="CC20" s="171">
        <v>-415.93534375000002</v>
      </c>
      <c r="CE20" s="170">
        <v>-133.22850252000001</v>
      </c>
      <c r="CF20" s="170">
        <v>-1.4906249999999999E-2</v>
      </c>
      <c r="CG20" s="170">
        <v>-38.461991529999999</v>
      </c>
      <c r="CH20" s="170">
        <v>0</v>
      </c>
      <c r="CI20" s="171">
        <v>-171.70540030000001</v>
      </c>
      <c r="CJ20" s="170">
        <v>-197.42649999999998</v>
      </c>
      <c r="CK20" s="170">
        <v>0</v>
      </c>
      <c r="CL20" s="171">
        <v>-369.13190029999998</v>
      </c>
      <c r="CN20" s="170">
        <v>-136.92699999999999</v>
      </c>
      <c r="CO20" s="170">
        <v>-115.62098423999998</v>
      </c>
      <c r="CP20" s="170">
        <v>-33.396068379999996</v>
      </c>
      <c r="CQ20" s="170">
        <v>0</v>
      </c>
      <c r="CR20" s="171">
        <v>-285.94405261999998</v>
      </c>
      <c r="CS20" s="170">
        <v>-156.48100000000002</v>
      </c>
      <c r="CT20" s="170">
        <v>0</v>
      </c>
      <c r="CU20" s="171">
        <v>-442.42505261999997</v>
      </c>
      <c r="CW20" s="170">
        <v>-118.002</v>
      </c>
      <c r="CX20" s="170">
        <v>-42.571523369999994</v>
      </c>
      <c r="CY20" s="170">
        <v>-76.094652140000008</v>
      </c>
      <c r="CZ20" s="170">
        <v>0</v>
      </c>
      <c r="DA20" s="171">
        <v>-236.66817550999997</v>
      </c>
      <c r="DB20" s="170">
        <v>-1360.8440000000001</v>
      </c>
      <c r="DC20" s="170">
        <v>0</v>
      </c>
      <c r="DD20" s="171">
        <v>-1597.5121755099999</v>
      </c>
      <c r="DF20" s="170">
        <v>-136.97763997999999</v>
      </c>
      <c r="DG20" s="170">
        <v>-51.942444819999999</v>
      </c>
      <c r="DH20" s="170">
        <v>-394.72612769</v>
      </c>
      <c r="DI20" s="170">
        <v>0</v>
      </c>
      <c r="DJ20" s="171">
        <v>-583.64621248999993</v>
      </c>
      <c r="DK20" s="170">
        <v>-64.450500000000005</v>
      </c>
      <c r="DL20" s="170">
        <v>0</v>
      </c>
      <c r="DM20" s="171">
        <v>-648.09671248999996</v>
      </c>
      <c r="DO20" s="170">
        <v>-118.07290721999999</v>
      </c>
      <c r="DP20" s="170">
        <v>-73.615645610000001</v>
      </c>
      <c r="DQ20" s="170">
        <v>-24.198452390000003</v>
      </c>
      <c r="DR20" s="170">
        <v>0</v>
      </c>
      <c r="DS20" s="171">
        <v>-215.88700521999999</v>
      </c>
      <c r="DT20" s="170">
        <v>-131.69999999999999</v>
      </c>
      <c r="DU20" s="170">
        <v>0</v>
      </c>
      <c r="DV20" s="171">
        <v>-347.58700521999998</v>
      </c>
      <c r="DX20" s="170">
        <v>-134.50798039</v>
      </c>
      <c r="DY20" s="170">
        <v>-122.00910533999999</v>
      </c>
      <c r="DZ20" s="170">
        <v>-1917.10478541</v>
      </c>
      <c r="EA20" s="170">
        <v>0</v>
      </c>
      <c r="EB20" s="171">
        <v>-2173.6218711399997</v>
      </c>
      <c r="EC20" s="170">
        <v>-166.68450000000001</v>
      </c>
      <c r="ED20" s="170">
        <v>0</v>
      </c>
      <c r="EE20" s="171">
        <v>-2340.30637114</v>
      </c>
      <c r="EG20" s="170">
        <v>-118.05606545000001</v>
      </c>
      <c r="EH20" s="170"/>
      <c r="EI20" s="170">
        <v>-123.27493766999999</v>
      </c>
      <c r="EJ20" s="170">
        <v>-20.214011339999999</v>
      </c>
      <c r="EK20" s="170">
        <v>0</v>
      </c>
      <c r="EL20" s="171">
        <v>-261.54501446</v>
      </c>
      <c r="EM20" s="170">
        <v>-705.39499999999998</v>
      </c>
      <c r="EN20" s="170">
        <v>0</v>
      </c>
      <c r="EO20" s="171">
        <v>-966.94001446000004</v>
      </c>
      <c r="EQ20" s="170">
        <v>-156.77390706999998</v>
      </c>
      <c r="ER20" s="170"/>
      <c r="ES20" s="170">
        <v>-188.86397711999999</v>
      </c>
      <c r="ET20" s="170">
        <v>-383.86035293999998</v>
      </c>
      <c r="EU20" s="170">
        <v>0</v>
      </c>
      <c r="EV20" s="171">
        <v>-729.49823713000001</v>
      </c>
      <c r="EW20" s="170">
        <v>-438.56399999999996</v>
      </c>
      <c r="EX20" s="170">
        <v>0</v>
      </c>
      <c r="EY20" s="171">
        <v>-1168.0622371300001</v>
      </c>
      <c r="FA20" s="170">
        <v>-274.80743699999999</v>
      </c>
      <c r="FB20" s="170"/>
      <c r="FC20" s="170">
        <v>-46.837777469999999</v>
      </c>
      <c r="FD20" s="170">
        <v>-6.9596504100000001</v>
      </c>
      <c r="FE20" s="170">
        <v>0</v>
      </c>
      <c r="FF20" s="171">
        <v>-328.60486487999998</v>
      </c>
      <c r="FG20" s="170">
        <v>-160.4975</v>
      </c>
      <c r="FH20" s="170">
        <v>0</v>
      </c>
      <c r="FI20" s="171">
        <v>-489.10236487999998</v>
      </c>
      <c r="FK20" s="170">
        <v>-44.455365</v>
      </c>
      <c r="FL20" s="170"/>
      <c r="FM20" s="170">
        <v>-63.592647810000003</v>
      </c>
      <c r="FN20" s="170">
        <v>-6.8452582199999998</v>
      </c>
      <c r="FO20" s="170">
        <v>0</v>
      </c>
      <c r="FP20" s="171">
        <v>-114.89327103000001</v>
      </c>
      <c r="FQ20" s="170">
        <v>-235.7475</v>
      </c>
      <c r="FR20" s="170">
        <v>0</v>
      </c>
      <c r="FS20" s="171">
        <v>-350.64077103</v>
      </c>
      <c r="FT20"/>
      <c r="FU20" s="170">
        <v>-274.09349200000003</v>
      </c>
      <c r="FV20" s="170"/>
      <c r="FW20" s="170">
        <v>-34.981504029999996</v>
      </c>
      <c r="FX20" s="170">
        <v>-10.962999999999999</v>
      </c>
      <c r="FY20" s="170">
        <v>0</v>
      </c>
      <c r="FZ20" s="171">
        <v>-320.03799603000004</v>
      </c>
      <c r="GA20" s="170">
        <v>-1517.0764999999999</v>
      </c>
      <c r="GB20" s="170">
        <v>0</v>
      </c>
      <c r="GC20" s="171">
        <v>-1837.1144960299998</v>
      </c>
      <c r="GD20"/>
      <c r="GE20" s="170">
        <v>-120.52547353864404</v>
      </c>
      <c r="GF20" s="170">
        <v>0</v>
      </c>
      <c r="GG20" s="170">
        <v>-18.370231699999998</v>
      </c>
      <c r="GH20" s="170">
        <v>-31.161000000000001</v>
      </c>
      <c r="GI20" s="170">
        <v>0</v>
      </c>
      <c r="GJ20" s="171">
        <v>-170.05670523864404</v>
      </c>
      <c r="GK20" s="170">
        <v>-428.58550000000002</v>
      </c>
      <c r="GL20" s="170">
        <v>0</v>
      </c>
      <c r="GM20" s="171">
        <v>-598.64220523864401</v>
      </c>
      <c r="GN20" s="170">
        <v>-5.1446530000001073E-2</v>
      </c>
      <c r="GO20"/>
      <c r="GP20" s="170">
        <v>-111.194</v>
      </c>
      <c r="GQ20" s="170">
        <v>0</v>
      </c>
      <c r="GR20" s="170">
        <v>-10.330885350000001</v>
      </c>
      <c r="GS20" s="170">
        <v>-98.977000000000004</v>
      </c>
      <c r="GT20" s="170">
        <v>0</v>
      </c>
      <c r="GU20" s="171">
        <v>-220.50188535000001</v>
      </c>
      <c r="GV20" s="170">
        <v>-190.54399999999998</v>
      </c>
      <c r="GW20" s="170">
        <v>0</v>
      </c>
      <c r="GX20" s="171">
        <v>-411.04588534999999</v>
      </c>
      <c r="GY20" s="170">
        <v>0</v>
      </c>
      <c r="HA20" s="170">
        <v>-104.13352939930621</v>
      </c>
      <c r="HB20" s="170">
        <v>0</v>
      </c>
      <c r="HC20" s="170">
        <v>-4.6619999999999999</v>
      </c>
      <c r="HD20" s="170">
        <v>-2359.26277415</v>
      </c>
      <c r="HE20" s="170">
        <v>0</v>
      </c>
      <c r="HF20" s="171">
        <v>-2468.0583035493064</v>
      </c>
      <c r="HG20" s="170">
        <v>-496.70000000000005</v>
      </c>
      <c r="HH20" s="170">
        <v>0</v>
      </c>
      <c r="HI20" s="171">
        <v>-2964.7583035493062</v>
      </c>
      <c r="HJ20" s="170">
        <v>-34.38648006999999</v>
      </c>
      <c r="HL20" s="170">
        <v>-111.22000000000001</v>
      </c>
      <c r="HM20" s="170">
        <v>0</v>
      </c>
      <c r="HN20" s="170">
        <v>0</v>
      </c>
      <c r="HO20" s="170">
        <v>-271.02175314000016</v>
      </c>
      <c r="HP20" s="170">
        <v>0</v>
      </c>
      <c r="HQ20" s="171">
        <v>-382.24175314000018</v>
      </c>
      <c r="HR20" s="170">
        <v>-264.77249999999998</v>
      </c>
      <c r="HS20" s="170">
        <v>0</v>
      </c>
      <c r="HT20" s="171">
        <v>-647.01425314000016</v>
      </c>
      <c r="HU20" s="170">
        <v>-34.623920599999998</v>
      </c>
    </row>
    <row r="21" spans="1:229" s="168" customFormat="1">
      <c r="A21" s="169" t="s">
        <v>558</v>
      </c>
      <c r="B21" s="170">
        <v>-136.22021249000002</v>
      </c>
      <c r="C21" s="170">
        <v>-11.42796371</v>
      </c>
      <c r="D21" s="170">
        <v>-42.788625350000025</v>
      </c>
      <c r="E21" s="170">
        <v>0</v>
      </c>
      <c r="F21" s="171">
        <v>-190.43680155000004</v>
      </c>
      <c r="G21" s="170">
        <v>-123.994</v>
      </c>
      <c r="H21" s="170">
        <v>0</v>
      </c>
      <c r="I21" s="171">
        <v>-314.43080155000007</v>
      </c>
      <c r="K21" s="170">
        <v>-23.46730282</v>
      </c>
      <c r="L21" s="170">
        <v>9.8513930599999995</v>
      </c>
      <c r="M21" s="170">
        <v>-194.57696025999996</v>
      </c>
      <c r="N21" s="170">
        <v>0</v>
      </c>
      <c r="O21" s="171">
        <v>-208.19287001999996</v>
      </c>
      <c r="P21" s="170">
        <v>-72.27</v>
      </c>
      <c r="Q21" s="170">
        <v>0</v>
      </c>
      <c r="R21" s="171">
        <v>-280.46287001999997</v>
      </c>
      <c r="T21" s="170">
        <v>-25.884172449999994</v>
      </c>
      <c r="U21" s="170">
        <v>-13.16998321</v>
      </c>
      <c r="V21" s="170">
        <v>-41.252000000000002</v>
      </c>
      <c r="W21" s="170">
        <v>0</v>
      </c>
      <c r="X21" s="171">
        <v>-80.306155660000002</v>
      </c>
      <c r="Y21" s="170">
        <v>-101.0665</v>
      </c>
      <c r="Z21" s="170">
        <v>0</v>
      </c>
      <c r="AA21" s="171">
        <v>-181.37265566000002</v>
      </c>
      <c r="AC21" s="170">
        <v>-14.77668742</v>
      </c>
      <c r="AD21" s="170">
        <v>-1.8050084099999999</v>
      </c>
      <c r="AE21" s="170">
        <v>-135.27500000000001</v>
      </c>
      <c r="AF21" s="170">
        <v>0</v>
      </c>
      <c r="AG21" s="171">
        <v>-151.85669583000001</v>
      </c>
      <c r="AH21" s="170">
        <v>-82.272499999999994</v>
      </c>
      <c r="AI21" s="170">
        <v>0</v>
      </c>
      <c r="AJ21" s="171">
        <v>-234.12919583000001</v>
      </c>
      <c r="AL21" s="170">
        <v>-136.62370410000003</v>
      </c>
      <c r="AM21" s="170">
        <v>-12.81298812</v>
      </c>
      <c r="AN21" s="170">
        <v>-38.926594180000009</v>
      </c>
      <c r="AO21" s="170">
        <v>0</v>
      </c>
      <c r="AP21" s="171">
        <v>-188.36328640000005</v>
      </c>
      <c r="AQ21" s="170">
        <v>-137.45249999999999</v>
      </c>
      <c r="AR21" s="170">
        <v>0</v>
      </c>
      <c r="AS21" s="171">
        <v>-325.81578640000004</v>
      </c>
      <c r="AU21" s="170">
        <v>-49.067192609999999</v>
      </c>
      <c r="AV21" s="170">
        <v>-3.4926832200000004</v>
      </c>
      <c r="AW21" s="170">
        <v>-140.017</v>
      </c>
      <c r="AX21" s="170">
        <v>0</v>
      </c>
      <c r="AY21" s="171">
        <v>-192.57687583000001</v>
      </c>
      <c r="AZ21" s="170">
        <v>-59.426500000000004</v>
      </c>
      <c r="BA21" s="170">
        <v>0</v>
      </c>
      <c r="BB21" s="171">
        <v>-252.00337583000001</v>
      </c>
      <c r="BD21" s="170">
        <v>-19.24168216</v>
      </c>
      <c r="BE21" s="170">
        <v>-13.239372780000002</v>
      </c>
      <c r="BF21" s="170">
        <v>-37.457000000000001</v>
      </c>
      <c r="BG21" s="170">
        <v>0</v>
      </c>
      <c r="BH21" s="171">
        <v>-69.938054940000001</v>
      </c>
      <c r="BI21" s="170">
        <v>-96.940499999999986</v>
      </c>
      <c r="BJ21" s="170">
        <v>0</v>
      </c>
      <c r="BK21" s="171">
        <v>-166.87855493999999</v>
      </c>
      <c r="BM21" s="170">
        <v>-25.400570210000001</v>
      </c>
      <c r="BN21" s="170">
        <v>-0.42652678999999999</v>
      </c>
      <c r="BO21" s="170">
        <v>-124.322</v>
      </c>
      <c r="BP21" s="170">
        <v>0</v>
      </c>
      <c r="BQ21" s="171">
        <v>-150.14909700000001</v>
      </c>
      <c r="BR21" s="170">
        <v>-53.981000000000002</v>
      </c>
      <c r="BS21" s="170">
        <v>0</v>
      </c>
      <c r="BT21" s="171">
        <v>-204.13009700000001</v>
      </c>
      <c r="BV21" s="170">
        <v>-107.82282784999998</v>
      </c>
      <c r="BW21" s="170">
        <v>-2.9687576399999998</v>
      </c>
      <c r="BX21" s="170">
        <v>-35.60376273</v>
      </c>
      <c r="BY21" s="170">
        <v>0</v>
      </c>
      <c r="BZ21" s="171">
        <v>-146.39534821999999</v>
      </c>
      <c r="CA21" s="170">
        <v>-125.42750000000001</v>
      </c>
      <c r="CB21" s="170">
        <v>0</v>
      </c>
      <c r="CC21" s="171">
        <v>-271.82284821999997</v>
      </c>
      <c r="CE21" s="170">
        <v>-58.438904190000002</v>
      </c>
      <c r="CF21" s="170">
        <v>-1.24826E-3</v>
      </c>
      <c r="CG21" s="170">
        <v>-125.25199734</v>
      </c>
      <c r="CH21" s="170">
        <v>0</v>
      </c>
      <c r="CI21" s="171">
        <v>-183.69214979</v>
      </c>
      <c r="CJ21" s="170">
        <v>-51.831499999999998</v>
      </c>
      <c r="CK21" s="170">
        <v>0</v>
      </c>
      <c r="CL21" s="171">
        <v>-235.52364979000001</v>
      </c>
      <c r="CN21" s="170">
        <v>-24.166</v>
      </c>
      <c r="CO21" s="170">
        <v>-3.3831063800000005</v>
      </c>
      <c r="CP21" s="170">
        <v>-36.713174830000007</v>
      </c>
      <c r="CQ21" s="170">
        <v>0</v>
      </c>
      <c r="CR21" s="171">
        <v>-64.262281210000012</v>
      </c>
      <c r="CS21" s="170">
        <v>-102.56299999999999</v>
      </c>
      <c r="CT21" s="170">
        <v>0</v>
      </c>
      <c r="CU21" s="171">
        <v>-166.82528121000001</v>
      </c>
      <c r="CW21" s="170">
        <v>-35.896000000000001</v>
      </c>
      <c r="CX21" s="170">
        <v>-1.0128938599999999</v>
      </c>
      <c r="CY21" s="170">
        <v>-136.89692830000001</v>
      </c>
      <c r="CZ21" s="170">
        <v>0</v>
      </c>
      <c r="DA21" s="171">
        <v>-173.80582216000002</v>
      </c>
      <c r="DB21" s="170">
        <v>-50.323</v>
      </c>
      <c r="DC21" s="170">
        <v>0</v>
      </c>
      <c r="DD21" s="171">
        <v>-224.12882216000003</v>
      </c>
      <c r="DF21" s="170">
        <v>-72.608639980000007</v>
      </c>
      <c r="DG21" s="170">
        <v>-8.042670020000001</v>
      </c>
      <c r="DH21" s="170">
        <v>-40.469796659999993</v>
      </c>
      <c r="DI21" s="170">
        <v>0</v>
      </c>
      <c r="DJ21" s="171">
        <v>-121.12110666000001</v>
      </c>
      <c r="DK21" s="170">
        <v>-146.66899999999998</v>
      </c>
      <c r="DL21" s="170">
        <v>0</v>
      </c>
      <c r="DM21" s="171">
        <v>-267.79010665999999</v>
      </c>
      <c r="DO21" s="170">
        <v>-66.130013950000006</v>
      </c>
      <c r="DP21" s="170">
        <v>-1.7422068799999999</v>
      </c>
      <c r="DQ21" s="170">
        <v>-55.64818468</v>
      </c>
      <c r="DR21" s="170">
        <v>0</v>
      </c>
      <c r="DS21" s="171">
        <v>-123.52040551</v>
      </c>
      <c r="DT21" s="170">
        <v>-50.1</v>
      </c>
      <c r="DU21" s="170">
        <v>0</v>
      </c>
      <c r="DV21" s="171">
        <v>-173.62040551000001</v>
      </c>
      <c r="DX21" s="170">
        <v>-33.612975899999995</v>
      </c>
      <c r="DY21" s="170">
        <v>-10.834934349999999</v>
      </c>
      <c r="DZ21" s="170">
        <v>-76.915117159999994</v>
      </c>
      <c r="EA21" s="170">
        <v>0</v>
      </c>
      <c r="EB21" s="171">
        <v>-121.36302740999999</v>
      </c>
      <c r="EC21" s="170">
        <v>-100.848</v>
      </c>
      <c r="ED21" s="170">
        <v>0</v>
      </c>
      <c r="EE21" s="171">
        <v>-222.21102741000001</v>
      </c>
      <c r="EG21" s="170">
        <v>-41.546010150000001</v>
      </c>
      <c r="EH21" s="170"/>
      <c r="EI21" s="170">
        <v>-2.7276537199999997</v>
      </c>
      <c r="EJ21" s="170">
        <v>-132.81288272</v>
      </c>
      <c r="EK21" s="170">
        <v>0</v>
      </c>
      <c r="EL21" s="171">
        <v>-177.08654659000001</v>
      </c>
      <c r="EM21" s="170">
        <v>-104.907</v>
      </c>
      <c r="EN21" s="170">
        <v>0</v>
      </c>
      <c r="EO21" s="171">
        <v>-281.99354658999999</v>
      </c>
      <c r="EQ21" s="170">
        <v>-37.504301100000006</v>
      </c>
      <c r="ER21" s="170"/>
      <c r="ES21" s="170">
        <v>-4.1776252000000005</v>
      </c>
      <c r="ET21" s="170">
        <v>-44.162072690000002</v>
      </c>
      <c r="EU21" s="170">
        <v>0</v>
      </c>
      <c r="EV21" s="171">
        <v>-85.843998990000017</v>
      </c>
      <c r="EW21" s="170">
        <v>-68.518500000000003</v>
      </c>
      <c r="EX21" s="170">
        <v>0</v>
      </c>
      <c r="EY21" s="171">
        <v>-154.36249899000001</v>
      </c>
      <c r="FA21" s="170">
        <v>-85.696016</v>
      </c>
      <c r="FB21" s="170"/>
      <c r="FC21" s="170">
        <v>-0.52745096000000002</v>
      </c>
      <c r="FD21" s="170">
        <v>-134.42328911000001</v>
      </c>
      <c r="FE21" s="170">
        <v>0</v>
      </c>
      <c r="FF21" s="171">
        <v>-220.64675607000001</v>
      </c>
      <c r="FG21" s="170">
        <v>0</v>
      </c>
      <c r="FH21" s="170">
        <v>0</v>
      </c>
      <c r="FI21" s="171">
        <v>-220.64675607000001</v>
      </c>
      <c r="FK21" s="170">
        <v>-42.164192</v>
      </c>
      <c r="FL21" s="170"/>
      <c r="FM21" s="170">
        <v>-5.7592377599999995</v>
      </c>
      <c r="FN21" s="170">
        <v>-38.786772800000001</v>
      </c>
      <c r="FO21" s="170">
        <v>0</v>
      </c>
      <c r="FP21" s="171">
        <v>-86.710202559999999</v>
      </c>
      <c r="FQ21" s="170">
        <v>0</v>
      </c>
      <c r="FR21" s="170">
        <v>0</v>
      </c>
      <c r="FS21" s="171">
        <v>-86.710202559999999</v>
      </c>
      <c r="FT21"/>
      <c r="FU21" s="170">
        <v>-39.582843000000004</v>
      </c>
      <c r="FV21" s="170"/>
      <c r="FW21" s="170">
        <v>-0.18923878</v>
      </c>
      <c r="FX21" s="170">
        <v>-113.90098147999998</v>
      </c>
      <c r="FY21" s="170">
        <v>0</v>
      </c>
      <c r="FZ21" s="171">
        <v>-153.67306325999999</v>
      </c>
      <c r="GA21" s="170">
        <v>0</v>
      </c>
      <c r="GB21" s="170">
        <v>0</v>
      </c>
      <c r="GC21" s="171">
        <v>-153.67306325999999</v>
      </c>
      <c r="GD21"/>
      <c r="GE21" s="170">
        <v>0</v>
      </c>
      <c r="GF21" s="170">
        <v>0</v>
      </c>
      <c r="GG21" s="170">
        <v>0</v>
      </c>
      <c r="GH21" s="170">
        <v>0</v>
      </c>
      <c r="GI21" s="170">
        <v>0</v>
      </c>
      <c r="GJ21" s="171">
        <v>0</v>
      </c>
      <c r="GK21" s="170">
        <v>0</v>
      </c>
      <c r="GL21" s="170">
        <v>0</v>
      </c>
      <c r="GM21" s="171">
        <v>0</v>
      </c>
      <c r="GN21" s="170">
        <v>-41.270536530000008</v>
      </c>
      <c r="GO21"/>
      <c r="GP21" s="170">
        <v>-63.747</v>
      </c>
      <c r="GQ21" s="170">
        <v>0</v>
      </c>
      <c r="GR21" s="170">
        <v>0</v>
      </c>
      <c r="GS21" s="170">
        <v>0</v>
      </c>
      <c r="GT21" s="170">
        <v>0</v>
      </c>
      <c r="GU21" s="171">
        <v>-63.747</v>
      </c>
      <c r="GV21" s="170">
        <v>0</v>
      </c>
      <c r="GW21" s="170">
        <v>0</v>
      </c>
      <c r="GX21" s="171">
        <v>-63.747</v>
      </c>
      <c r="GY21" s="170">
        <v>0</v>
      </c>
      <c r="HA21" s="170"/>
      <c r="HB21" s="170"/>
      <c r="HC21" s="170"/>
      <c r="HD21" s="170"/>
      <c r="HE21" s="170"/>
      <c r="HF21" s="171">
        <v>0</v>
      </c>
      <c r="HG21" s="170">
        <v>0</v>
      </c>
      <c r="HH21" s="170">
        <v>0</v>
      </c>
      <c r="HI21" s="171">
        <v>0</v>
      </c>
      <c r="HJ21" s="170"/>
      <c r="HL21" s="170"/>
      <c r="HM21" s="170"/>
      <c r="HN21" s="170"/>
      <c r="HO21" s="170"/>
      <c r="HP21" s="170"/>
      <c r="HQ21" s="171">
        <v>0</v>
      </c>
      <c r="HR21" s="170">
        <v>0</v>
      </c>
      <c r="HS21" s="170">
        <v>0</v>
      </c>
      <c r="HT21" s="171">
        <v>0</v>
      </c>
      <c r="HU21" s="170"/>
    </row>
    <row r="22" spans="1:229" s="168" customFormat="1">
      <c r="A22" s="169" t="s">
        <v>657</v>
      </c>
      <c r="B22" s="170">
        <v>-0.85941633000000028</v>
      </c>
      <c r="C22" s="170">
        <v>-1.3578956499999999</v>
      </c>
      <c r="D22" s="170">
        <v>-0.37458780000000003</v>
      </c>
      <c r="E22" s="170"/>
      <c r="F22" s="171">
        <v>-2.5918997800000003</v>
      </c>
      <c r="G22" s="170">
        <v>-189.98750000000001</v>
      </c>
      <c r="H22" s="170"/>
      <c r="I22" s="171">
        <v>-192.57939978000002</v>
      </c>
      <c r="K22" s="170">
        <v>-0.86322782999999981</v>
      </c>
      <c r="L22" s="170">
        <v>-0.8347953600000001</v>
      </c>
      <c r="M22" s="170">
        <v>-0.15447874000000023</v>
      </c>
      <c r="N22" s="170"/>
      <c r="O22" s="171">
        <v>-1.8525019300000001</v>
      </c>
      <c r="P22" s="170">
        <v>-157.37350000000001</v>
      </c>
      <c r="Q22" s="170"/>
      <c r="R22" s="171">
        <v>-159.22600193</v>
      </c>
      <c r="T22" s="170">
        <v>-0.74156180000000005</v>
      </c>
      <c r="U22" s="170">
        <v>-0.43370639999999999</v>
      </c>
      <c r="V22" s="170">
        <v>-1.3540000000000001</v>
      </c>
      <c r="W22" s="170"/>
      <c r="X22" s="171">
        <v>-2.5292682000000002</v>
      </c>
      <c r="Y22" s="170">
        <v>-153.22149999999999</v>
      </c>
      <c r="Z22" s="170"/>
      <c r="AA22" s="171">
        <v>-155.75076819999998</v>
      </c>
      <c r="AC22" s="170">
        <v>-0.76789995</v>
      </c>
      <c r="AD22" s="170">
        <v>-0.39188919999999999</v>
      </c>
      <c r="AE22" s="170">
        <v>-1.077</v>
      </c>
      <c r="AF22" s="170"/>
      <c r="AG22" s="171">
        <v>-2.2367891499999999</v>
      </c>
      <c r="AH22" s="170">
        <v>-44.273499999999999</v>
      </c>
      <c r="AI22" s="170"/>
      <c r="AJ22" s="171">
        <v>-46.510289149999998</v>
      </c>
      <c r="AL22" s="170">
        <v>0</v>
      </c>
      <c r="AM22" s="170">
        <v>0</v>
      </c>
      <c r="AN22" s="170">
        <v>0</v>
      </c>
      <c r="AO22" s="170"/>
      <c r="AP22" s="171">
        <v>0</v>
      </c>
      <c r="AQ22" s="170">
        <v>0</v>
      </c>
      <c r="AR22" s="170"/>
      <c r="AS22" s="171">
        <v>0</v>
      </c>
      <c r="AU22" s="170"/>
      <c r="AV22" s="170"/>
      <c r="AW22" s="170"/>
      <c r="AX22" s="170"/>
      <c r="AY22" s="171">
        <v>0</v>
      </c>
      <c r="AZ22" s="170"/>
      <c r="BA22" s="170"/>
      <c r="BB22" s="171">
        <v>0</v>
      </c>
      <c r="BD22" s="170"/>
      <c r="BE22" s="170"/>
      <c r="BF22" s="170"/>
      <c r="BG22" s="170"/>
      <c r="BH22" s="171">
        <v>0</v>
      </c>
      <c r="BI22" s="170"/>
      <c r="BJ22" s="170"/>
      <c r="BK22" s="171">
        <v>0</v>
      </c>
      <c r="BM22" s="170"/>
      <c r="BN22" s="170"/>
      <c r="BO22" s="170"/>
      <c r="BP22" s="170"/>
      <c r="BQ22" s="171">
        <v>0</v>
      </c>
      <c r="BR22" s="170"/>
      <c r="BS22" s="170"/>
      <c r="BT22" s="171">
        <v>0</v>
      </c>
      <c r="BV22" s="170"/>
      <c r="BW22" s="170"/>
      <c r="BX22" s="170"/>
      <c r="BY22" s="170"/>
      <c r="BZ22" s="171"/>
      <c r="CA22" s="170"/>
      <c r="CB22" s="170"/>
      <c r="CC22" s="171"/>
      <c r="CE22" s="170"/>
      <c r="CF22" s="170"/>
      <c r="CG22" s="170"/>
      <c r="CH22" s="170"/>
      <c r="CI22" s="171"/>
      <c r="CJ22" s="170"/>
      <c r="CK22" s="170"/>
      <c r="CL22" s="171"/>
      <c r="CN22" s="170"/>
      <c r="CO22" s="170"/>
      <c r="CP22" s="170"/>
      <c r="CQ22" s="170"/>
      <c r="CR22" s="171"/>
      <c r="CS22" s="170"/>
      <c r="CT22" s="170"/>
      <c r="CU22" s="171"/>
      <c r="CW22" s="170"/>
      <c r="CX22" s="170"/>
      <c r="CY22" s="170"/>
      <c r="CZ22" s="170"/>
      <c r="DA22" s="171"/>
      <c r="DB22" s="170"/>
      <c r="DC22" s="170"/>
      <c r="DD22" s="171"/>
      <c r="DF22" s="170"/>
      <c r="DG22" s="170"/>
      <c r="DH22" s="170"/>
      <c r="DI22" s="170"/>
      <c r="DJ22" s="171"/>
      <c r="DK22" s="170"/>
      <c r="DL22" s="170"/>
      <c r="DM22" s="171"/>
      <c r="DO22" s="170"/>
      <c r="DP22" s="170"/>
      <c r="DQ22" s="170"/>
      <c r="DR22" s="170"/>
      <c r="DS22" s="171"/>
      <c r="DT22" s="170"/>
      <c r="DU22" s="170"/>
      <c r="DV22" s="171"/>
      <c r="DX22" s="170"/>
      <c r="DY22" s="170"/>
      <c r="DZ22" s="170"/>
      <c r="EA22" s="170"/>
      <c r="EB22" s="171"/>
      <c r="EC22" s="170"/>
      <c r="ED22" s="170"/>
      <c r="EE22" s="171"/>
      <c r="EG22" s="170"/>
      <c r="EH22" s="170"/>
      <c r="EI22" s="170"/>
      <c r="EJ22" s="170"/>
      <c r="EK22" s="170"/>
      <c r="EL22" s="171"/>
      <c r="EM22" s="170"/>
      <c r="EN22" s="170"/>
      <c r="EO22" s="171"/>
      <c r="EQ22" s="170"/>
      <c r="ER22" s="170"/>
      <c r="ES22" s="170"/>
      <c r="ET22" s="170"/>
      <c r="EU22" s="170"/>
      <c r="EV22" s="171"/>
      <c r="EW22" s="170"/>
      <c r="EX22" s="170"/>
      <c r="EY22" s="171"/>
      <c r="FA22" s="170"/>
      <c r="FB22" s="170"/>
      <c r="FC22" s="170"/>
      <c r="FD22" s="170"/>
      <c r="FE22" s="170"/>
      <c r="FF22" s="171"/>
      <c r="FG22" s="170"/>
      <c r="FH22" s="170"/>
      <c r="FI22" s="171"/>
      <c r="FK22" s="170"/>
      <c r="FL22" s="170"/>
      <c r="FM22" s="170"/>
      <c r="FN22" s="170"/>
      <c r="FO22" s="170"/>
      <c r="FP22" s="171"/>
      <c r="FQ22" s="170"/>
      <c r="FR22" s="170"/>
      <c r="FS22" s="171"/>
      <c r="FT22"/>
      <c r="FU22" s="170"/>
      <c r="FV22" s="170"/>
      <c r="FW22" s="170"/>
      <c r="FX22" s="170"/>
      <c r="FY22" s="170"/>
      <c r="FZ22" s="171"/>
      <c r="GA22" s="170"/>
      <c r="GB22" s="170"/>
      <c r="GC22" s="171"/>
      <c r="GD22"/>
      <c r="GE22" s="170"/>
      <c r="GF22" s="170"/>
      <c r="GG22" s="170"/>
      <c r="GH22" s="170"/>
      <c r="GI22" s="170"/>
      <c r="GJ22" s="171"/>
      <c r="GK22" s="170"/>
      <c r="GL22" s="170"/>
      <c r="GM22" s="171"/>
      <c r="GN22" s="170"/>
      <c r="GO22"/>
      <c r="GP22" s="170"/>
      <c r="GQ22" s="170"/>
      <c r="GR22" s="170"/>
      <c r="GS22" s="170"/>
      <c r="GT22" s="170"/>
      <c r="GU22" s="171"/>
      <c r="GV22" s="170"/>
      <c r="GW22" s="170"/>
      <c r="GX22" s="171"/>
      <c r="GY22" s="170"/>
      <c r="HA22" s="170"/>
      <c r="HB22" s="170"/>
      <c r="HC22" s="170"/>
      <c r="HD22" s="170"/>
      <c r="HE22" s="170"/>
      <c r="HF22" s="171"/>
      <c r="HG22" s="170"/>
      <c r="HH22" s="170"/>
      <c r="HI22" s="171"/>
      <c r="HJ22" s="170"/>
      <c r="HL22" s="170"/>
      <c r="HM22" s="170"/>
      <c r="HN22" s="170"/>
      <c r="HO22" s="170"/>
      <c r="HP22" s="170"/>
      <c r="HQ22" s="171"/>
      <c r="HR22" s="170"/>
      <c r="HS22" s="170"/>
      <c r="HT22" s="171"/>
      <c r="HU22" s="170"/>
    </row>
    <row r="23" spans="1:229" s="168" customFormat="1">
      <c r="A23" s="169" t="s">
        <v>559</v>
      </c>
      <c r="B23" s="170">
        <v>29.76809149000001</v>
      </c>
      <c r="C23" s="170">
        <v>20.21510572</v>
      </c>
      <c r="D23" s="170">
        <v>8.7826233700000049</v>
      </c>
      <c r="E23" s="170">
        <v>0</v>
      </c>
      <c r="F23" s="171">
        <v>58.765820580000018</v>
      </c>
      <c r="G23" s="170">
        <v>0</v>
      </c>
      <c r="H23" s="170">
        <v>0</v>
      </c>
      <c r="I23" s="171">
        <v>58.765820580000018</v>
      </c>
      <c r="K23" s="170">
        <v>37.783973339999996</v>
      </c>
      <c r="L23" s="170">
        <v>-0.60936641999999996</v>
      </c>
      <c r="M23" s="170">
        <v>17.18130021</v>
      </c>
      <c r="N23" s="170">
        <v>0</v>
      </c>
      <c r="O23" s="171">
        <v>54.355907129999991</v>
      </c>
      <c r="P23" s="170">
        <v>0</v>
      </c>
      <c r="Q23" s="170">
        <v>0</v>
      </c>
      <c r="R23" s="171">
        <v>54.355907129999991</v>
      </c>
      <c r="T23" s="170">
        <v>23.7928918</v>
      </c>
      <c r="U23" s="170">
        <v>5.6776494500000005</v>
      </c>
      <c r="V23" s="170">
        <v>16.695</v>
      </c>
      <c r="W23" s="170">
        <v>0</v>
      </c>
      <c r="X23" s="171">
        <v>46.165541250000004</v>
      </c>
      <c r="Y23" s="170">
        <v>0</v>
      </c>
      <c r="Z23" s="170">
        <v>0</v>
      </c>
      <c r="AA23" s="171">
        <v>46.165541250000004</v>
      </c>
      <c r="AC23" s="170">
        <v>16.851003129999999</v>
      </c>
      <c r="AD23" s="170">
        <v>-2.6511934100000003</v>
      </c>
      <c r="AE23" s="170">
        <v>-4.8940000000000001</v>
      </c>
      <c r="AF23" s="170">
        <v>0</v>
      </c>
      <c r="AG23" s="171">
        <v>9.3058097199999974</v>
      </c>
      <c r="AH23" s="170">
        <v>0</v>
      </c>
      <c r="AI23" s="170">
        <v>0</v>
      </c>
      <c r="AJ23" s="171">
        <v>9.3058097199999974</v>
      </c>
      <c r="AL23" s="170">
        <v>22.525624659999995</v>
      </c>
      <c r="AM23" s="170">
        <v>-1.5732452599999998</v>
      </c>
      <c r="AN23" s="170">
        <v>13.993403009999998</v>
      </c>
      <c r="AO23" s="170">
        <v>0</v>
      </c>
      <c r="AP23" s="171">
        <v>34.945782409999993</v>
      </c>
      <c r="AQ23" s="170">
        <v>0</v>
      </c>
      <c r="AR23" s="170">
        <v>0</v>
      </c>
      <c r="AS23" s="171">
        <v>34.945782409999993</v>
      </c>
      <c r="AU23" s="170">
        <v>71.046849180000009</v>
      </c>
      <c r="AV23" s="170">
        <v>-1.4313708200000002</v>
      </c>
      <c r="AW23" s="170">
        <v>17.948</v>
      </c>
      <c r="AX23" s="170">
        <v>0</v>
      </c>
      <c r="AY23" s="171">
        <v>87.563478360000005</v>
      </c>
      <c r="AZ23" s="170">
        <v>0</v>
      </c>
      <c r="BA23" s="170">
        <v>0</v>
      </c>
      <c r="BB23" s="171">
        <v>87.563478360000005</v>
      </c>
      <c r="BD23" s="170">
        <v>23.410240000000002</v>
      </c>
      <c r="BE23" s="170">
        <v>-2.5133280299999998</v>
      </c>
      <c r="BF23" s="170">
        <v>12.548999999999999</v>
      </c>
      <c r="BG23" s="170">
        <v>0</v>
      </c>
      <c r="BH23" s="171">
        <v>33.445911969999997</v>
      </c>
      <c r="BI23" s="170">
        <v>0</v>
      </c>
      <c r="BJ23" s="170">
        <v>0</v>
      </c>
      <c r="BK23" s="171">
        <v>33.445911969999997</v>
      </c>
      <c r="BM23" s="170">
        <v>74.707794919999998</v>
      </c>
      <c r="BN23" s="170">
        <v>-0.69777436000000004</v>
      </c>
      <c r="BO23" s="170">
        <v>-43.734000000000002</v>
      </c>
      <c r="BP23" s="170">
        <v>0</v>
      </c>
      <c r="BQ23" s="171">
        <v>30.276020559999999</v>
      </c>
      <c r="BR23" s="170">
        <v>0</v>
      </c>
      <c r="BS23" s="170">
        <v>0</v>
      </c>
      <c r="BT23" s="171">
        <v>30.276020559999999</v>
      </c>
      <c r="BV23" s="170">
        <v>5.9698569299999997</v>
      </c>
      <c r="BW23" s="170">
        <v>-9.1013716799999997</v>
      </c>
      <c r="BX23" s="170">
        <v>20.513415550000001</v>
      </c>
      <c r="BY23" s="170">
        <v>0</v>
      </c>
      <c r="BZ23" s="171">
        <v>17.3819008</v>
      </c>
      <c r="CA23" s="170">
        <v>0</v>
      </c>
      <c r="CB23" s="170">
        <v>0</v>
      </c>
      <c r="CC23" s="171">
        <v>17.3819008</v>
      </c>
      <c r="CE23" s="170">
        <v>-14.711289869999998</v>
      </c>
      <c r="CF23" s="170">
        <v>0</v>
      </c>
      <c r="CG23" s="170">
        <v>-85.998610119999981</v>
      </c>
      <c r="CH23" s="170">
        <v>0</v>
      </c>
      <c r="CI23" s="171">
        <v>-100.70989998999998</v>
      </c>
      <c r="CJ23" s="170">
        <v>0</v>
      </c>
      <c r="CK23" s="170">
        <v>0</v>
      </c>
      <c r="CL23" s="171">
        <v>-100.70989998999998</v>
      </c>
      <c r="CN23" s="170">
        <v>13.164150619999999</v>
      </c>
      <c r="CO23" s="170">
        <v>-13.612591049999999</v>
      </c>
      <c r="CP23" s="170">
        <v>-4.7275130600000006</v>
      </c>
      <c r="CQ23" s="170">
        <v>0</v>
      </c>
      <c r="CR23" s="171">
        <v>-5.1759534900000004</v>
      </c>
      <c r="CS23" s="170">
        <v>0</v>
      </c>
      <c r="CT23" s="170">
        <v>0</v>
      </c>
      <c r="CU23" s="171">
        <v>-5.1759534900000004</v>
      </c>
      <c r="CW23" s="170">
        <v>4.3311488899999997</v>
      </c>
      <c r="CX23" s="170">
        <v>-11.89777514</v>
      </c>
      <c r="CY23" s="170">
        <v>-160.35209549000001</v>
      </c>
      <c r="CZ23" s="170">
        <v>0</v>
      </c>
      <c r="DA23" s="171">
        <v>-167.91872174000002</v>
      </c>
      <c r="DB23" s="170">
        <v>0</v>
      </c>
      <c r="DC23" s="170">
        <v>0</v>
      </c>
      <c r="DD23" s="171">
        <v>-167.91872174000002</v>
      </c>
      <c r="DF23" s="170">
        <v>11.619638630000001</v>
      </c>
      <c r="DG23" s="170">
        <v>-15.91634741</v>
      </c>
      <c r="DH23" s="170">
        <v>-115.63486078999999</v>
      </c>
      <c r="DI23" s="170">
        <v>0</v>
      </c>
      <c r="DJ23" s="171">
        <v>-119.93156956999999</v>
      </c>
      <c r="DK23" s="170">
        <v>0.14699999999999999</v>
      </c>
      <c r="DL23" s="170">
        <v>0</v>
      </c>
      <c r="DM23" s="171">
        <v>-119.78456956999999</v>
      </c>
      <c r="DO23" s="170">
        <v>-29.297023039999999</v>
      </c>
      <c r="DP23" s="170">
        <v>-3.6729857200000002</v>
      </c>
      <c r="DQ23" s="170">
        <v>-196.76483122999997</v>
      </c>
      <c r="DR23" s="170">
        <v>0</v>
      </c>
      <c r="DS23" s="171">
        <v>-229.73483998999995</v>
      </c>
      <c r="DT23" s="170">
        <v>1.8</v>
      </c>
      <c r="DU23" s="170">
        <v>0</v>
      </c>
      <c r="DV23" s="171">
        <v>-227.93483998999994</v>
      </c>
      <c r="DX23" s="170">
        <v>11.50138495</v>
      </c>
      <c r="DY23" s="170">
        <v>-11.851254090000001</v>
      </c>
      <c r="DZ23" s="170">
        <v>-52.13601491</v>
      </c>
      <c r="EA23" s="170">
        <v>0</v>
      </c>
      <c r="EB23" s="171">
        <v>-52.485884050000003</v>
      </c>
      <c r="EC23" s="170">
        <v>3.3935</v>
      </c>
      <c r="ED23" s="170">
        <v>0</v>
      </c>
      <c r="EE23" s="171">
        <v>-49.09238405</v>
      </c>
      <c r="EG23" s="170">
        <v>7.2977204800000006</v>
      </c>
      <c r="EH23" s="170"/>
      <c r="EI23" s="170">
        <v>-1.8209408899999999</v>
      </c>
      <c r="EJ23" s="170">
        <v>-17.862139769999999</v>
      </c>
      <c r="EK23" s="170">
        <v>0</v>
      </c>
      <c r="EL23" s="171">
        <v>-12.385360179999999</v>
      </c>
      <c r="EM23" s="170">
        <v>0</v>
      </c>
      <c r="EN23" s="170">
        <v>0</v>
      </c>
      <c r="EO23" s="171">
        <v>-12.385360179999999</v>
      </c>
      <c r="EQ23" s="170">
        <v>36.118103090000005</v>
      </c>
      <c r="ER23" s="170"/>
      <c r="ES23" s="170">
        <v>21.197660389999999</v>
      </c>
      <c r="ET23" s="170">
        <v>301.91674348000004</v>
      </c>
      <c r="EU23" s="170">
        <v>0</v>
      </c>
      <c r="EV23" s="171">
        <v>359.23250696000002</v>
      </c>
      <c r="EW23" s="170">
        <v>0</v>
      </c>
      <c r="EX23" s="170">
        <v>0</v>
      </c>
      <c r="EY23" s="171">
        <v>359.23250696000002</v>
      </c>
      <c r="FA23" s="170">
        <v>54.94016165</v>
      </c>
      <c r="FB23" s="170"/>
      <c r="FC23" s="170">
        <v>11.230648329999999</v>
      </c>
      <c r="FD23" s="170">
        <v>-38.279143210000001</v>
      </c>
      <c r="FE23" s="170">
        <v>0</v>
      </c>
      <c r="FF23" s="171">
        <v>27.89166677</v>
      </c>
      <c r="FG23" s="170">
        <v>0</v>
      </c>
      <c r="FH23" s="170">
        <v>0</v>
      </c>
      <c r="FI23" s="171">
        <v>27.89166677</v>
      </c>
      <c r="FK23" s="170">
        <v>-5.1109269999999993</v>
      </c>
      <c r="FL23" s="170"/>
      <c r="FM23" s="170">
        <v>-3.9489212120997764E-4</v>
      </c>
      <c r="FN23" s="170">
        <v>0.56681602212121018</v>
      </c>
      <c r="FO23" s="170">
        <v>0</v>
      </c>
      <c r="FP23" s="171">
        <v>-4.5445058699999992</v>
      </c>
      <c r="FQ23" s="170">
        <v>0</v>
      </c>
      <c r="FR23" s="170">
        <v>0</v>
      </c>
      <c r="FS23" s="171">
        <v>-4.5445058699999992</v>
      </c>
      <c r="FT23"/>
      <c r="FU23" s="170">
        <v>-12.843757460000001</v>
      </c>
      <c r="FV23" s="170"/>
      <c r="FW23" s="170">
        <v>5.5786678400000005</v>
      </c>
      <c r="FX23" s="170">
        <v>174.76512414000001</v>
      </c>
      <c r="FY23" s="170">
        <v>0</v>
      </c>
      <c r="FZ23" s="171">
        <v>167.50003452000001</v>
      </c>
      <c r="GA23" s="170">
        <v>0</v>
      </c>
      <c r="GB23" s="170">
        <v>0</v>
      </c>
      <c r="GC23" s="171">
        <v>167.50003452000001</v>
      </c>
      <c r="GD23"/>
      <c r="GE23" s="170">
        <v>0</v>
      </c>
      <c r="GF23" s="170">
        <v>0</v>
      </c>
      <c r="GG23" s="170">
        <v>-1.8464755873359981</v>
      </c>
      <c r="GH23" s="170">
        <v>4.0574324934810795</v>
      </c>
      <c r="GI23" s="170">
        <v>0</v>
      </c>
      <c r="GJ23" s="171">
        <v>2.2109569061450811</v>
      </c>
      <c r="GK23" s="170">
        <v>0</v>
      </c>
      <c r="GL23" s="170">
        <v>0</v>
      </c>
      <c r="GM23" s="171">
        <v>2.2109569061450811</v>
      </c>
      <c r="GN23" s="170">
        <v>0</v>
      </c>
      <c r="GO23"/>
      <c r="GP23" s="170"/>
      <c r="GQ23" s="170"/>
      <c r="GR23" s="170">
        <v>-1.6001074626640019</v>
      </c>
      <c r="GS23" s="170">
        <v>-35.521001186179006</v>
      </c>
      <c r="GT23" s="170">
        <v>0</v>
      </c>
      <c r="GU23" s="171">
        <v>-37.121108648843006</v>
      </c>
      <c r="GV23" s="170">
        <v>0</v>
      </c>
      <c r="GW23" s="170">
        <v>0</v>
      </c>
      <c r="GX23" s="171">
        <v>-37.121108648843006</v>
      </c>
      <c r="GY23" s="170"/>
      <c r="HA23" s="170"/>
      <c r="HB23" s="170"/>
      <c r="HC23" s="170"/>
      <c r="HD23" s="170"/>
      <c r="HE23" s="170">
        <v>0</v>
      </c>
      <c r="HF23" s="171">
        <v>0</v>
      </c>
      <c r="HG23" s="170">
        <v>0</v>
      </c>
      <c r="HH23" s="170">
        <v>0</v>
      </c>
      <c r="HI23" s="171">
        <v>0</v>
      </c>
      <c r="HJ23" s="170"/>
      <c r="HL23" s="170">
        <v>0</v>
      </c>
      <c r="HM23" s="170">
        <v>0</v>
      </c>
      <c r="HN23" s="170">
        <v>-2.7623351600000006</v>
      </c>
      <c r="HO23" s="170">
        <v>-31.587802990124008</v>
      </c>
      <c r="HP23" s="170">
        <v>0</v>
      </c>
      <c r="HQ23" s="171">
        <v>-34.35013815012401</v>
      </c>
      <c r="HR23" s="170">
        <v>0</v>
      </c>
      <c r="HS23" s="170">
        <v>0</v>
      </c>
      <c r="HT23" s="171">
        <v>-34.35013815012401</v>
      </c>
      <c r="HU23" s="170">
        <v>0</v>
      </c>
    </row>
    <row r="24" spans="1:229" s="168" customFormat="1" collapsed="1">
      <c r="A24" s="169" t="s">
        <v>536</v>
      </c>
      <c r="B24" s="170">
        <v>-1499.67460747</v>
      </c>
      <c r="C24" s="170">
        <v>-5.0000096507574199E-8</v>
      </c>
      <c r="D24" s="170">
        <v>6.4253200099999503</v>
      </c>
      <c r="E24" s="170">
        <v>1487.1052869999999</v>
      </c>
      <c r="F24" s="171">
        <v>-6.1440005100002963</v>
      </c>
      <c r="G24" s="170">
        <v>0.94949999999990098</v>
      </c>
      <c r="H24" s="170">
        <v>0</v>
      </c>
      <c r="I24" s="171">
        <v>-5.1945005100003954</v>
      </c>
      <c r="K24" s="170">
        <v>-0.18413362999999094</v>
      </c>
      <c r="L24" s="170">
        <v>20.436019019999982</v>
      </c>
      <c r="M24" s="170">
        <v>-32.829711409999788</v>
      </c>
      <c r="N24" s="170">
        <v>0</v>
      </c>
      <c r="O24" s="171">
        <v>-12.577826019999797</v>
      </c>
      <c r="P24" s="170">
        <v>1.6914999999999338</v>
      </c>
      <c r="Q24" s="170">
        <v>0</v>
      </c>
      <c r="R24" s="171">
        <v>-10.886326019999863</v>
      </c>
      <c r="T24" s="170">
        <v>2.0000015865662099E-8</v>
      </c>
      <c r="U24" s="170">
        <v>1.8000000867601784E-7</v>
      </c>
      <c r="V24" s="170">
        <v>-467.18900000000014</v>
      </c>
      <c r="W24" s="170">
        <v>0</v>
      </c>
      <c r="X24" s="171">
        <v>-467.18899980000009</v>
      </c>
      <c r="Y24" s="170">
        <v>-1.4824999999999875</v>
      </c>
      <c r="Z24" s="170">
        <v>0</v>
      </c>
      <c r="AA24" s="171">
        <v>-468.67149980000011</v>
      </c>
      <c r="AC24" s="170">
        <v>0</v>
      </c>
      <c r="AD24" s="170">
        <v>433.48798683000007</v>
      </c>
      <c r="AE24" s="170">
        <v>-1605.0006227999995</v>
      </c>
      <c r="AF24" s="170">
        <v>-9.9999986069576607E-9</v>
      </c>
      <c r="AG24" s="171">
        <v>-1171.5126359799992</v>
      </c>
      <c r="AH24" s="170">
        <v>1.4890000000000327</v>
      </c>
      <c r="AI24" s="170">
        <v>0</v>
      </c>
      <c r="AJ24" s="171">
        <v>-1170.0236359799992</v>
      </c>
      <c r="AL24" s="170">
        <v>0</v>
      </c>
      <c r="AM24" s="170">
        <v>80.73768815999999</v>
      </c>
      <c r="AN24" s="170">
        <v>-238.40528493999997</v>
      </c>
      <c r="AO24" s="170">
        <v>-89.782800000000009</v>
      </c>
      <c r="AP24" s="171">
        <v>-247.45039678000001</v>
      </c>
      <c r="AQ24" s="170">
        <v>-1.9345000000000141</v>
      </c>
      <c r="AR24" s="170">
        <v>0</v>
      </c>
      <c r="AS24" s="171">
        <v>-249.38489678000002</v>
      </c>
      <c r="AU24" s="170">
        <v>0</v>
      </c>
      <c r="AV24" s="170">
        <v>-9.3033921600000014</v>
      </c>
      <c r="AW24" s="170">
        <v>24.468999999999991</v>
      </c>
      <c r="AX24" s="170">
        <v>0</v>
      </c>
      <c r="AY24" s="171">
        <v>15.165607839999989</v>
      </c>
      <c r="AZ24" s="170">
        <v>0.73250000000000004</v>
      </c>
      <c r="BA24" s="170">
        <v>0</v>
      </c>
      <c r="BB24" s="171">
        <v>15.898107839999989</v>
      </c>
      <c r="BD24" s="170">
        <v>0</v>
      </c>
      <c r="BE24" s="170">
        <v>-13.924044980000001</v>
      </c>
      <c r="BF24" s="170">
        <v>-579.29200000000003</v>
      </c>
      <c r="BG24" s="170">
        <v>0</v>
      </c>
      <c r="BH24" s="171">
        <v>-593.21604497999999</v>
      </c>
      <c r="BI24" s="170">
        <v>-1.8955</v>
      </c>
      <c r="BJ24" s="170">
        <v>0</v>
      </c>
      <c r="BK24" s="171">
        <v>-595.11154497999996</v>
      </c>
      <c r="BM24" s="170">
        <v>0</v>
      </c>
      <c r="BN24" s="170">
        <v>27.036340080000002</v>
      </c>
      <c r="BO24" s="170">
        <v>-15.38200000000001</v>
      </c>
      <c r="BP24" s="170">
        <v>0</v>
      </c>
      <c r="BQ24" s="171">
        <v>11.654340079999992</v>
      </c>
      <c r="BR24" s="170">
        <v>2.0465</v>
      </c>
      <c r="BS24" s="170">
        <v>0</v>
      </c>
      <c r="BT24" s="171">
        <v>13.700840079999992</v>
      </c>
      <c r="BV24" s="170">
        <v>0</v>
      </c>
      <c r="BW24" s="170">
        <v>29.73229649</v>
      </c>
      <c r="BX24" s="170">
        <v>-791.77064417999998</v>
      </c>
      <c r="BY24" s="170">
        <v>-30.364671810000001</v>
      </c>
      <c r="BZ24" s="171">
        <v>-792.40301950000003</v>
      </c>
      <c r="CA24" s="170">
        <v>-1.7</v>
      </c>
      <c r="CB24" s="170">
        <v>0</v>
      </c>
      <c r="CC24" s="171">
        <v>-794.1</v>
      </c>
      <c r="CE24" s="170">
        <v>0</v>
      </c>
      <c r="CF24" s="170">
        <v>-34.40191085</v>
      </c>
      <c r="CG24" s="170">
        <v>-2.6333611799999925</v>
      </c>
      <c r="CH24" s="170">
        <v>0</v>
      </c>
      <c r="CI24" s="171">
        <v>-37.035272029999994</v>
      </c>
      <c r="CJ24" s="170">
        <v>2.0375000000000001</v>
      </c>
      <c r="CK24" s="170">
        <v>0</v>
      </c>
      <c r="CL24" s="171">
        <v>-34.997772029999993</v>
      </c>
      <c r="CN24" s="170">
        <v>0</v>
      </c>
      <c r="CO24" s="170">
        <v>62.29165485</v>
      </c>
      <c r="CP24" s="170">
        <v>-67.479618290000005</v>
      </c>
      <c r="CQ24" s="170">
        <v>0</v>
      </c>
      <c r="CR24" s="171">
        <v>-5.1879634400000043</v>
      </c>
      <c r="CS24" s="170">
        <v>-1.4490000000000001</v>
      </c>
      <c r="CT24" s="170">
        <v>0</v>
      </c>
      <c r="CU24" s="171">
        <v>-6.6369634400000042</v>
      </c>
      <c r="CW24" s="170">
        <v>0</v>
      </c>
      <c r="CX24" s="170">
        <v>-9.1647253899999992</v>
      </c>
      <c r="CY24" s="170">
        <v>23.592202270000001</v>
      </c>
      <c r="CZ24" s="170">
        <v>0</v>
      </c>
      <c r="DA24" s="171">
        <v>14.427476880000002</v>
      </c>
      <c r="DB24" s="170">
        <v>-2.8079999999999927</v>
      </c>
      <c r="DC24" s="170">
        <v>0</v>
      </c>
      <c r="DD24" s="171">
        <v>11.619476880000009</v>
      </c>
      <c r="DF24" s="170">
        <v>0</v>
      </c>
      <c r="DG24" s="170">
        <v>0.55880214999999955</v>
      </c>
      <c r="DH24" s="170">
        <v>-37.656951759999998</v>
      </c>
      <c r="DI24" s="170">
        <v>0</v>
      </c>
      <c r="DJ24" s="171">
        <v>-37.09814961</v>
      </c>
      <c r="DK24" s="170">
        <v>0.66849999999999454</v>
      </c>
      <c r="DL24" s="170">
        <v>0</v>
      </c>
      <c r="DM24" s="171">
        <v>-36.429649610000006</v>
      </c>
      <c r="DO24" s="170">
        <v>0</v>
      </c>
      <c r="DP24" s="170">
        <v>-1.3474570299999995</v>
      </c>
      <c r="DQ24" s="170">
        <v>17.606532529999999</v>
      </c>
      <c r="DR24" s="170">
        <v>0</v>
      </c>
      <c r="DS24" s="171">
        <v>16.259075499999998</v>
      </c>
      <c r="DT24" s="170">
        <v>1.9</v>
      </c>
      <c r="DU24" s="170"/>
      <c r="DV24" s="171">
        <v>18.159075499999997</v>
      </c>
      <c r="DX24" s="170">
        <v>0</v>
      </c>
      <c r="DY24" s="170">
        <v>-18.667355239999999</v>
      </c>
      <c r="DZ24" s="170">
        <v>59.592487090000006</v>
      </c>
      <c r="EA24" s="170">
        <v>0</v>
      </c>
      <c r="EB24" s="171">
        <v>40.925131850000007</v>
      </c>
      <c r="EC24" s="170">
        <v>4.4999999999999997E-3</v>
      </c>
      <c r="ED24" s="170">
        <v>0</v>
      </c>
      <c r="EE24" s="171">
        <v>40.92963185</v>
      </c>
      <c r="EG24" s="170">
        <v>0</v>
      </c>
      <c r="EH24" s="170"/>
      <c r="EI24" s="170">
        <v>-3.7173449999999324E-2</v>
      </c>
      <c r="EJ24" s="170">
        <v>3.7356989999999313E-2</v>
      </c>
      <c r="EK24" s="170">
        <v>0</v>
      </c>
      <c r="EL24" s="171">
        <v>1.8353999999998899E-4</v>
      </c>
      <c r="EM24" s="170">
        <v>-1.9490000000000023</v>
      </c>
      <c r="EN24" s="170">
        <v>0</v>
      </c>
      <c r="EO24" s="171">
        <v>-1.94881646</v>
      </c>
      <c r="EQ24" s="170">
        <v>0</v>
      </c>
      <c r="ER24" s="170"/>
      <c r="ES24" s="170">
        <v>-21.582415068712098</v>
      </c>
      <c r="ET24" s="170">
        <v>5.2245184887120999</v>
      </c>
      <c r="EU24" s="170">
        <v>16.3</v>
      </c>
      <c r="EV24" s="171">
        <v>-5.7896579999997755E-2</v>
      </c>
      <c r="EW24" s="170">
        <v>8.8500000000003354E-2</v>
      </c>
      <c r="EX24" s="170">
        <v>0</v>
      </c>
      <c r="EY24" s="171">
        <v>3.0603420000005599E-2</v>
      </c>
      <c r="FA24" s="170">
        <v>-6.4999999693782229E-7</v>
      </c>
      <c r="FB24" s="170"/>
      <c r="FC24" s="170">
        <v>-16.51908873</v>
      </c>
      <c r="FD24" s="170">
        <v>16.517527079999997</v>
      </c>
      <c r="FE24" s="170">
        <v>5.3352469000000005</v>
      </c>
      <c r="FF24" s="171">
        <v>5.3336846000000007</v>
      </c>
      <c r="FG24" s="170">
        <v>-50.076999999999998</v>
      </c>
      <c r="FH24" s="170">
        <v>0</v>
      </c>
      <c r="FI24" s="171">
        <v>-44.7433154</v>
      </c>
      <c r="FK24" s="170">
        <v>0</v>
      </c>
      <c r="FL24" s="170"/>
      <c r="FM24" s="170">
        <v>-13.503661938878802</v>
      </c>
      <c r="FN24" s="170">
        <v>14.174069248878798</v>
      </c>
      <c r="FO24" s="170">
        <v>0</v>
      </c>
      <c r="FP24" s="171">
        <v>0.67040730999999631</v>
      </c>
      <c r="FQ24" s="170">
        <v>-4.3824999999999932</v>
      </c>
      <c r="FR24" s="170">
        <v>0</v>
      </c>
      <c r="FS24" s="171">
        <v>-3.7120926899999969</v>
      </c>
      <c r="FT24"/>
      <c r="FU24" s="170">
        <v>0</v>
      </c>
      <c r="FV24" s="170"/>
      <c r="FW24" s="170">
        <v>-16.853184452500003</v>
      </c>
      <c r="FX24" s="170">
        <v>16.9100938025</v>
      </c>
      <c r="FY24" s="170">
        <v>0</v>
      </c>
      <c r="FZ24" s="171">
        <v>5.6909349999997971E-2</v>
      </c>
      <c r="GA24" s="170">
        <v>93.552999999999997</v>
      </c>
      <c r="GB24" s="170">
        <v>0</v>
      </c>
      <c r="GC24" s="171">
        <v>93.609909349999995</v>
      </c>
      <c r="GD24"/>
      <c r="GE24" s="170">
        <v>0</v>
      </c>
      <c r="GF24" s="170">
        <v>0</v>
      </c>
      <c r="GG24" s="170">
        <v>1.601</v>
      </c>
      <c r="GH24" s="170">
        <v>10.228</v>
      </c>
      <c r="GI24" s="170">
        <v>-1.601</v>
      </c>
      <c r="GJ24" s="171">
        <v>10.228000000000002</v>
      </c>
      <c r="GK24" s="170">
        <v>81.56450000000001</v>
      </c>
      <c r="GL24" s="170">
        <v>0</v>
      </c>
      <c r="GM24" s="171">
        <v>91.792500000000018</v>
      </c>
      <c r="GN24" s="170">
        <v>-41.270536530000008</v>
      </c>
      <c r="GO24"/>
      <c r="GP24" s="170">
        <v>0</v>
      </c>
      <c r="GQ24" s="170">
        <v>-0.66500000000000004</v>
      </c>
      <c r="GR24" s="170">
        <v>0</v>
      </c>
      <c r="GS24" s="170">
        <v>-12.524999999999991</v>
      </c>
      <c r="GT24" s="170"/>
      <c r="GU24" s="171">
        <v>-12.524999999999991</v>
      </c>
      <c r="GV24" s="170">
        <v>-61.717000000000027</v>
      </c>
      <c r="GW24" s="170">
        <v>0</v>
      </c>
      <c r="GX24" s="171">
        <v>-74.242000000000019</v>
      </c>
      <c r="GY24" s="170">
        <v>41.355405470000001</v>
      </c>
      <c r="GZ24" s="165"/>
      <c r="HA24" s="170">
        <v>0</v>
      </c>
      <c r="HB24" s="170">
        <v>0</v>
      </c>
      <c r="HC24" s="170">
        <v>-36.642571699999998</v>
      </c>
      <c r="HD24" s="170">
        <v>2023.7732165839971</v>
      </c>
      <c r="HE24" s="170">
        <v>0</v>
      </c>
      <c r="HF24" s="171">
        <v>1987.1306448839971</v>
      </c>
      <c r="HG24" s="170">
        <v>127.11249999999998</v>
      </c>
      <c r="HH24" s="170">
        <v>0</v>
      </c>
      <c r="HI24" s="171">
        <v>2114.243144883997</v>
      </c>
      <c r="HJ24" s="170">
        <v>0</v>
      </c>
      <c r="HL24" s="170">
        <v>0</v>
      </c>
      <c r="HM24" s="170">
        <v>0</v>
      </c>
      <c r="HN24" s="170">
        <v>35</v>
      </c>
      <c r="HO24" s="170">
        <v>-30.407700000000002</v>
      </c>
      <c r="HP24" s="170">
        <v>0</v>
      </c>
      <c r="HQ24" s="171">
        <v>4.5922999999999981</v>
      </c>
      <c r="HR24" s="170">
        <v>4.7345000000000041</v>
      </c>
      <c r="HS24" s="170">
        <v>0</v>
      </c>
      <c r="HT24" s="171">
        <v>9.3268000000000022</v>
      </c>
      <c r="HU24" s="170">
        <v>0</v>
      </c>
    </row>
    <row r="25" spans="1:229" s="168" customFormat="1">
      <c r="A25" s="164" t="s">
        <v>560</v>
      </c>
      <c r="B25" s="166">
        <v>255.51431862999993</v>
      </c>
      <c r="C25" s="166">
        <v>-123.96152799000006</v>
      </c>
      <c r="D25" s="166">
        <v>-27.955269500000071</v>
      </c>
      <c r="E25" s="166">
        <v>1487.1052869999999</v>
      </c>
      <c r="F25" s="167">
        <v>1590.7028081399997</v>
      </c>
      <c r="G25" s="166">
        <v>649.7165</v>
      </c>
      <c r="H25" s="166">
        <v>0</v>
      </c>
      <c r="I25" s="167">
        <v>2240.4193081399999</v>
      </c>
      <c r="K25" s="166">
        <v>-240.14802874000006</v>
      </c>
      <c r="L25" s="166">
        <v>2.1421580899999775</v>
      </c>
      <c r="M25" s="166">
        <v>-210.37985049999978</v>
      </c>
      <c r="N25" s="166">
        <v>0</v>
      </c>
      <c r="O25" s="167">
        <v>-448.38572114999988</v>
      </c>
      <c r="P25" s="166">
        <v>421.99149999999997</v>
      </c>
      <c r="Q25" s="166">
        <v>0</v>
      </c>
      <c r="R25" s="167">
        <v>-26.394221149999908</v>
      </c>
      <c r="T25" s="166">
        <v>-131.59081892999995</v>
      </c>
      <c r="U25" s="166">
        <v>-7.8143482399999913</v>
      </c>
      <c r="V25" s="166">
        <v>-493.10000000000014</v>
      </c>
      <c r="W25" s="166">
        <v>0</v>
      </c>
      <c r="X25" s="167">
        <v>-632.50516717000005</v>
      </c>
      <c r="Y25" s="166">
        <v>267.50750000000005</v>
      </c>
      <c r="Z25" s="166">
        <v>0</v>
      </c>
      <c r="AA25" s="167">
        <v>-364.99766717</v>
      </c>
      <c r="AC25" s="166">
        <v>-107.22288266000002</v>
      </c>
      <c r="AD25" s="166">
        <v>447.97644261000005</v>
      </c>
      <c r="AE25" s="166">
        <v>-53.599999999999682</v>
      </c>
      <c r="AF25" s="166">
        <v>-9.9999986069576607E-9</v>
      </c>
      <c r="AG25" s="167">
        <v>287.15355994000032</v>
      </c>
      <c r="AH25" s="166">
        <v>-688.33799999999997</v>
      </c>
      <c r="AI25" s="166">
        <v>0</v>
      </c>
      <c r="AJ25" s="167">
        <v>-401.18444005999964</v>
      </c>
      <c r="AL25" s="166">
        <v>-242.80865475000007</v>
      </c>
      <c r="AM25" s="166">
        <v>81.661870959999987</v>
      </c>
      <c r="AN25" s="166">
        <v>-263.33847652999998</v>
      </c>
      <c r="AO25" s="166">
        <v>-89.782800000000009</v>
      </c>
      <c r="AP25" s="167">
        <v>-514.26806032000013</v>
      </c>
      <c r="AQ25" s="166">
        <v>-95.866499999999974</v>
      </c>
      <c r="AR25" s="166">
        <v>0</v>
      </c>
      <c r="AS25" s="167">
        <v>-610.13456032000011</v>
      </c>
      <c r="AU25" s="166">
        <v>-496.43484518000002</v>
      </c>
      <c r="AV25" s="166">
        <v>-14.655706250000001</v>
      </c>
      <c r="AW25" s="166">
        <v>-97.6</v>
      </c>
      <c r="AX25" s="166">
        <v>0</v>
      </c>
      <c r="AY25" s="167">
        <v>-608.69055143000003</v>
      </c>
      <c r="AZ25" s="166">
        <v>1439.8170975</v>
      </c>
      <c r="BA25" s="166">
        <v>0</v>
      </c>
      <c r="BB25" s="167">
        <v>831.12654607000002</v>
      </c>
      <c r="BD25" s="166">
        <v>369.62980097999997</v>
      </c>
      <c r="BE25" s="166">
        <v>-38.143962790000003</v>
      </c>
      <c r="BF25" s="166">
        <v>-604.20000000000005</v>
      </c>
      <c r="BG25" s="166">
        <v>0</v>
      </c>
      <c r="BH25" s="167">
        <v>-272.71416181000006</v>
      </c>
      <c r="BI25" s="166">
        <v>-9.7494999999999852</v>
      </c>
      <c r="BJ25" s="166">
        <v>0</v>
      </c>
      <c r="BK25" s="167">
        <v>-282.46366181000008</v>
      </c>
      <c r="BM25" s="166">
        <v>-450.08935143999997</v>
      </c>
      <c r="BN25" s="166">
        <v>90.55255566000001</v>
      </c>
      <c r="BO25" s="166">
        <v>-346.9</v>
      </c>
      <c r="BP25" s="166">
        <v>0</v>
      </c>
      <c r="BQ25" s="167">
        <v>-706.43679578000001</v>
      </c>
      <c r="BR25" s="166">
        <v>-123.67934649999999</v>
      </c>
      <c r="BS25" s="166">
        <v>0</v>
      </c>
      <c r="BT25" s="167">
        <v>-830.11614227999996</v>
      </c>
      <c r="BV25" s="166">
        <v>193.86929561000002</v>
      </c>
      <c r="BW25" s="166">
        <v>167.53710194999999</v>
      </c>
      <c r="BX25" s="166">
        <v>-832.40888618999998</v>
      </c>
      <c r="BY25" s="166">
        <v>-30.364671810000001</v>
      </c>
      <c r="BZ25" s="167">
        <v>-501.36716043999996</v>
      </c>
      <c r="CA25" s="166">
        <v>617.45950000000005</v>
      </c>
      <c r="CB25" s="166">
        <v>0</v>
      </c>
      <c r="CC25" s="167">
        <v>116.09233956000014</v>
      </c>
      <c r="CE25" s="166">
        <v>-167.11667672000002</v>
      </c>
      <c r="CF25" s="166">
        <v>47.203934640000007</v>
      </c>
      <c r="CG25" s="166">
        <v>-206.11921392999997</v>
      </c>
      <c r="CH25" s="166">
        <v>0</v>
      </c>
      <c r="CI25" s="167">
        <v>-326.03195600999999</v>
      </c>
      <c r="CJ25" s="166">
        <v>-245.863</v>
      </c>
      <c r="CK25" s="166">
        <v>0</v>
      </c>
      <c r="CL25" s="167">
        <v>-571.89495600999999</v>
      </c>
      <c r="CN25" s="166">
        <v>-147.92884938</v>
      </c>
      <c r="CO25" s="166">
        <v>-70.325026819999991</v>
      </c>
      <c r="CP25" s="166">
        <v>-97.546329630000002</v>
      </c>
      <c r="CQ25" s="166">
        <v>0</v>
      </c>
      <c r="CR25" s="167">
        <v>-315.80020582999998</v>
      </c>
      <c r="CS25" s="166">
        <v>298.66199999999998</v>
      </c>
      <c r="CT25" s="166">
        <v>0</v>
      </c>
      <c r="CU25" s="167">
        <v>-17.138205829999983</v>
      </c>
      <c r="CW25" s="166">
        <v>-140.55785111</v>
      </c>
      <c r="CX25" s="166">
        <v>-64.646917759999994</v>
      </c>
      <c r="CY25" s="166">
        <v>-261.53982221000001</v>
      </c>
      <c r="CZ25" s="166">
        <v>0</v>
      </c>
      <c r="DA25" s="167">
        <v>-466.74459108000002</v>
      </c>
      <c r="DB25" s="166">
        <v>-648.48350000000005</v>
      </c>
      <c r="DC25" s="166">
        <v>0</v>
      </c>
      <c r="DD25" s="167">
        <v>-1115.22809108</v>
      </c>
      <c r="DF25" s="166">
        <v>467.59129579000006</v>
      </c>
      <c r="DG25" s="166">
        <v>-6.0507699999985398E-3</v>
      </c>
      <c r="DH25" s="166">
        <v>-523.41178085000001</v>
      </c>
      <c r="DI25" s="166">
        <v>0</v>
      </c>
      <c r="DJ25" s="167">
        <v>-55.826535829999955</v>
      </c>
      <c r="DK25" s="166">
        <v>-161.95850000000002</v>
      </c>
      <c r="DL25" s="166">
        <v>0</v>
      </c>
      <c r="DM25" s="167">
        <v>-217.78503582999986</v>
      </c>
      <c r="DO25" s="166">
        <v>-165.27623457999999</v>
      </c>
      <c r="DP25" s="166">
        <v>-24.82694127000001</v>
      </c>
      <c r="DQ25" s="166">
        <v>196.57186180000005</v>
      </c>
      <c r="DR25" s="166">
        <v>0</v>
      </c>
      <c r="DS25" s="167">
        <v>6.4686859500000367</v>
      </c>
      <c r="DT25" s="166">
        <v>-136.69999999999996</v>
      </c>
      <c r="DU25" s="166">
        <v>0</v>
      </c>
      <c r="DV25" s="167">
        <v>-130.23131404999995</v>
      </c>
      <c r="DX25" s="166">
        <v>-156.61957133999999</v>
      </c>
      <c r="DY25" s="166">
        <v>-37.311117009999975</v>
      </c>
      <c r="DZ25" s="166">
        <v>-249.34232062000007</v>
      </c>
      <c r="EA25" s="166">
        <v>0</v>
      </c>
      <c r="EB25" s="167">
        <v>-443.27300897000003</v>
      </c>
      <c r="EC25" s="166">
        <v>150.34099999999998</v>
      </c>
      <c r="ED25" s="166">
        <v>0</v>
      </c>
      <c r="EE25" s="167">
        <v>-292.93200896999957</v>
      </c>
      <c r="EG25" s="166">
        <v>-86.257111690000002</v>
      </c>
      <c r="EH25" s="166"/>
      <c r="EI25" s="166">
        <v>80.040485839999988</v>
      </c>
      <c r="EJ25" s="166">
        <v>-142.61530105999998</v>
      </c>
      <c r="EK25" s="166">
        <v>0</v>
      </c>
      <c r="EL25" s="167">
        <v>-148.83192690999999</v>
      </c>
      <c r="EM25" s="166">
        <v>-747.84899999999993</v>
      </c>
      <c r="EN25" s="166">
        <v>0</v>
      </c>
      <c r="EO25" s="167">
        <v>-896.68092691000004</v>
      </c>
      <c r="EQ25" s="166">
        <v>422.17378292000001</v>
      </c>
      <c r="ER25" s="166"/>
      <c r="ES25" s="166">
        <v>46.569981721287931</v>
      </c>
      <c r="ET25" s="166">
        <v>271.05783633871215</v>
      </c>
      <c r="EU25" s="166">
        <v>16.3</v>
      </c>
      <c r="EV25" s="167">
        <v>756.10160098000006</v>
      </c>
      <c r="EW25" s="166">
        <v>271.36799999999999</v>
      </c>
      <c r="EX25" s="166">
        <v>0</v>
      </c>
      <c r="EY25" s="167">
        <v>1027.46960098</v>
      </c>
      <c r="FA25" s="166">
        <v>-305.56329199999999</v>
      </c>
      <c r="FB25" s="166"/>
      <c r="FC25" s="166">
        <v>30.865041890000001</v>
      </c>
      <c r="FD25" s="166">
        <v>-163.14455565</v>
      </c>
      <c r="FE25" s="166">
        <v>5.3352469000000005</v>
      </c>
      <c r="FF25" s="167">
        <v>-432.50755886000002</v>
      </c>
      <c r="FG25" s="166">
        <v>50.661999999999978</v>
      </c>
      <c r="FH25" s="166">
        <v>0</v>
      </c>
      <c r="FI25" s="167">
        <v>-381.84555886000004</v>
      </c>
      <c r="FK25" s="166">
        <v>-91.730484000000004</v>
      </c>
      <c r="FL25" s="166"/>
      <c r="FM25" s="166">
        <v>-42.999624021000002</v>
      </c>
      <c r="FN25" s="166">
        <v>-30.891145748999996</v>
      </c>
      <c r="FO25" s="166">
        <v>0</v>
      </c>
      <c r="FP25" s="167">
        <v>-165.62125377000001</v>
      </c>
      <c r="FQ25" s="166">
        <v>182.55400000000003</v>
      </c>
      <c r="FR25" s="166">
        <v>0</v>
      </c>
      <c r="FS25" s="167">
        <v>16.932746230000042</v>
      </c>
      <c r="FT25"/>
      <c r="FU25" s="166">
        <v>-27.216878900000033</v>
      </c>
      <c r="FV25" s="166"/>
      <c r="FW25" s="166">
        <v>45.915487997500001</v>
      </c>
      <c r="FX25" s="166">
        <v>66.811236462500034</v>
      </c>
      <c r="FY25" s="166">
        <v>0</v>
      </c>
      <c r="FZ25" s="167">
        <v>85.509845560000002</v>
      </c>
      <c r="GA25" s="166">
        <v>-549.8209999999998</v>
      </c>
      <c r="GB25" s="166">
        <v>0</v>
      </c>
      <c r="GC25" s="167">
        <v>-464.31115443999971</v>
      </c>
      <c r="GD25"/>
      <c r="GE25" s="166">
        <v>4.4745264413559909</v>
      </c>
      <c r="GF25" s="166">
        <v>0</v>
      </c>
      <c r="GG25" s="166">
        <v>2.2041042826640087</v>
      </c>
      <c r="GH25" s="166">
        <v>315.82443249348108</v>
      </c>
      <c r="GI25" s="166">
        <v>-1.601</v>
      </c>
      <c r="GJ25" s="167">
        <v>320.90206321750111</v>
      </c>
      <c r="GK25" s="166">
        <v>421.62</v>
      </c>
      <c r="GL25" s="166">
        <v>0</v>
      </c>
      <c r="GM25" s="167">
        <v>742.52206321750111</v>
      </c>
      <c r="GN25" s="166">
        <v>16.997241959999968</v>
      </c>
      <c r="GO25"/>
      <c r="GP25" s="166">
        <v>-169.29330355000002</v>
      </c>
      <c r="GQ25" s="166">
        <v>-0.66500000000000004</v>
      </c>
      <c r="GR25" s="166">
        <v>23.235843207336</v>
      </c>
      <c r="GS25" s="166">
        <v>-147.02300118617899</v>
      </c>
      <c r="GT25" s="166">
        <v>0</v>
      </c>
      <c r="GU25" s="167">
        <v>-293.08046152884299</v>
      </c>
      <c r="GV25" s="166">
        <v>78.012500000000017</v>
      </c>
      <c r="GW25" s="166">
        <v>0</v>
      </c>
      <c r="GX25" s="167">
        <v>-215.06796152884297</v>
      </c>
      <c r="GY25" s="166">
        <v>41.355405470000001</v>
      </c>
      <c r="HA25" s="166">
        <v>-18.65720515930623</v>
      </c>
      <c r="HB25" s="166">
        <v>0</v>
      </c>
      <c r="HC25" s="166">
        <v>-41.304571699999997</v>
      </c>
      <c r="HD25" s="166">
        <v>214.51044243399701</v>
      </c>
      <c r="HE25" s="166">
        <v>0</v>
      </c>
      <c r="HF25" s="167">
        <v>154.5486655746908</v>
      </c>
      <c r="HG25" s="166">
        <v>654.96799999999996</v>
      </c>
      <c r="HH25" s="166">
        <v>0</v>
      </c>
      <c r="HI25" s="167">
        <v>809.51666557469071</v>
      </c>
      <c r="HJ25" s="166">
        <v>-34.405480069999989</v>
      </c>
      <c r="HL25" s="166">
        <v>72.358752989999985</v>
      </c>
      <c r="HM25" s="166">
        <v>0</v>
      </c>
      <c r="HN25" s="166">
        <v>32.237664840000001</v>
      </c>
      <c r="HO25" s="166">
        <v>-333.01725613012417</v>
      </c>
      <c r="HP25" s="166">
        <v>0</v>
      </c>
      <c r="HQ25" s="167">
        <v>-228.42083830012419</v>
      </c>
      <c r="HR25" s="166">
        <v>-136.114</v>
      </c>
      <c r="HS25" s="166">
        <v>0</v>
      </c>
      <c r="HT25" s="167">
        <v>-364.53483830012419</v>
      </c>
      <c r="HU25" s="166">
        <v>-27.053061599999999</v>
      </c>
    </row>
    <row r="26" spans="1:229" s="168" customFormat="1">
      <c r="A26" s="176" t="s">
        <v>561</v>
      </c>
      <c r="B26" s="170">
        <v>0</v>
      </c>
      <c r="C26" s="170">
        <v>2.4773999999999998E-4</v>
      </c>
      <c r="D26" s="170">
        <v>2551.3130386999997</v>
      </c>
      <c r="E26" s="170">
        <v>-1957.2123939999999</v>
      </c>
      <c r="F26" s="171">
        <v>594.1008924399996</v>
      </c>
      <c r="G26" s="170">
        <v>0.53149999999999997</v>
      </c>
      <c r="H26" s="170">
        <v>-587.22749999999985</v>
      </c>
      <c r="I26" s="171">
        <v>7.4048924399997986</v>
      </c>
      <c r="K26" s="170">
        <v>0</v>
      </c>
      <c r="L26" s="170">
        <v>0</v>
      </c>
      <c r="M26" s="170">
        <v>187.27731247999989</v>
      </c>
      <c r="N26" s="170">
        <v>0</v>
      </c>
      <c r="O26" s="171">
        <v>187.27731247999989</v>
      </c>
      <c r="P26" s="170">
        <v>0</v>
      </c>
      <c r="Q26" s="170">
        <v>-187.27731210000002</v>
      </c>
      <c r="R26" s="171">
        <v>3.7999987512193911E-7</v>
      </c>
      <c r="T26" s="170">
        <v>0</v>
      </c>
      <c r="U26" s="170">
        <v>0</v>
      </c>
      <c r="V26" s="170">
        <v>461.42722910999993</v>
      </c>
      <c r="W26" s="170">
        <v>0</v>
      </c>
      <c r="X26" s="171">
        <v>461.42722910999993</v>
      </c>
      <c r="Y26" s="170">
        <v>0</v>
      </c>
      <c r="Z26" s="170">
        <v>-468.32</v>
      </c>
      <c r="AA26" s="171">
        <v>-6.8927708900000653</v>
      </c>
      <c r="AC26" s="170">
        <v>0</v>
      </c>
      <c r="AD26" s="170">
        <v>0</v>
      </c>
      <c r="AE26" s="170">
        <v>237.51542965000002</v>
      </c>
      <c r="AF26" s="170">
        <v>-7.0454295899999995</v>
      </c>
      <c r="AG26" s="171">
        <v>230.47000006000002</v>
      </c>
      <c r="AH26" s="170">
        <v>0</v>
      </c>
      <c r="AI26" s="170">
        <v>-219.8</v>
      </c>
      <c r="AJ26" s="171">
        <v>10.670000060000007</v>
      </c>
      <c r="AL26" s="170">
        <v>0</v>
      </c>
      <c r="AM26" s="170">
        <v>0</v>
      </c>
      <c r="AN26" s="170">
        <v>691.64673873000015</v>
      </c>
      <c r="AO26" s="170">
        <v>-447.57106693999998</v>
      </c>
      <c r="AP26" s="171">
        <v>244.07567179000017</v>
      </c>
      <c r="AQ26" s="170">
        <v>0</v>
      </c>
      <c r="AR26" s="170">
        <v>-240.00000000000011</v>
      </c>
      <c r="AS26" s="171">
        <v>4.0756717900000581</v>
      </c>
      <c r="AU26" s="170">
        <v>0</v>
      </c>
      <c r="AV26" s="170">
        <v>0</v>
      </c>
      <c r="AW26" s="170">
        <v>328.47554887000001</v>
      </c>
      <c r="AX26" s="170">
        <v>0</v>
      </c>
      <c r="AY26" s="171">
        <v>328.47554887000001</v>
      </c>
      <c r="AZ26" s="170">
        <v>0</v>
      </c>
      <c r="BA26" s="170">
        <v>-328.47554824000002</v>
      </c>
      <c r="BB26" s="171">
        <v>6.2999998817758751E-7</v>
      </c>
      <c r="BD26" s="170">
        <v>0</v>
      </c>
      <c r="BE26" s="170">
        <v>0</v>
      </c>
      <c r="BF26" s="170">
        <v>320.29310873999998</v>
      </c>
      <c r="BG26" s="170">
        <v>0</v>
      </c>
      <c r="BH26" s="171">
        <v>320.29310873999998</v>
      </c>
      <c r="BI26" s="170">
        <v>0</v>
      </c>
      <c r="BJ26" s="170">
        <v>-315.50044233</v>
      </c>
      <c r="BK26" s="171">
        <v>4.7926664099999812</v>
      </c>
      <c r="BM26" s="170">
        <v>0</v>
      </c>
      <c r="BN26" s="170">
        <v>0</v>
      </c>
      <c r="BO26" s="170">
        <v>521.09289364999995</v>
      </c>
      <c r="BP26" s="170">
        <v>-112.94175989</v>
      </c>
      <c r="BQ26" s="171">
        <v>408.15113375999994</v>
      </c>
      <c r="BR26" s="170">
        <v>0</v>
      </c>
      <c r="BS26" s="170">
        <v>-408.15069160000002</v>
      </c>
      <c r="BT26" s="171">
        <v>4.4215999992047728E-4</v>
      </c>
      <c r="BV26" s="170">
        <v>0</v>
      </c>
      <c r="BW26" s="170">
        <v>0</v>
      </c>
      <c r="BX26" s="170">
        <v>883.73281201999998</v>
      </c>
      <c r="BY26" s="170">
        <v>-434.82241407999993</v>
      </c>
      <c r="BZ26" s="171">
        <v>448.91039794000005</v>
      </c>
      <c r="CA26" s="170">
        <v>0</v>
      </c>
      <c r="CB26" s="170">
        <v>-444.25</v>
      </c>
      <c r="CC26" s="171">
        <v>4.6603979400000526</v>
      </c>
      <c r="CE26" s="170">
        <v>0</v>
      </c>
      <c r="CF26" s="170">
        <v>0</v>
      </c>
      <c r="CG26" s="170">
        <v>325.58509953999999</v>
      </c>
      <c r="CH26" s="170">
        <v>0</v>
      </c>
      <c r="CI26" s="171">
        <v>325.58509953999999</v>
      </c>
      <c r="CJ26" s="170">
        <v>0</v>
      </c>
      <c r="CK26" s="170">
        <v>-325.58499999999998</v>
      </c>
      <c r="CL26" s="171">
        <v>9.9540000007891649E-5</v>
      </c>
      <c r="CN26" s="170">
        <v>0</v>
      </c>
      <c r="CO26" s="170">
        <v>0</v>
      </c>
      <c r="CP26" s="170">
        <v>299.31525289999996</v>
      </c>
      <c r="CQ26" s="170">
        <v>0</v>
      </c>
      <c r="CR26" s="171">
        <v>299.31525289999996</v>
      </c>
      <c r="CS26" s="170">
        <v>0</v>
      </c>
      <c r="CT26" s="170">
        <v>-296.75</v>
      </c>
      <c r="CU26" s="171">
        <v>2.5652528999999618</v>
      </c>
      <c r="CW26" s="170">
        <v>0</v>
      </c>
      <c r="CX26" s="170">
        <v>0</v>
      </c>
      <c r="CY26" s="170">
        <v>526.58949724000001</v>
      </c>
      <c r="CZ26" s="170">
        <v>-246.71449723999999</v>
      </c>
      <c r="DA26" s="171">
        <v>279.875</v>
      </c>
      <c r="DB26" s="170">
        <v>0</v>
      </c>
      <c r="DC26" s="170">
        <v>-279.875</v>
      </c>
      <c r="DD26" s="171">
        <v>0</v>
      </c>
      <c r="DF26" s="170">
        <v>0</v>
      </c>
      <c r="DG26" s="170">
        <v>0</v>
      </c>
      <c r="DH26" s="170">
        <v>660.63099999999997</v>
      </c>
      <c r="DI26" s="170">
        <v>-86.81948709000001</v>
      </c>
      <c r="DJ26" s="171">
        <v>573.81151290999992</v>
      </c>
      <c r="DK26" s="170">
        <v>0</v>
      </c>
      <c r="DL26" s="170">
        <v>-571.97500000000002</v>
      </c>
      <c r="DM26" s="171">
        <v>1.8365129099998967</v>
      </c>
      <c r="DO26" s="170">
        <v>0</v>
      </c>
      <c r="DP26" s="170">
        <v>0</v>
      </c>
      <c r="DQ26" s="170">
        <v>215.089</v>
      </c>
      <c r="DR26" s="170">
        <v>0</v>
      </c>
      <c r="DS26" s="171">
        <v>215.089</v>
      </c>
      <c r="DT26" s="170">
        <v>10</v>
      </c>
      <c r="DU26" s="170">
        <v>-215.1</v>
      </c>
      <c r="DV26" s="171">
        <v>9.9890000000000043</v>
      </c>
      <c r="DX26" s="170">
        <v>0</v>
      </c>
      <c r="DY26" s="170">
        <v>0</v>
      </c>
      <c r="DZ26" s="170">
        <v>195.84899999999999</v>
      </c>
      <c r="EA26" s="170">
        <v>0</v>
      </c>
      <c r="EB26" s="171">
        <v>195.84899999999999</v>
      </c>
      <c r="EC26" s="170">
        <v>0</v>
      </c>
      <c r="ED26" s="170">
        <v>-193.65</v>
      </c>
      <c r="EE26" s="171">
        <v>2.1989999999999799</v>
      </c>
      <c r="EG26" s="170">
        <v>0</v>
      </c>
      <c r="EH26" s="170"/>
      <c r="EI26" s="170">
        <v>0</v>
      </c>
      <c r="EJ26" s="170">
        <v>974.30200000000002</v>
      </c>
      <c r="EK26" s="170">
        <v>-724.64896291000002</v>
      </c>
      <c r="EL26" s="171">
        <v>249.65303709</v>
      </c>
      <c r="EM26" s="170">
        <v>0.58599999999999997</v>
      </c>
      <c r="EN26" s="170">
        <v>-249.65299999999999</v>
      </c>
      <c r="EO26" s="171">
        <v>0.58603709000001902</v>
      </c>
      <c r="EQ26" s="170">
        <v>0</v>
      </c>
      <c r="ER26" s="170"/>
      <c r="ES26" s="170">
        <v>0</v>
      </c>
      <c r="ET26" s="170">
        <v>642.29999999999995</v>
      </c>
      <c r="EU26" s="170">
        <v>-175.66834507999999</v>
      </c>
      <c r="EV26" s="171">
        <v>466.63165491999996</v>
      </c>
      <c r="EW26" s="170">
        <v>0</v>
      </c>
      <c r="EX26" s="170">
        <v>-464.92599999999999</v>
      </c>
      <c r="EY26" s="171">
        <v>1.7056549199999722</v>
      </c>
      <c r="FA26" s="170">
        <v>0</v>
      </c>
      <c r="FB26" s="170"/>
      <c r="FC26" s="170">
        <v>0</v>
      </c>
      <c r="FD26" s="170">
        <v>0</v>
      </c>
      <c r="FE26" s="170">
        <v>0</v>
      </c>
      <c r="FF26" s="171">
        <v>0</v>
      </c>
      <c r="FG26" s="170">
        <v>1.0349999999999999</v>
      </c>
      <c r="FH26" s="170">
        <v>0</v>
      </c>
      <c r="FI26" s="171">
        <v>1.0349999999999999</v>
      </c>
      <c r="FK26" s="170">
        <v>0</v>
      </c>
      <c r="FL26" s="170"/>
      <c r="FM26" s="170">
        <v>0</v>
      </c>
      <c r="FN26" s="170">
        <v>308.83939370000002</v>
      </c>
      <c r="FO26" s="170">
        <v>-195.74250069999997</v>
      </c>
      <c r="FP26" s="171">
        <v>113.09689300000005</v>
      </c>
      <c r="FQ26" s="170">
        <v>0</v>
      </c>
      <c r="FR26" s="170">
        <v>-112.49995201999999</v>
      </c>
      <c r="FS26" s="171">
        <v>0.59694098000005624</v>
      </c>
      <c r="FT26"/>
      <c r="FU26" s="170">
        <v>0</v>
      </c>
      <c r="FV26" s="170"/>
      <c r="FW26" s="170">
        <v>0</v>
      </c>
      <c r="FX26" s="170">
        <v>93.925047979999974</v>
      </c>
      <c r="FY26" s="170">
        <v>1.6345999995246531E-4</v>
      </c>
      <c r="FZ26" s="171">
        <v>93.925211439999927</v>
      </c>
      <c r="GA26" s="170">
        <v>0.9</v>
      </c>
      <c r="GB26" s="170">
        <v>-93.925047980000002</v>
      </c>
      <c r="GC26" s="171">
        <v>0.90016345999993064</v>
      </c>
      <c r="GD26"/>
      <c r="GE26" s="170">
        <v>0</v>
      </c>
      <c r="GF26" s="170">
        <v>0.58399999999999996</v>
      </c>
      <c r="GG26" s="170">
        <v>0</v>
      </c>
      <c r="GH26" s="170">
        <v>468.15600000000001</v>
      </c>
      <c r="GI26" s="170">
        <v>-77.45500865999999</v>
      </c>
      <c r="GJ26" s="171">
        <v>390.70099134000003</v>
      </c>
      <c r="GK26" s="170">
        <v>1.75</v>
      </c>
      <c r="GL26" s="170">
        <v>-340.11099999999999</v>
      </c>
      <c r="GM26" s="171">
        <v>52.33999134000004</v>
      </c>
      <c r="GN26" s="170">
        <v>0</v>
      </c>
      <c r="GO26"/>
      <c r="GP26" s="170"/>
      <c r="GQ26" s="170"/>
      <c r="GR26" s="170">
        <v>0</v>
      </c>
      <c r="GS26" s="170">
        <v>211.76</v>
      </c>
      <c r="GT26" s="170"/>
      <c r="GU26" s="171">
        <v>211.76</v>
      </c>
      <c r="GV26" s="170">
        <v>3</v>
      </c>
      <c r="GW26" s="170">
        <v>-118.01</v>
      </c>
      <c r="GX26" s="171">
        <v>96.749999999999986</v>
      </c>
      <c r="GY26" s="170">
        <v>0</v>
      </c>
      <c r="HA26" s="170">
        <v>0</v>
      </c>
      <c r="HB26" s="170">
        <v>0</v>
      </c>
      <c r="HC26" s="170">
        <v>0</v>
      </c>
      <c r="HD26" s="170">
        <v>200.173</v>
      </c>
      <c r="HE26" s="170">
        <v>-198.23497</v>
      </c>
      <c r="HF26" s="171">
        <v>1.9380299999999977</v>
      </c>
      <c r="HG26" s="170">
        <v>1.29</v>
      </c>
      <c r="HH26" s="170">
        <v>0</v>
      </c>
      <c r="HI26" s="171">
        <v>3.2280299999999977</v>
      </c>
      <c r="HJ26" s="170">
        <v>0</v>
      </c>
      <c r="HL26" s="170">
        <v>0</v>
      </c>
      <c r="HM26" s="170">
        <v>0</v>
      </c>
      <c r="HN26" s="170">
        <v>0</v>
      </c>
      <c r="HO26" s="170">
        <v>197</v>
      </c>
      <c r="HP26" s="170">
        <v>0</v>
      </c>
      <c r="HQ26" s="171">
        <v>197</v>
      </c>
      <c r="HR26" s="170">
        <v>0.45950000000000002</v>
      </c>
      <c r="HS26" s="170">
        <v>-197</v>
      </c>
      <c r="HT26" s="171">
        <v>0.45949999999999136</v>
      </c>
      <c r="HU26" s="170">
        <v>0</v>
      </c>
    </row>
    <row r="27" spans="1:229" s="168" customFormat="1">
      <c r="A27" s="164" t="s">
        <v>562</v>
      </c>
      <c r="B27" s="166">
        <v>607.46520026000098</v>
      </c>
      <c r="C27" s="166">
        <v>-81.043459330000076</v>
      </c>
      <c r="D27" s="166">
        <v>4330.6169026699999</v>
      </c>
      <c r="E27" s="166">
        <v>-1981.7295119999999</v>
      </c>
      <c r="F27" s="167">
        <v>2875.3091316000009</v>
      </c>
      <c r="G27" s="166">
        <v>160.76900002000252</v>
      </c>
      <c r="H27" s="166">
        <v>-587.22749999999985</v>
      </c>
      <c r="I27" s="167">
        <v>2448.8506316200037</v>
      </c>
      <c r="K27" s="166">
        <v>518.79906965000077</v>
      </c>
      <c r="L27" s="166">
        <v>75.822696209999677</v>
      </c>
      <c r="M27" s="166">
        <v>-68.325635709999972</v>
      </c>
      <c r="N27" s="166">
        <v>0</v>
      </c>
      <c r="O27" s="167">
        <v>526.29613015000041</v>
      </c>
      <c r="P27" s="166">
        <v>338.57645571000472</v>
      </c>
      <c r="Q27" s="166">
        <v>-187.27731210000002</v>
      </c>
      <c r="R27" s="167">
        <v>677.59527376000506</v>
      </c>
      <c r="T27" s="166">
        <v>360.20084966000059</v>
      </c>
      <c r="U27" s="166">
        <v>34.062771010000169</v>
      </c>
      <c r="V27" s="166">
        <v>-96.510396850000063</v>
      </c>
      <c r="W27" s="166">
        <v>0</v>
      </c>
      <c r="X27" s="167">
        <v>297.7532238200007</v>
      </c>
      <c r="Y27" s="166">
        <v>-200.14949998000174</v>
      </c>
      <c r="Z27" s="166">
        <v>-468.32</v>
      </c>
      <c r="AA27" s="167">
        <v>-370.71627616000103</v>
      </c>
      <c r="AC27" s="166">
        <v>79.936953190000509</v>
      </c>
      <c r="AD27" s="166">
        <v>400.87443269000016</v>
      </c>
      <c r="AE27" s="166">
        <v>123.11542965000054</v>
      </c>
      <c r="AF27" s="166">
        <v>-8.2887406899999991</v>
      </c>
      <c r="AG27" s="167">
        <v>595.6380748400012</v>
      </c>
      <c r="AH27" s="166">
        <v>1335.9290000000001</v>
      </c>
      <c r="AI27" s="166">
        <v>-219.8</v>
      </c>
      <c r="AJ27" s="167">
        <v>1711.7670748400012</v>
      </c>
      <c r="AL27" s="166">
        <v>-116.10578890000141</v>
      </c>
      <c r="AM27" s="166">
        <v>77.963145809999375</v>
      </c>
      <c r="AN27" s="166">
        <v>223.57827592999809</v>
      </c>
      <c r="AO27" s="166">
        <v>-447.57106693999998</v>
      </c>
      <c r="AP27" s="167">
        <v>-262.13543410000392</v>
      </c>
      <c r="AQ27" s="166">
        <v>-58.534500000007711</v>
      </c>
      <c r="AR27" s="166">
        <v>-240.00000000000011</v>
      </c>
      <c r="AS27" s="167">
        <v>-560.66993410001169</v>
      </c>
      <c r="AU27" s="166">
        <v>-36.053778110000053</v>
      </c>
      <c r="AV27" s="166">
        <v>-13.647960650000016</v>
      </c>
      <c r="AW27" s="166">
        <v>193.25682429</v>
      </c>
      <c r="AX27" s="166">
        <v>0</v>
      </c>
      <c r="AY27" s="167">
        <v>143.55508552999993</v>
      </c>
      <c r="AZ27" s="166">
        <v>1014.249500000008</v>
      </c>
      <c r="BA27" s="166">
        <v>-328.47554824000002</v>
      </c>
      <c r="BB27" s="167">
        <v>829.32903729000782</v>
      </c>
      <c r="BD27" s="166">
        <v>605.31109876999892</v>
      </c>
      <c r="BE27" s="166">
        <v>-62.521044989999986</v>
      </c>
      <c r="BF27" s="166">
        <v>-340.00689126000009</v>
      </c>
      <c r="BG27" s="166">
        <v>0</v>
      </c>
      <c r="BH27" s="167">
        <v>202.78316251999888</v>
      </c>
      <c r="BI27" s="166">
        <v>-609.2259999900001</v>
      </c>
      <c r="BJ27" s="166">
        <v>-315.50044233</v>
      </c>
      <c r="BK27" s="167">
        <v>-721.94327980000116</v>
      </c>
      <c r="BM27" s="166">
        <v>-206.10830414000003</v>
      </c>
      <c r="BN27" s="166">
        <v>10.201180970000017</v>
      </c>
      <c r="BO27" s="166">
        <v>1407.3123580399999</v>
      </c>
      <c r="BP27" s="166">
        <v>-132.87265869000001</v>
      </c>
      <c r="BQ27" s="167">
        <v>1078.53257618</v>
      </c>
      <c r="BR27" s="166">
        <v>1160.2674999900012</v>
      </c>
      <c r="BS27" s="166">
        <v>-408.15069160000002</v>
      </c>
      <c r="BT27" s="167">
        <v>1830.6493845700013</v>
      </c>
      <c r="BV27" s="166">
        <v>482.33925741999997</v>
      </c>
      <c r="BW27" s="166">
        <v>61.342142550000013</v>
      </c>
      <c r="BX27" s="166">
        <v>-120.52268443999878</v>
      </c>
      <c r="BY27" s="166">
        <v>-434.82241407999993</v>
      </c>
      <c r="BZ27" s="167">
        <v>-11.663698549998685</v>
      </c>
      <c r="CA27" s="166">
        <v>865.80400000001407</v>
      </c>
      <c r="CB27" s="166">
        <v>-444.25</v>
      </c>
      <c r="CC27" s="167">
        <v>409.89030145001573</v>
      </c>
      <c r="CE27" s="166">
        <v>277.56486670000004</v>
      </c>
      <c r="CF27" s="166">
        <v>40.684319030000005</v>
      </c>
      <c r="CG27" s="166">
        <v>134.73837802999998</v>
      </c>
      <c r="CH27" s="166">
        <v>0</v>
      </c>
      <c r="CI27" s="167">
        <v>452.98756376</v>
      </c>
      <c r="CJ27" s="166">
        <v>-645.95488248999777</v>
      </c>
      <c r="CK27" s="166">
        <v>-325.58499999999998</v>
      </c>
      <c r="CL27" s="167">
        <v>-518.55231872999798</v>
      </c>
      <c r="CN27" s="166">
        <v>164.60694053000006</v>
      </c>
      <c r="CO27" s="166">
        <v>4.4130685299999897</v>
      </c>
      <c r="CP27" s="166">
        <v>200.10188409999995</v>
      </c>
      <c r="CQ27" s="166">
        <v>1E-8</v>
      </c>
      <c r="CR27" s="167">
        <v>369.12189317000002</v>
      </c>
      <c r="CS27" s="166">
        <v>541.006882489997</v>
      </c>
      <c r="CT27" s="166">
        <v>-296.75</v>
      </c>
      <c r="CU27" s="167">
        <v>613.37877565999702</v>
      </c>
      <c r="CW27" s="166">
        <v>123.13858194999995</v>
      </c>
      <c r="CX27" s="166">
        <v>-131.28922774</v>
      </c>
      <c r="CY27" s="166">
        <v>182.96182907000014</v>
      </c>
      <c r="CZ27" s="166">
        <v>-268.36999753999999</v>
      </c>
      <c r="DA27" s="167">
        <v>-93.558814259999906</v>
      </c>
      <c r="DB27" s="166">
        <v>511.93900000000008</v>
      </c>
      <c r="DC27" s="166">
        <v>-279.875</v>
      </c>
      <c r="DD27" s="167">
        <v>138.50518574</v>
      </c>
      <c r="DF27" s="166">
        <v>785.862814649999</v>
      </c>
      <c r="DG27" s="166">
        <v>113.28073949</v>
      </c>
      <c r="DH27" s="166">
        <v>1075.5080685999981</v>
      </c>
      <c r="DI27" s="166">
        <v>-102.14057309</v>
      </c>
      <c r="DJ27" s="167">
        <v>1872.5110496499969</v>
      </c>
      <c r="DK27" s="166">
        <v>182.55950001000031</v>
      </c>
      <c r="DL27" s="166">
        <v>-571.97500000000002</v>
      </c>
      <c r="DM27" s="167">
        <v>1483.0958084399999</v>
      </c>
      <c r="DO27" s="166">
        <v>300.86888329999999</v>
      </c>
      <c r="DP27" s="166">
        <v>43.304488910000998</v>
      </c>
      <c r="DQ27" s="166">
        <v>401.80441856000016</v>
      </c>
      <c r="DR27" s="166">
        <v>0</v>
      </c>
      <c r="DS27" s="167">
        <v>745.97779077000109</v>
      </c>
      <c r="DT27" s="166">
        <v>377.29030000000211</v>
      </c>
      <c r="DU27" s="166">
        <v>-215.06275152999993</v>
      </c>
      <c r="DV27" s="167">
        <v>908.20533924000347</v>
      </c>
      <c r="DX27" s="166">
        <v>390.57004501000006</v>
      </c>
      <c r="DY27" s="166">
        <v>-3.2808847699999788</v>
      </c>
      <c r="DZ27" s="166">
        <v>-263.97287487000011</v>
      </c>
      <c r="EA27" s="166">
        <v>0</v>
      </c>
      <c r="EB27" s="167">
        <v>123.31628536999995</v>
      </c>
      <c r="EC27" s="166">
        <v>111.86299999999991</v>
      </c>
      <c r="ED27" s="166">
        <v>-193.65</v>
      </c>
      <c r="EE27" s="167">
        <v>41.529285370000252</v>
      </c>
      <c r="EG27" s="166">
        <v>235.33146735000003</v>
      </c>
      <c r="EH27" s="166"/>
      <c r="EI27" s="166">
        <v>-15.867424630000016</v>
      </c>
      <c r="EJ27" s="166">
        <v>829.38291914000013</v>
      </c>
      <c r="EK27" s="166">
        <v>-724.64896291000002</v>
      </c>
      <c r="EL27" s="167">
        <v>324.19799895000017</v>
      </c>
      <c r="EM27" s="166">
        <v>534.77200000000016</v>
      </c>
      <c r="EN27" s="166">
        <v>-249.65299999999999</v>
      </c>
      <c r="EO27" s="167">
        <v>609.3169989500002</v>
      </c>
      <c r="EQ27" s="166">
        <v>784.34645618999593</v>
      </c>
      <c r="ER27" s="166"/>
      <c r="ES27" s="166">
        <v>9.0974341300010408</v>
      </c>
      <c r="ET27" s="166">
        <v>902.2917756100012</v>
      </c>
      <c r="EU27" s="166">
        <v>-175.66834507999999</v>
      </c>
      <c r="EV27" s="167">
        <v>1520.0673208499979</v>
      </c>
      <c r="EW27" s="166">
        <v>590.20750000000044</v>
      </c>
      <c r="EX27" s="166">
        <v>-464.92599999999999</v>
      </c>
      <c r="EY27" s="167">
        <v>1645.34882085</v>
      </c>
      <c r="FA27" s="166">
        <v>169.57859514</v>
      </c>
      <c r="FB27" s="166"/>
      <c r="FC27" s="166">
        <v>-18.577914099999994</v>
      </c>
      <c r="FD27" s="166">
        <v>-169.44228231000102</v>
      </c>
      <c r="FE27" s="166">
        <v>-4.993000000004244E-4</v>
      </c>
      <c r="FF27" s="167">
        <v>-18.442100570001003</v>
      </c>
      <c r="FG27" s="166">
        <v>-116.33800000000008</v>
      </c>
      <c r="FH27" s="166">
        <v>0</v>
      </c>
      <c r="FI27" s="167">
        <v>-134.78010057000108</v>
      </c>
      <c r="FK27" s="166">
        <v>305.95640460000095</v>
      </c>
      <c r="FL27" s="166"/>
      <c r="FM27" s="166">
        <v>31.011153499999985</v>
      </c>
      <c r="FN27" s="166">
        <v>302.2700507400001</v>
      </c>
      <c r="FO27" s="166">
        <v>-195.74250069999997</v>
      </c>
      <c r="FP27" s="167">
        <v>443.49510814000109</v>
      </c>
      <c r="FQ27" s="166">
        <v>47.30750000000009</v>
      </c>
      <c r="FR27" s="166">
        <v>-112.49995201999999</v>
      </c>
      <c r="FS27" s="167">
        <v>378.3026561200013</v>
      </c>
      <c r="FT27"/>
      <c r="FU27" s="166">
        <v>354.52863497999897</v>
      </c>
      <c r="FV27" s="166"/>
      <c r="FW27" s="166">
        <v>15.077132210000006</v>
      </c>
      <c r="FX27" s="166">
        <v>-75.328646019999979</v>
      </c>
      <c r="FY27" s="166">
        <v>1.6345999995246531E-4</v>
      </c>
      <c r="FZ27" s="167">
        <v>294.27728462999892</v>
      </c>
      <c r="GA27" s="166">
        <v>749.33039731500025</v>
      </c>
      <c r="GB27" s="166">
        <v>-93.925047980000002</v>
      </c>
      <c r="GC27" s="167">
        <v>949.68263396499924</v>
      </c>
      <c r="GD27"/>
      <c r="GE27" s="166">
        <v>179.97190165889361</v>
      </c>
      <c r="GF27" s="166">
        <v>5.5114849299999609</v>
      </c>
      <c r="GG27" s="166">
        <v>5.3496477111707499</v>
      </c>
      <c r="GH27" s="166">
        <v>532.07299105000084</v>
      </c>
      <c r="GI27" s="166">
        <v>-77.45500865999999</v>
      </c>
      <c r="GJ27" s="167">
        <v>639.93953176006517</v>
      </c>
      <c r="GK27" s="166">
        <v>869.45350000000008</v>
      </c>
      <c r="GL27" s="166">
        <v>-340.11099999999999</v>
      </c>
      <c r="GM27" s="167">
        <v>1169.2820317600654</v>
      </c>
      <c r="GN27" s="166">
        <v>-52.560507930000128</v>
      </c>
      <c r="GO27"/>
      <c r="GP27" s="166">
        <v>63.358520823599406</v>
      </c>
      <c r="GQ27" s="166">
        <v>4.3383274300000121</v>
      </c>
      <c r="GR27" s="166">
        <v>0.86017849825953085</v>
      </c>
      <c r="GS27" s="166">
        <v>49.212771550008732</v>
      </c>
      <c r="GT27" s="166">
        <v>0</v>
      </c>
      <c r="GU27" s="167">
        <v>113.43147087186767</v>
      </c>
      <c r="GV27" s="166">
        <v>93.015999999999991</v>
      </c>
      <c r="GW27" s="166">
        <v>-118.01</v>
      </c>
      <c r="GX27" s="167">
        <v>88.43747087186766</v>
      </c>
      <c r="GY27" s="166">
        <v>-0.60451438000009006</v>
      </c>
      <c r="HA27" s="166">
        <v>220.49733469000074</v>
      </c>
      <c r="HB27" s="166">
        <v>50.25288934999999</v>
      </c>
      <c r="HC27" s="166">
        <v>-41.133347772549044</v>
      </c>
      <c r="HD27" s="166">
        <v>276.64330092998745</v>
      </c>
      <c r="HE27" s="166">
        <v>-198.23497</v>
      </c>
      <c r="HF27" s="167">
        <v>257.77231784743913</v>
      </c>
      <c r="HG27" s="166">
        <v>-237.75050000000016</v>
      </c>
      <c r="HH27" s="166">
        <v>0</v>
      </c>
      <c r="HI27" s="167">
        <v>20.021817847438967</v>
      </c>
      <c r="HJ27" s="166">
        <v>-115.61332180000009</v>
      </c>
      <c r="HL27" s="166">
        <v>247.60279441999984</v>
      </c>
      <c r="HM27" s="166">
        <v>23.609894990000111</v>
      </c>
      <c r="HN27" s="166">
        <v>15.310617467450847</v>
      </c>
      <c r="HO27" s="166">
        <v>-200.08760731999524</v>
      </c>
      <c r="HP27" s="166">
        <v>0</v>
      </c>
      <c r="HQ27" s="167">
        <v>62.825804567455464</v>
      </c>
      <c r="HR27" s="166">
        <v>672.07300000000009</v>
      </c>
      <c r="HS27" s="166">
        <v>0</v>
      </c>
      <c r="HT27" s="167">
        <v>734.8988045674555</v>
      </c>
      <c r="HU27" s="166">
        <v>-34.770415340000028</v>
      </c>
    </row>
    <row r="28" spans="1:229" s="168" customFormat="1">
      <c r="A28" s="176" t="s">
        <v>392</v>
      </c>
      <c r="B28" s="177">
        <v>-1999.5826046699999</v>
      </c>
      <c r="C28" s="177">
        <v>0</v>
      </c>
      <c r="D28" s="177">
        <v>-140</v>
      </c>
      <c r="E28" s="177">
        <v>1981.7295120000001</v>
      </c>
      <c r="F28" s="178">
        <v>-157.8530926699998</v>
      </c>
      <c r="G28" s="177">
        <v>-587.43949999999995</v>
      </c>
      <c r="H28" s="177">
        <v>587.22749999999985</v>
      </c>
      <c r="I28" s="178">
        <v>-158.0650926699999</v>
      </c>
      <c r="K28" s="177">
        <v>0</v>
      </c>
      <c r="L28" s="177">
        <v>0</v>
      </c>
      <c r="M28" s="177">
        <v>-152.86697000000007</v>
      </c>
      <c r="N28" s="177">
        <v>0</v>
      </c>
      <c r="O28" s="178">
        <v>-152.86697000000007</v>
      </c>
      <c r="P28" s="177">
        <v>-267.9665</v>
      </c>
      <c r="Q28" s="177">
        <v>187.27731210000002</v>
      </c>
      <c r="R28" s="178">
        <v>-233.55615790000002</v>
      </c>
      <c r="T28" s="177">
        <v>0</v>
      </c>
      <c r="U28" s="177">
        <v>0</v>
      </c>
      <c r="V28" s="177">
        <v>-632.22135616999992</v>
      </c>
      <c r="W28" s="177">
        <v>0</v>
      </c>
      <c r="X28" s="178">
        <v>-632.22135616999992</v>
      </c>
      <c r="Y28" s="177">
        <v>-461.17500000000001</v>
      </c>
      <c r="Z28" s="177">
        <v>468.32</v>
      </c>
      <c r="AA28" s="178">
        <v>-625.07635617000005</v>
      </c>
      <c r="AC28" s="177">
        <v>-10.51799915</v>
      </c>
      <c r="AD28" s="177">
        <v>0</v>
      </c>
      <c r="AE28" s="177">
        <v>1E-8</v>
      </c>
      <c r="AF28" s="177">
        <v>8.2887406899999991</v>
      </c>
      <c r="AG28" s="178">
        <v>-2.2292584499999997</v>
      </c>
      <c r="AH28" s="177">
        <v>-234.7715</v>
      </c>
      <c r="AI28" s="177">
        <v>219.8</v>
      </c>
      <c r="AJ28" s="178">
        <v>-17.200758449999995</v>
      </c>
      <c r="AL28" s="177">
        <v>-587.59121467999989</v>
      </c>
      <c r="AM28" s="177">
        <v>0</v>
      </c>
      <c r="AN28" s="177">
        <v>0</v>
      </c>
      <c r="AO28" s="177">
        <v>447.57106693999998</v>
      </c>
      <c r="AP28" s="178">
        <v>-140.02014773999991</v>
      </c>
      <c r="AQ28" s="177">
        <v>-240</v>
      </c>
      <c r="AR28" s="177">
        <v>240.00000000000011</v>
      </c>
      <c r="AS28" s="178">
        <v>-140.0201477399998</v>
      </c>
      <c r="AU28" s="177">
        <v>0</v>
      </c>
      <c r="AV28" s="177">
        <v>0</v>
      </c>
      <c r="AW28" s="177">
        <v>-150.91500313999998</v>
      </c>
      <c r="AX28" s="177">
        <v>0</v>
      </c>
      <c r="AY28" s="178">
        <v>-150.91500313999998</v>
      </c>
      <c r="AZ28" s="177">
        <v>-339.60149999999999</v>
      </c>
      <c r="BA28" s="177">
        <v>328.47554824000002</v>
      </c>
      <c r="BB28" s="178">
        <v>-162.04095489999992</v>
      </c>
      <c r="BD28" s="177">
        <v>-1.1835629999999998E-2</v>
      </c>
      <c r="BE28" s="177">
        <v>0</v>
      </c>
      <c r="BF28" s="177">
        <v>-718.01817969000001</v>
      </c>
      <c r="BG28" s="177">
        <v>0</v>
      </c>
      <c r="BH28" s="178">
        <v>-718.03001531999996</v>
      </c>
      <c r="BI28" s="177">
        <v>-322.84950000000003</v>
      </c>
      <c r="BJ28" s="177">
        <v>315.50044233</v>
      </c>
      <c r="BK28" s="178">
        <v>-725.37907298999994</v>
      </c>
      <c r="BM28" s="177">
        <v>-169.16399999999999</v>
      </c>
      <c r="BN28" s="177">
        <v>0</v>
      </c>
      <c r="BO28" s="177">
        <v>1E-8</v>
      </c>
      <c r="BP28" s="177">
        <v>132.87265869000001</v>
      </c>
      <c r="BQ28" s="178">
        <v>-36.291341299999971</v>
      </c>
      <c r="BR28" s="177">
        <v>-445.33050000000003</v>
      </c>
      <c r="BS28" s="177">
        <v>408.15069160000002</v>
      </c>
      <c r="BT28" s="178">
        <v>-73.471149700000012</v>
      </c>
      <c r="BV28" s="177">
        <v>-699.83982966999997</v>
      </c>
      <c r="BW28" s="177">
        <v>0</v>
      </c>
      <c r="BX28" s="177">
        <v>-134.71669159999999</v>
      </c>
      <c r="BY28" s="177">
        <v>434.82241407999993</v>
      </c>
      <c r="BZ28" s="178">
        <v>-399.73410719000003</v>
      </c>
      <c r="CA28" s="177">
        <v>-450.25</v>
      </c>
      <c r="CB28" s="177">
        <v>444.25</v>
      </c>
      <c r="CC28" s="178">
        <v>-405.73410719000003</v>
      </c>
      <c r="CE28" s="177">
        <v>0</v>
      </c>
      <c r="CF28" s="177">
        <v>0</v>
      </c>
      <c r="CG28" s="177">
        <v>0</v>
      </c>
      <c r="CH28" s="177">
        <v>0</v>
      </c>
      <c r="CI28" s="178">
        <v>0</v>
      </c>
      <c r="CJ28" s="177">
        <v>-343.38850000000002</v>
      </c>
      <c r="CK28" s="177">
        <v>325.58499999999998</v>
      </c>
      <c r="CL28" s="178">
        <v>-17.803500000000042</v>
      </c>
      <c r="CN28" s="177">
        <v>0</v>
      </c>
      <c r="CO28" s="177">
        <v>0</v>
      </c>
      <c r="CP28" s="177">
        <v>-686.43171562999999</v>
      </c>
      <c r="CQ28" s="177">
        <v>0</v>
      </c>
      <c r="CR28" s="178">
        <v>-686.43171562999999</v>
      </c>
      <c r="CS28" s="177">
        <v>-305.32049999999998</v>
      </c>
      <c r="CT28" s="177">
        <v>296.75</v>
      </c>
      <c r="CU28" s="178">
        <v>-695.00221562999991</v>
      </c>
      <c r="CW28" s="177">
        <v>-421.56750029</v>
      </c>
      <c r="CX28" s="177">
        <v>0</v>
      </c>
      <c r="CY28" s="177">
        <v>0</v>
      </c>
      <c r="CZ28" s="177">
        <v>268.36999753999999</v>
      </c>
      <c r="DA28" s="178">
        <v>-153.19750275000001</v>
      </c>
      <c r="DB28" s="177">
        <v>-300.08799999999997</v>
      </c>
      <c r="DC28" s="177">
        <v>279.875</v>
      </c>
      <c r="DD28" s="178">
        <v>-173.41050274999998</v>
      </c>
      <c r="DF28" s="177">
        <v>-166.64107003000001</v>
      </c>
      <c r="DG28" s="177">
        <v>0</v>
      </c>
      <c r="DH28" s="177">
        <v>-592.32299999999998</v>
      </c>
      <c r="DI28" s="177">
        <v>102.14057309</v>
      </c>
      <c r="DJ28" s="178">
        <v>-656.82349694000004</v>
      </c>
      <c r="DK28" s="177">
        <v>-585.02499999999998</v>
      </c>
      <c r="DL28" s="177">
        <v>571.97500000000002</v>
      </c>
      <c r="DM28" s="178">
        <v>-669.87349694</v>
      </c>
      <c r="DO28" s="177">
        <v>0</v>
      </c>
      <c r="DP28" s="177">
        <v>0</v>
      </c>
      <c r="DQ28" s="177">
        <v>0</v>
      </c>
      <c r="DR28" s="177">
        <v>0</v>
      </c>
      <c r="DS28" s="178">
        <v>0</v>
      </c>
      <c r="DT28" s="177">
        <v>-272.49250000000001</v>
      </c>
      <c r="DU28" s="177">
        <v>215.089</v>
      </c>
      <c r="DV28" s="178">
        <v>-57.403500000000008</v>
      </c>
      <c r="DX28" s="177">
        <v>0</v>
      </c>
      <c r="DY28" s="177">
        <v>0</v>
      </c>
      <c r="DZ28" s="177">
        <v>-482.755</v>
      </c>
      <c r="EA28" s="177">
        <v>0</v>
      </c>
      <c r="EB28" s="178">
        <v>-482.755</v>
      </c>
      <c r="EC28" s="177">
        <v>-199.09</v>
      </c>
      <c r="ED28" s="177">
        <v>193.65</v>
      </c>
      <c r="EE28" s="178">
        <v>-488.19500000000005</v>
      </c>
      <c r="EG28" s="177">
        <v>-1202.81484783</v>
      </c>
      <c r="EH28" s="177"/>
      <c r="EI28" s="177">
        <v>0</v>
      </c>
      <c r="EJ28" s="177">
        <v>-282.23399999999998</v>
      </c>
      <c r="EK28" s="177">
        <v>724.64896291000002</v>
      </c>
      <c r="EL28" s="178">
        <v>-760.39988491999986</v>
      </c>
      <c r="EM28" s="177">
        <v>-250.39949999999999</v>
      </c>
      <c r="EN28" s="177">
        <v>249.65299999999999</v>
      </c>
      <c r="EO28" s="178">
        <v>-761.14638491999995</v>
      </c>
      <c r="EQ28" s="177">
        <v>-292.82907689999996</v>
      </c>
      <c r="ER28" s="177"/>
      <c r="ES28" s="177">
        <v>0</v>
      </c>
      <c r="ET28" s="177">
        <v>-128.97529237000001</v>
      </c>
      <c r="EU28" s="177">
        <v>175.66834507999999</v>
      </c>
      <c r="EV28" s="178">
        <v>-246.13602418999994</v>
      </c>
      <c r="EW28" s="177">
        <v>-479.52600000000001</v>
      </c>
      <c r="EX28" s="177">
        <v>464.92599999999999</v>
      </c>
      <c r="EY28" s="178">
        <v>-260.73602419000002</v>
      </c>
      <c r="FA28" s="177">
        <v>0</v>
      </c>
      <c r="FB28" s="177"/>
      <c r="FC28" s="177">
        <v>0</v>
      </c>
      <c r="FD28" s="177">
        <v>-148.54402421999998</v>
      </c>
      <c r="FE28" s="177">
        <v>0</v>
      </c>
      <c r="FF28" s="178">
        <v>-148.54402421999998</v>
      </c>
      <c r="FG28" s="177">
        <v>-1.5385</v>
      </c>
      <c r="FH28" s="177">
        <v>0</v>
      </c>
      <c r="FI28" s="178">
        <v>-150.08252421999998</v>
      </c>
      <c r="FK28" s="177">
        <v>-327.64344616000005</v>
      </c>
      <c r="FL28" s="177"/>
      <c r="FM28" s="177">
        <v>0</v>
      </c>
      <c r="FN28" s="177">
        <v>-123.78653053000001</v>
      </c>
      <c r="FO28" s="177">
        <v>195.74250069999997</v>
      </c>
      <c r="FP28" s="178">
        <v>-255.68747599000008</v>
      </c>
      <c r="FQ28" s="177">
        <v>-119.10299999999999</v>
      </c>
      <c r="FR28" s="177">
        <v>112.49995201999999</v>
      </c>
      <c r="FS28" s="178">
        <v>-262.29052397000009</v>
      </c>
      <c r="FT28"/>
      <c r="FU28" s="177">
        <v>-1.6345999995246531E-4</v>
      </c>
      <c r="FV28" s="177"/>
      <c r="FW28" s="177">
        <v>0</v>
      </c>
      <c r="FX28" s="177">
        <v>0</v>
      </c>
      <c r="FY28" s="177">
        <v>1.6345999995246531E-4</v>
      </c>
      <c r="FZ28" s="178">
        <v>0</v>
      </c>
      <c r="GA28" s="177">
        <v>-143.92500000000001</v>
      </c>
      <c r="GB28" s="177">
        <v>93.925047980000002</v>
      </c>
      <c r="GC28" s="178">
        <v>-49.999952020000009</v>
      </c>
      <c r="GD28"/>
      <c r="GE28" s="177">
        <v>-127.03850877000005</v>
      </c>
      <c r="GF28" s="177">
        <v>-5.9</v>
      </c>
      <c r="GG28" s="177">
        <v>0</v>
      </c>
      <c r="GH28" s="177">
        <v>-266.79599999999999</v>
      </c>
      <c r="GI28" s="177">
        <v>77.45500865999999</v>
      </c>
      <c r="GJ28" s="178">
        <v>-316.37950011000009</v>
      </c>
      <c r="GK28" s="177">
        <v>-340.11099999999999</v>
      </c>
      <c r="GL28" s="177">
        <v>340.11099999999999</v>
      </c>
      <c r="GM28" s="178">
        <v>-316.37950011000009</v>
      </c>
      <c r="GN28" s="177">
        <v>0</v>
      </c>
      <c r="GO28"/>
      <c r="GP28" s="177">
        <v>0</v>
      </c>
      <c r="GQ28" s="177">
        <v>0</v>
      </c>
      <c r="GR28" s="177">
        <v>0</v>
      </c>
      <c r="GS28" s="177">
        <v>0</v>
      </c>
      <c r="GT28" s="177">
        <v>0</v>
      </c>
      <c r="GU28" s="178">
        <v>0</v>
      </c>
      <c r="GV28" s="177">
        <v>-141.39499999999998</v>
      </c>
      <c r="GW28" s="177">
        <v>118.01</v>
      </c>
      <c r="GX28" s="178">
        <v>-23.384999999999977</v>
      </c>
      <c r="GY28" s="177">
        <v>-125</v>
      </c>
      <c r="HA28" s="177">
        <v>-146.74242039000001</v>
      </c>
      <c r="HB28" s="177">
        <v>-51.424999999999997</v>
      </c>
      <c r="HC28" s="177">
        <v>0</v>
      </c>
      <c r="HD28" s="177">
        <v>-148.53774600000003</v>
      </c>
      <c r="HE28" s="177">
        <v>198.23497</v>
      </c>
      <c r="HF28" s="178">
        <v>-97.045196390000029</v>
      </c>
      <c r="HG28" s="177">
        <v>-3.3140000000000001</v>
      </c>
      <c r="HH28" s="177">
        <v>0</v>
      </c>
      <c r="HI28" s="178">
        <v>-100.35919639000002</v>
      </c>
      <c r="HJ28" s="177">
        <v>-125</v>
      </c>
      <c r="HL28" s="177">
        <v>0</v>
      </c>
      <c r="HM28" s="177">
        <v>0</v>
      </c>
      <c r="HN28" s="177">
        <v>0</v>
      </c>
      <c r="HO28" s="177">
        <v>0</v>
      </c>
      <c r="HP28" s="177">
        <v>0</v>
      </c>
      <c r="HQ28" s="178">
        <v>0</v>
      </c>
      <c r="HR28" s="177">
        <v>-197</v>
      </c>
      <c r="HS28" s="177">
        <v>0</v>
      </c>
      <c r="HT28" s="178">
        <v>-197</v>
      </c>
      <c r="HU28" s="177">
        <v>0</v>
      </c>
    </row>
    <row r="29" spans="1:229" s="168" customFormat="1">
      <c r="A29" s="169" t="s">
        <v>104</v>
      </c>
      <c r="B29" s="170"/>
      <c r="C29" s="170"/>
      <c r="D29" s="170">
        <v>-140</v>
      </c>
      <c r="E29" s="170"/>
      <c r="F29" s="171">
        <v>-140</v>
      </c>
      <c r="G29" s="170"/>
      <c r="H29" s="170">
        <v>587.22749999999985</v>
      </c>
      <c r="I29" s="171">
        <v>447.22749999999985</v>
      </c>
      <c r="K29" s="170"/>
      <c r="L29" s="170"/>
      <c r="M29" s="170">
        <v>-152.86697000000007</v>
      </c>
      <c r="N29" s="170"/>
      <c r="O29" s="171">
        <v>-152.86697000000007</v>
      </c>
      <c r="P29" s="170"/>
      <c r="Q29" s="170">
        <v>187.27731210000002</v>
      </c>
      <c r="R29" s="171">
        <v>34.410342099999951</v>
      </c>
      <c r="T29" s="170"/>
      <c r="U29" s="170"/>
      <c r="V29" s="170">
        <v>-632.22135616999992</v>
      </c>
      <c r="W29" s="170"/>
      <c r="X29" s="171">
        <v>-632.22135616999992</v>
      </c>
      <c r="Y29" s="170"/>
      <c r="Z29" s="170">
        <v>468.32</v>
      </c>
      <c r="AA29" s="171">
        <v>-163.90135616999993</v>
      </c>
      <c r="AC29" s="170"/>
      <c r="AD29" s="170"/>
      <c r="AE29" s="170">
        <v>1E-8</v>
      </c>
      <c r="AF29" s="170"/>
      <c r="AG29" s="171">
        <v>1E-8</v>
      </c>
      <c r="AH29" s="170"/>
      <c r="AI29" s="170">
        <v>219.8</v>
      </c>
      <c r="AJ29" s="171">
        <v>219.80000001000002</v>
      </c>
      <c r="AL29" s="170"/>
      <c r="AM29" s="170"/>
      <c r="AN29" s="170">
        <v>0</v>
      </c>
      <c r="AO29" s="170"/>
      <c r="AP29" s="171">
        <v>0</v>
      </c>
      <c r="AQ29" s="170"/>
      <c r="AR29" s="170">
        <v>240.00000000000011</v>
      </c>
      <c r="AS29" s="171">
        <v>240.00000000000011</v>
      </c>
      <c r="AU29" s="170"/>
      <c r="AV29" s="170"/>
      <c r="AW29" s="170">
        <v>-150.91500313999998</v>
      </c>
      <c r="AX29" s="170"/>
      <c r="AY29" s="171">
        <v>-150.91500313999998</v>
      </c>
      <c r="AZ29" s="170"/>
      <c r="BA29" s="170">
        <v>328.47554824000002</v>
      </c>
      <c r="BB29" s="171">
        <v>177.56054510000004</v>
      </c>
      <c r="BD29" s="170"/>
      <c r="BE29" s="170"/>
      <c r="BF29" s="170">
        <v>-718.01817969000001</v>
      </c>
      <c r="BG29" s="170"/>
      <c r="BH29" s="171">
        <v>-718.01817969000001</v>
      </c>
      <c r="BI29" s="170"/>
      <c r="BJ29" s="170">
        <v>315.50044233</v>
      </c>
      <c r="BK29" s="171">
        <v>-402.51773736000001</v>
      </c>
      <c r="BM29" s="170"/>
      <c r="BN29" s="170"/>
      <c r="BO29" s="170">
        <v>1E-8</v>
      </c>
      <c r="BP29" s="170"/>
      <c r="BQ29" s="171">
        <v>1E-8</v>
      </c>
      <c r="BR29" s="170"/>
      <c r="BS29" s="170">
        <v>408.15069160000002</v>
      </c>
      <c r="BT29" s="171">
        <v>408.15069161000002</v>
      </c>
      <c r="BV29" s="170"/>
      <c r="BW29" s="170"/>
      <c r="BX29" s="170">
        <v>-134.71669159999999</v>
      </c>
      <c r="BY29" s="170"/>
      <c r="BZ29" s="171">
        <v>-134.71669159999999</v>
      </c>
      <c r="CA29" s="170"/>
      <c r="CB29" s="170">
        <v>444.25</v>
      </c>
      <c r="CC29" s="171">
        <v>309.53330840000001</v>
      </c>
      <c r="CE29" s="170"/>
      <c r="CF29" s="170"/>
      <c r="CG29" s="170">
        <v>0</v>
      </c>
      <c r="CH29" s="170"/>
      <c r="CI29" s="171">
        <v>0</v>
      </c>
      <c r="CJ29" s="170"/>
      <c r="CK29" s="170">
        <v>325.58499999999998</v>
      </c>
      <c r="CL29" s="171">
        <v>325.58499999999998</v>
      </c>
      <c r="CN29" s="170"/>
      <c r="CO29" s="170"/>
      <c r="CP29" s="170">
        <v>-686.43171562999999</v>
      </c>
      <c r="CQ29" s="170"/>
      <c r="CR29" s="171">
        <v>-686.43171562999999</v>
      </c>
      <c r="CS29" s="170"/>
      <c r="CT29" s="170">
        <v>296.75</v>
      </c>
      <c r="CU29" s="171">
        <v>-389.68171562999999</v>
      </c>
      <c r="CW29" s="170"/>
      <c r="CX29" s="170"/>
      <c r="CY29" s="170">
        <v>0</v>
      </c>
      <c r="CZ29" s="170"/>
      <c r="DA29" s="171">
        <v>0</v>
      </c>
      <c r="DB29" s="170"/>
      <c r="DC29" s="170">
        <v>279.875</v>
      </c>
      <c r="DD29" s="171">
        <v>279.875</v>
      </c>
      <c r="DF29" s="170"/>
      <c r="DG29" s="170"/>
      <c r="DH29" s="170">
        <v>-592.32299999999998</v>
      </c>
      <c r="DI29" s="170"/>
      <c r="DJ29" s="171">
        <v>-592.32299999999998</v>
      </c>
      <c r="DK29" s="170"/>
      <c r="DL29" s="170">
        <v>571.97500000000002</v>
      </c>
      <c r="DM29" s="171">
        <v>-20.347999999999956</v>
      </c>
      <c r="DO29" s="170"/>
      <c r="DP29" s="170"/>
      <c r="DQ29" s="170">
        <v>0</v>
      </c>
      <c r="DR29" s="170"/>
      <c r="DS29" s="171">
        <v>0</v>
      </c>
      <c r="DT29" s="170"/>
      <c r="DU29" s="170">
        <v>215.089</v>
      </c>
      <c r="DV29" s="171">
        <v>215.089</v>
      </c>
      <c r="DX29" s="170"/>
      <c r="DY29" s="170"/>
      <c r="DZ29" s="170">
        <v>-482.755</v>
      </c>
      <c r="EA29" s="170"/>
      <c r="EB29" s="171">
        <v>-482.755</v>
      </c>
      <c r="EC29" s="170"/>
      <c r="ED29" s="170">
        <v>193.65</v>
      </c>
      <c r="EE29" s="171">
        <v>-289.10500000000002</v>
      </c>
      <c r="EG29" s="170"/>
      <c r="EH29" s="170"/>
      <c r="EI29" s="170"/>
      <c r="EJ29" s="170">
        <v>-282.23399999999998</v>
      </c>
      <c r="EK29" s="170">
        <v>724.64896291000002</v>
      </c>
      <c r="EL29" s="171">
        <v>442.41496291000004</v>
      </c>
      <c r="EM29" s="170">
        <v>0</v>
      </c>
      <c r="EN29" s="170">
        <v>249.65299999999999</v>
      </c>
      <c r="EO29" s="171">
        <v>692.06796291000001</v>
      </c>
      <c r="EQ29" s="170"/>
      <c r="ER29" s="170"/>
      <c r="ES29" s="170"/>
      <c r="ET29" s="170">
        <v>-128.97529237000001</v>
      </c>
      <c r="EU29" s="170"/>
      <c r="EV29" s="171">
        <v>-128.97529237000001</v>
      </c>
      <c r="EW29" s="170">
        <v>0</v>
      </c>
      <c r="EX29" s="170">
        <v>0</v>
      </c>
      <c r="EY29" s="171">
        <v>-128.97529237000001</v>
      </c>
      <c r="FA29" s="170">
        <v>0</v>
      </c>
      <c r="FB29" s="170"/>
      <c r="FC29" s="170"/>
      <c r="FD29" s="170">
        <v>-148.54402421999998</v>
      </c>
      <c r="FE29" s="170">
        <v>0</v>
      </c>
      <c r="FF29" s="171">
        <v>-148.54402421999998</v>
      </c>
      <c r="FH29" s="170">
        <v>0</v>
      </c>
      <c r="FI29" s="171">
        <v>-148.54402421999998</v>
      </c>
      <c r="FL29" s="170"/>
      <c r="FM29" s="170">
        <v>0</v>
      </c>
      <c r="FN29" s="170">
        <v>-123.78653053000001</v>
      </c>
      <c r="FP29" s="171">
        <v>-123.78653053000001</v>
      </c>
      <c r="FS29" s="171">
        <v>-123.78653053000001</v>
      </c>
      <c r="FT29"/>
      <c r="FV29" s="170"/>
      <c r="FW29" s="170">
        <v>0</v>
      </c>
      <c r="FX29" s="170">
        <v>0</v>
      </c>
      <c r="FZ29" s="171">
        <v>0</v>
      </c>
      <c r="GC29" s="171">
        <v>0</v>
      </c>
      <c r="GD29"/>
      <c r="GG29" s="170">
        <v>0</v>
      </c>
      <c r="GH29" s="170">
        <v>-266.79599999999999</v>
      </c>
      <c r="GJ29" s="171">
        <v>-266.79599999999999</v>
      </c>
      <c r="GM29" s="171">
        <v>-266.79599999999999</v>
      </c>
      <c r="GN29" s="170">
        <v>0</v>
      </c>
      <c r="GO29"/>
      <c r="GP29" s="170"/>
      <c r="GQ29" s="170"/>
      <c r="GR29" s="170"/>
      <c r="GS29" s="170"/>
      <c r="GU29" s="171">
        <v>0</v>
      </c>
      <c r="GX29" s="171">
        <v>0</v>
      </c>
      <c r="GY29" s="170"/>
      <c r="HC29" s="170">
        <v>0</v>
      </c>
      <c r="HD29" s="170">
        <v>-148.537746</v>
      </c>
      <c r="HF29" s="171">
        <v>-148.537746</v>
      </c>
      <c r="HH29" s="170">
        <v>0</v>
      </c>
      <c r="HI29" s="171">
        <v>-148.537746</v>
      </c>
      <c r="HL29" s="170">
        <v>0</v>
      </c>
      <c r="HM29" s="170">
        <v>0</v>
      </c>
      <c r="HN29" s="170">
        <v>0</v>
      </c>
      <c r="HO29" s="170">
        <v>0</v>
      </c>
      <c r="HP29" s="170">
        <v>0</v>
      </c>
      <c r="HQ29" s="171">
        <v>0</v>
      </c>
      <c r="HS29" s="170">
        <v>0</v>
      </c>
      <c r="HT29" s="171">
        <v>0</v>
      </c>
      <c r="HU29" s="170">
        <v>0</v>
      </c>
    </row>
    <row r="30" spans="1:229" s="168" customFormat="1">
      <c r="A30" s="169" t="s">
        <v>563</v>
      </c>
      <c r="B30" s="170">
        <v>-1999.5826046699999</v>
      </c>
      <c r="C30" s="170"/>
      <c r="D30" s="170"/>
      <c r="E30" s="170">
        <v>1981.7295120000001</v>
      </c>
      <c r="F30" s="171">
        <v>-17.853092669999796</v>
      </c>
      <c r="G30" s="170"/>
      <c r="H30" s="170"/>
      <c r="I30" s="171">
        <v>-17.853092669999796</v>
      </c>
      <c r="K30" s="170">
        <v>0</v>
      </c>
      <c r="L30" s="170"/>
      <c r="M30" s="170"/>
      <c r="N30" s="170">
        <v>0</v>
      </c>
      <c r="O30" s="171">
        <v>0</v>
      </c>
      <c r="P30" s="170"/>
      <c r="Q30" s="170"/>
      <c r="R30" s="171">
        <v>0</v>
      </c>
      <c r="T30" s="170">
        <v>0</v>
      </c>
      <c r="U30" s="170"/>
      <c r="V30" s="170"/>
      <c r="W30" s="170">
        <v>0</v>
      </c>
      <c r="X30" s="171">
        <v>0</v>
      </c>
      <c r="Y30" s="170"/>
      <c r="Z30" s="170"/>
      <c r="AA30" s="171">
        <v>0</v>
      </c>
      <c r="AC30" s="170">
        <v>-10.51799915</v>
      </c>
      <c r="AD30" s="170"/>
      <c r="AE30" s="170"/>
      <c r="AF30" s="170">
        <v>8.2887406899999991</v>
      </c>
      <c r="AG30" s="171">
        <v>-2.2292584600000005</v>
      </c>
      <c r="AH30" s="170"/>
      <c r="AI30" s="170"/>
      <c r="AJ30" s="171">
        <v>-2.2292584600000005</v>
      </c>
      <c r="AL30" s="170">
        <v>-587.59121467999989</v>
      </c>
      <c r="AM30" s="170"/>
      <c r="AN30" s="170"/>
      <c r="AO30" s="170">
        <v>447.57106693999998</v>
      </c>
      <c r="AP30" s="171">
        <v>-140.02014773999991</v>
      </c>
      <c r="AQ30" s="170"/>
      <c r="AR30" s="170"/>
      <c r="AS30" s="171">
        <v>-140.02014773999991</v>
      </c>
      <c r="AU30" s="170">
        <v>0</v>
      </c>
      <c r="AV30" s="170"/>
      <c r="AW30" s="170"/>
      <c r="AX30" s="170">
        <v>0</v>
      </c>
      <c r="AY30" s="171">
        <v>0</v>
      </c>
      <c r="AZ30" s="170"/>
      <c r="BA30" s="170"/>
      <c r="BB30" s="171">
        <v>0</v>
      </c>
      <c r="BD30" s="170">
        <v>-1.1835629999999998E-2</v>
      </c>
      <c r="BE30" s="170"/>
      <c r="BF30" s="170"/>
      <c r="BG30" s="170">
        <v>0</v>
      </c>
      <c r="BH30" s="171">
        <v>-1.1835629999999998E-2</v>
      </c>
      <c r="BI30" s="170"/>
      <c r="BJ30" s="170"/>
      <c r="BK30" s="171">
        <v>-1.1835629999999998E-2</v>
      </c>
      <c r="BM30" s="170">
        <v>-169.16399999999999</v>
      </c>
      <c r="BN30" s="170"/>
      <c r="BO30" s="170"/>
      <c r="BP30" s="170">
        <v>132.87265869000001</v>
      </c>
      <c r="BQ30" s="171">
        <v>-36.291341309999979</v>
      </c>
      <c r="BR30" s="170"/>
      <c r="BS30" s="170"/>
      <c r="BT30" s="171">
        <v>-36.291341309999979</v>
      </c>
      <c r="BV30" s="170">
        <v>-699.83982966999997</v>
      </c>
      <c r="BW30" s="170">
        <v>0</v>
      </c>
      <c r="BX30" s="170"/>
      <c r="BY30" s="170">
        <v>434.82241407999993</v>
      </c>
      <c r="BZ30" s="171">
        <v>-265.01741559000004</v>
      </c>
      <c r="CA30" s="170"/>
      <c r="CB30" s="170"/>
      <c r="CC30" s="171">
        <v>-265.01741559000004</v>
      </c>
      <c r="CE30" s="170">
        <v>0</v>
      </c>
      <c r="CF30" s="170">
        <v>0</v>
      </c>
      <c r="CG30" s="170"/>
      <c r="CH30" s="170">
        <v>0</v>
      </c>
      <c r="CI30" s="171">
        <v>0</v>
      </c>
      <c r="CJ30" s="170"/>
      <c r="CK30" s="170"/>
      <c r="CL30" s="171">
        <v>0</v>
      </c>
      <c r="CN30" s="170">
        <v>0</v>
      </c>
      <c r="CO30" s="170">
        <v>0</v>
      </c>
      <c r="CP30" s="170"/>
      <c r="CQ30" s="170">
        <v>0</v>
      </c>
      <c r="CR30" s="171">
        <v>0</v>
      </c>
      <c r="CS30" s="170"/>
      <c r="CT30" s="170"/>
      <c r="CU30" s="171">
        <v>0</v>
      </c>
      <c r="CW30" s="170">
        <v>-421.56750029</v>
      </c>
      <c r="CX30" s="170">
        <v>0</v>
      </c>
      <c r="CY30" s="170"/>
      <c r="CZ30" s="170">
        <v>268.36999753999999</v>
      </c>
      <c r="DA30" s="171">
        <v>-153.19750275000001</v>
      </c>
      <c r="DB30" s="170"/>
      <c r="DC30" s="170"/>
      <c r="DD30" s="171">
        <v>-153.19750275000001</v>
      </c>
      <c r="DF30" s="170">
        <v>-166.64107003000001</v>
      </c>
      <c r="DG30" s="170">
        <v>0</v>
      </c>
      <c r="DH30" s="170"/>
      <c r="DI30" s="170">
        <v>102.14057309</v>
      </c>
      <c r="DJ30" s="171">
        <v>-64.500496940000005</v>
      </c>
      <c r="DK30" s="170"/>
      <c r="DL30" s="170"/>
      <c r="DM30" s="171">
        <v>-64.500496940000005</v>
      </c>
      <c r="DO30" s="170">
        <v>0</v>
      </c>
      <c r="DP30" s="170">
        <v>0</v>
      </c>
      <c r="DQ30" s="170"/>
      <c r="DR30" s="170">
        <v>0</v>
      </c>
      <c r="DS30" s="171">
        <v>0</v>
      </c>
      <c r="DT30" s="170"/>
      <c r="DU30" s="170"/>
      <c r="DV30" s="171">
        <v>0</v>
      </c>
      <c r="DX30" s="170">
        <v>0</v>
      </c>
      <c r="DY30" s="170">
        <v>0</v>
      </c>
      <c r="EA30" s="170">
        <v>0</v>
      </c>
      <c r="EB30" s="171">
        <v>0</v>
      </c>
      <c r="EC30" s="170"/>
      <c r="ED30" s="170"/>
      <c r="EE30" s="171">
        <v>0</v>
      </c>
      <c r="EG30" s="170">
        <v>-1202.81484783</v>
      </c>
      <c r="EH30" s="170"/>
      <c r="EI30" s="170">
        <v>0</v>
      </c>
      <c r="EK30" s="170"/>
      <c r="EL30" s="171">
        <v>-1202.81484783</v>
      </c>
      <c r="EM30" s="170"/>
      <c r="EN30" s="170"/>
      <c r="EO30" s="171">
        <v>-1202.81484783</v>
      </c>
      <c r="EQ30" s="170">
        <v>-292.82907689999996</v>
      </c>
      <c r="ER30" s="170"/>
      <c r="ES30" s="170">
        <v>0</v>
      </c>
      <c r="EU30" s="170">
        <v>175.66834507999999</v>
      </c>
      <c r="EV30" s="171">
        <v>-117.16073181999997</v>
      </c>
      <c r="EY30" s="171">
        <v>-117.16073181999997</v>
      </c>
      <c r="FA30" s="170">
        <v>0</v>
      </c>
      <c r="FB30" s="170"/>
      <c r="FC30" s="170"/>
      <c r="FD30" s="170"/>
      <c r="FE30" s="170">
        <v>0</v>
      </c>
      <c r="FF30" s="171">
        <v>0</v>
      </c>
      <c r="FG30" s="170">
        <v>0</v>
      </c>
      <c r="FH30" s="170">
        <v>0</v>
      </c>
      <c r="FI30" s="171">
        <v>0</v>
      </c>
      <c r="FK30" s="170">
        <v>-327.64344616000005</v>
      </c>
      <c r="FL30" s="170"/>
      <c r="FM30" s="170"/>
      <c r="FN30" s="170"/>
      <c r="FO30" s="170">
        <v>195.74250069999997</v>
      </c>
      <c r="FP30" s="171">
        <v>-131.90094546000009</v>
      </c>
      <c r="FQ30" s="170">
        <v>0</v>
      </c>
      <c r="FR30" s="170">
        <v>0</v>
      </c>
      <c r="FS30" s="171">
        <v>-131.90094546000009</v>
      </c>
      <c r="FT30"/>
      <c r="FU30" s="170"/>
      <c r="FV30" s="170"/>
      <c r="FW30" s="170"/>
      <c r="FX30" s="170"/>
      <c r="FY30" s="170"/>
      <c r="FZ30" s="171">
        <v>0</v>
      </c>
      <c r="GA30" s="170">
        <v>0</v>
      </c>
      <c r="GB30" s="170">
        <v>0</v>
      </c>
      <c r="GC30" s="171">
        <v>0</v>
      </c>
      <c r="GD30"/>
      <c r="GE30" s="170">
        <v>-127.03850877000005</v>
      </c>
      <c r="GF30" s="170"/>
      <c r="GG30" s="170"/>
      <c r="GH30" s="170"/>
      <c r="GI30" s="170">
        <v>77.45500865999999</v>
      </c>
      <c r="GJ30" s="171">
        <v>-49.58350011000006</v>
      </c>
      <c r="GK30" s="170">
        <v>0</v>
      </c>
      <c r="GL30" s="170">
        <v>0</v>
      </c>
      <c r="GM30" s="171">
        <v>-49.58350011000006</v>
      </c>
      <c r="GN30" s="170"/>
      <c r="GO30"/>
      <c r="GP30" s="170"/>
      <c r="GQ30" s="170"/>
      <c r="GR30" s="170"/>
      <c r="GS30" s="170"/>
      <c r="GT30" s="170"/>
      <c r="GU30" s="171">
        <v>0</v>
      </c>
      <c r="GV30" s="170">
        <v>0</v>
      </c>
      <c r="GW30" s="170">
        <v>0</v>
      </c>
      <c r="GX30" s="171">
        <v>0</v>
      </c>
      <c r="GY30" s="170"/>
      <c r="HA30" s="170">
        <v>-146.74242039000001</v>
      </c>
      <c r="HB30" s="170"/>
      <c r="HC30" s="170"/>
      <c r="HD30" s="170"/>
      <c r="HE30" s="170">
        <v>146.74242039000001</v>
      </c>
      <c r="HF30" s="171">
        <v>0</v>
      </c>
      <c r="HG30" s="170">
        <v>0</v>
      </c>
      <c r="HH30" s="170">
        <v>0</v>
      </c>
      <c r="HI30" s="171">
        <v>0</v>
      </c>
      <c r="HJ30" s="170"/>
      <c r="HL30" s="170"/>
      <c r="HM30" s="170"/>
      <c r="HN30" s="170"/>
      <c r="HO30" s="170"/>
      <c r="HP30" s="170"/>
      <c r="HQ30" s="171">
        <v>0</v>
      </c>
      <c r="HR30" s="170">
        <v>0</v>
      </c>
      <c r="HS30" s="170">
        <v>0</v>
      </c>
      <c r="HT30" s="171">
        <v>0</v>
      </c>
      <c r="HU30" s="170"/>
    </row>
    <row r="31" spans="1:229" s="168" customFormat="1">
      <c r="A31" s="169" t="s">
        <v>564</v>
      </c>
      <c r="B31" s="170"/>
      <c r="C31" s="170">
        <v>0</v>
      </c>
      <c r="D31" s="170"/>
      <c r="E31" s="170"/>
      <c r="F31" s="171">
        <v>0</v>
      </c>
      <c r="G31" s="170">
        <v>-587.43949999999995</v>
      </c>
      <c r="H31" s="170"/>
      <c r="I31" s="171">
        <v>-587.43949999999995</v>
      </c>
      <c r="K31" s="170"/>
      <c r="L31" s="170">
        <v>0</v>
      </c>
      <c r="M31" s="170"/>
      <c r="N31" s="170"/>
      <c r="O31" s="171">
        <v>0</v>
      </c>
      <c r="P31" s="170">
        <v>-267.9665</v>
      </c>
      <c r="Q31" s="170"/>
      <c r="R31" s="171">
        <v>-267.9665</v>
      </c>
      <c r="T31" s="170"/>
      <c r="U31" s="170">
        <v>0</v>
      </c>
      <c r="V31" s="170"/>
      <c r="W31" s="170"/>
      <c r="X31" s="171">
        <v>0</v>
      </c>
      <c r="Y31" s="170">
        <v>-461.17500000000001</v>
      </c>
      <c r="Z31" s="170"/>
      <c r="AA31" s="171">
        <v>-461.17500000000001</v>
      </c>
      <c r="AC31" s="170"/>
      <c r="AD31" s="170">
        <v>0</v>
      </c>
      <c r="AE31" s="170"/>
      <c r="AF31" s="170"/>
      <c r="AG31" s="171">
        <v>0</v>
      </c>
      <c r="AH31" s="170">
        <v>-234.7715</v>
      </c>
      <c r="AI31" s="170"/>
      <c r="AJ31" s="171">
        <v>-234.7715</v>
      </c>
      <c r="AL31" s="170"/>
      <c r="AM31" s="170">
        <v>0</v>
      </c>
      <c r="AN31" s="170"/>
      <c r="AO31" s="170"/>
      <c r="AP31" s="171">
        <v>0</v>
      </c>
      <c r="AQ31" s="170">
        <v>-240</v>
      </c>
      <c r="AR31" s="170"/>
      <c r="AS31" s="171">
        <v>-240</v>
      </c>
      <c r="AU31" s="170"/>
      <c r="AV31" s="170">
        <v>0</v>
      </c>
      <c r="AW31" s="170"/>
      <c r="AX31" s="170"/>
      <c r="AY31" s="171">
        <v>0</v>
      </c>
      <c r="AZ31" s="170">
        <v>-339.60149999999999</v>
      </c>
      <c r="BA31" s="170"/>
      <c r="BB31" s="171">
        <v>-339.60149999999999</v>
      </c>
      <c r="BD31" s="170"/>
      <c r="BE31" s="170">
        <v>0</v>
      </c>
      <c r="BF31" s="170"/>
      <c r="BG31" s="170"/>
      <c r="BH31" s="171">
        <v>0</v>
      </c>
      <c r="BI31" s="170">
        <v>-322.84950000000003</v>
      </c>
      <c r="BJ31" s="170"/>
      <c r="BK31" s="171">
        <v>-322.84950000000003</v>
      </c>
      <c r="BM31" s="170"/>
      <c r="BN31" s="170">
        <v>0</v>
      </c>
      <c r="BO31" s="170"/>
      <c r="BP31" s="170"/>
      <c r="BQ31" s="171">
        <v>0</v>
      </c>
      <c r="BR31" s="170">
        <v>-445.33050000000003</v>
      </c>
      <c r="BS31" s="170"/>
      <c r="BT31" s="171">
        <v>-445.33050000000003</v>
      </c>
      <c r="BV31" s="170"/>
      <c r="BW31" s="170"/>
      <c r="BX31" s="170"/>
      <c r="BY31" s="170"/>
      <c r="BZ31" s="171">
        <v>0</v>
      </c>
      <c r="CA31" s="170">
        <v>-450.25</v>
      </c>
      <c r="CB31" s="170"/>
      <c r="CC31" s="171">
        <v>-450.25</v>
      </c>
      <c r="CE31" s="170"/>
      <c r="CF31" s="170"/>
      <c r="CG31" s="170"/>
      <c r="CH31" s="170"/>
      <c r="CI31" s="171">
        <v>0</v>
      </c>
      <c r="CJ31" s="170">
        <v>-343.38850000000002</v>
      </c>
      <c r="CK31" s="170"/>
      <c r="CL31" s="171">
        <v>-343.38850000000002</v>
      </c>
      <c r="CN31" s="170"/>
      <c r="CO31" s="170"/>
      <c r="CP31" s="170"/>
      <c r="CQ31" s="170"/>
      <c r="CR31" s="171">
        <v>0</v>
      </c>
      <c r="CS31" s="170">
        <v>-305.32049999999998</v>
      </c>
      <c r="CT31" s="170"/>
      <c r="CU31" s="171">
        <v>-305.32049999999998</v>
      </c>
      <c r="CW31" s="170"/>
      <c r="CX31" s="170"/>
      <c r="CY31" s="170"/>
      <c r="CZ31" s="170"/>
      <c r="DA31" s="171">
        <v>0</v>
      </c>
      <c r="DB31" s="170">
        <v>-300.08799999999997</v>
      </c>
      <c r="DC31" s="170"/>
      <c r="DD31" s="171">
        <v>-300.08799999999997</v>
      </c>
      <c r="DF31" s="170"/>
      <c r="DG31" s="170"/>
      <c r="DH31" s="170"/>
      <c r="DI31" s="170"/>
      <c r="DJ31" s="171">
        <v>0</v>
      </c>
      <c r="DK31" s="170">
        <v>-585.02499999999998</v>
      </c>
      <c r="DL31" s="170"/>
      <c r="DM31" s="171">
        <v>-585.02499999999998</v>
      </c>
      <c r="DO31" s="170"/>
      <c r="DP31" s="170"/>
      <c r="DQ31" s="170"/>
      <c r="DR31" s="170"/>
      <c r="DS31" s="171">
        <v>0</v>
      </c>
      <c r="DT31" s="170">
        <v>-272.49250000000001</v>
      </c>
      <c r="DU31" s="170"/>
      <c r="DV31" s="171">
        <v>-272.49250000000001</v>
      </c>
      <c r="DX31" s="170"/>
      <c r="DY31" s="170"/>
      <c r="DZ31" s="170"/>
      <c r="EA31" s="170"/>
      <c r="EB31" s="171">
        <v>0</v>
      </c>
      <c r="EC31" s="170">
        <v>-199.09</v>
      </c>
      <c r="ED31" s="170"/>
      <c r="EE31" s="171">
        <v>-199.09</v>
      </c>
      <c r="EG31" s="170"/>
      <c r="EH31" s="170"/>
      <c r="EI31" s="170"/>
      <c r="EJ31" s="170"/>
      <c r="EK31" s="170"/>
      <c r="EL31" s="171">
        <v>0</v>
      </c>
      <c r="EM31" s="170">
        <v>-250.39949999999999</v>
      </c>
      <c r="EN31" s="170">
        <v>0</v>
      </c>
      <c r="EO31" s="171">
        <v>-250.39949999999999</v>
      </c>
      <c r="EQ31" s="170"/>
      <c r="ER31" s="170"/>
      <c r="ES31" s="170"/>
      <c r="ET31" s="170"/>
      <c r="EU31" s="170"/>
      <c r="EV31" s="171">
        <v>0</v>
      </c>
      <c r="EW31" s="170">
        <v>-479.52600000000001</v>
      </c>
      <c r="EX31" s="170">
        <v>464.92599999999999</v>
      </c>
      <c r="EY31" s="171">
        <v>-14.600000000000023</v>
      </c>
      <c r="FA31" s="170"/>
      <c r="FB31" s="170"/>
      <c r="FC31" s="170"/>
      <c r="FD31" s="170"/>
      <c r="FE31" s="170"/>
      <c r="FF31" s="171">
        <v>0</v>
      </c>
      <c r="FG31" s="170">
        <v>-1.5385</v>
      </c>
      <c r="FH31" s="170"/>
      <c r="FI31" s="171">
        <v>-1.5385</v>
      </c>
      <c r="FK31" s="170"/>
      <c r="FL31" s="170"/>
      <c r="FM31" s="170"/>
      <c r="FN31" s="170"/>
      <c r="FO31" s="170"/>
      <c r="FP31" s="171">
        <v>0</v>
      </c>
      <c r="FQ31" s="170">
        <v>-119.10299999999999</v>
      </c>
      <c r="FR31" s="170">
        <v>112.49995201999999</v>
      </c>
      <c r="FS31" s="171">
        <v>-6.6030479799999995</v>
      </c>
      <c r="FT31"/>
      <c r="FU31" s="170">
        <v>-1.6345999995246531E-4</v>
      </c>
      <c r="FV31" s="170"/>
      <c r="FW31" s="170"/>
      <c r="FX31" s="170"/>
      <c r="FY31" s="170">
        <v>1.6345999995246531E-4</v>
      </c>
      <c r="FZ31" s="171">
        <v>0</v>
      </c>
      <c r="GA31" s="170">
        <v>-143.92500000000001</v>
      </c>
      <c r="GB31" s="170">
        <v>93.925047980000002</v>
      </c>
      <c r="GC31" s="171">
        <v>-49.999952020000009</v>
      </c>
      <c r="GD31"/>
      <c r="GE31" s="170"/>
      <c r="GF31" s="170">
        <v>-5.9</v>
      </c>
      <c r="GG31" s="170"/>
      <c r="GH31" s="170"/>
      <c r="GI31" s="170"/>
      <c r="GJ31" s="171">
        <v>0</v>
      </c>
      <c r="GK31" s="170">
        <v>-340.11099999999999</v>
      </c>
      <c r="GL31" s="170">
        <v>340.11099999999999</v>
      </c>
      <c r="GM31" s="171">
        <v>0</v>
      </c>
      <c r="GN31" s="170"/>
      <c r="GO31"/>
      <c r="GP31" s="170"/>
      <c r="GQ31" s="170"/>
      <c r="GR31" s="170"/>
      <c r="GS31" s="170"/>
      <c r="GT31" s="170"/>
      <c r="GU31" s="171">
        <v>0</v>
      </c>
      <c r="GV31" s="170">
        <v>-141.39499999999998</v>
      </c>
      <c r="GW31" s="170">
        <v>118.01</v>
      </c>
      <c r="GX31" s="171">
        <v>-23.384999999999977</v>
      </c>
      <c r="GY31" s="170">
        <v>-125</v>
      </c>
      <c r="HA31" s="170"/>
      <c r="HB31" s="170">
        <v>-51.424999999999997</v>
      </c>
      <c r="HC31" s="170"/>
      <c r="HD31" s="170"/>
      <c r="HE31" s="170">
        <v>51.424999999999997</v>
      </c>
      <c r="HF31" s="171">
        <v>51.424999999999997</v>
      </c>
      <c r="HG31" s="170">
        <v>-3.3140000000000001</v>
      </c>
      <c r="HH31" s="170"/>
      <c r="HI31" s="171">
        <v>48.110999999999997</v>
      </c>
      <c r="HJ31" s="170">
        <v>-125</v>
      </c>
      <c r="HL31" s="170"/>
      <c r="HM31" s="170"/>
      <c r="HN31" s="170"/>
      <c r="HO31" s="170"/>
      <c r="HP31" s="170"/>
      <c r="HQ31" s="171">
        <v>0</v>
      </c>
      <c r="HR31" s="170">
        <v>-197</v>
      </c>
      <c r="HS31" s="170"/>
      <c r="HT31" s="171">
        <v>-197</v>
      </c>
      <c r="HU31" s="170"/>
    </row>
    <row r="32" spans="1:229" s="168" customFormat="1">
      <c r="A32" s="164" t="s">
        <v>565</v>
      </c>
      <c r="B32" s="166">
        <v>-1999.5826046699999</v>
      </c>
      <c r="C32" s="166">
        <v>2.4773999999999998E-4</v>
      </c>
      <c r="D32" s="166">
        <v>2411.3130386999997</v>
      </c>
      <c r="E32" s="166">
        <v>24.51711800000021</v>
      </c>
      <c r="F32" s="167">
        <v>436.24779977000003</v>
      </c>
      <c r="G32" s="166">
        <v>-586.9079999999999</v>
      </c>
      <c r="H32" s="166">
        <v>0</v>
      </c>
      <c r="I32" s="167">
        <v>-150.66020022999987</v>
      </c>
      <c r="K32" s="166">
        <v>0</v>
      </c>
      <c r="L32" s="166">
        <v>0</v>
      </c>
      <c r="M32" s="166">
        <v>34.410342479999827</v>
      </c>
      <c r="N32" s="166">
        <v>0</v>
      </c>
      <c r="O32" s="167">
        <v>34.410342479999827</v>
      </c>
      <c r="P32" s="166">
        <v>-267.9665</v>
      </c>
      <c r="Q32" s="166">
        <v>0</v>
      </c>
      <c r="R32" s="167">
        <v>-233.55615752000017</v>
      </c>
      <c r="T32" s="166">
        <v>0</v>
      </c>
      <c r="U32" s="166">
        <v>0</v>
      </c>
      <c r="V32" s="166">
        <v>-170.79412705999999</v>
      </c>
      <c r="W32" s="166">
        <v>0</v>
      </c>
      <c r="X32" s="167">
        <v>-170.79412705999999</v>
      </c>
      <c r="Y32" s="166">
        <v>-461.17500000000001</v>
      </c>
      <c r="Z32" s="166">
        <v>0</v>
      </c>
      <c r="AA32" s="167">
        <v>-631.96912706000001</v>
      </c>
      <c r="AC32" s="166">
        <v>-10.51799915</v>
      </c>
      <c r="AD32" s="166">
        <v>0</v>
      </c>
      <c r="AE32" s="166">
        <v>237.51542966000002</v>
      </c>
      <c r="AF32" s="166">
        <v>1.2433110999999997</v>
      </c>
      <c r="AG32" s="167">
        <v>228.24074161000001</v>
      </c>
      <c r="AH32" s="166">
        <v>-234.7715</v>
      </c>
      <c r="AI32" s="166">
        <v>0</v>
      </c>
      <c r="AJ32" s="167">
        <v>-6.5307583899999884</v>
      </c>
      <c r="AL32" s="166">
        <v>-587.59121467999989</v>
      </c>
      <c r="AM32" s="166">
        <v>0</v>
      </c>
      <c r="AN32" s="166">
        <v>691.64673873000015</v>
      </c>
      <c r="AO32" s="166">
        <v>0</v>
      </c>
      <c r="AP32" s="167">
        <v>104.05552405000026</v>
      </c>
      <c r="AQ32" s="166">
        <v>-240</v>
      </c>
      <c r="AR32" s="166">
        <v>0</v>
      </c>
      <c r="AS32" s="167">
        <v>-135.94447594999974</v>
      </c>
      <c r="AU32" s="166">
        <v>0</v>
      </c>
      <c r="AV32" s="166">
        <v>0</v>
      </c>
      <c r="AW32" s="166">
        <v>177.56054573000003</v>
      </c>
      <c r="AX32" s="166">
        <v>0</v>
      </c>
      <c r="AY32" s="167">
        <v>177.56054573000003</v>
      </c>
      <c r="AZ32" s="166">
        <v>-339.60149999999999</v>
      </c>
      <c r="BA32" s="166">
        <v>0</v>
      </c>
      <c r="BB32" s="167">
        <v>-162.04095426999996</v>
      </c>
      <c r="BD32" s="166">
        <v>-1.1835629999999998E-2</v>
      </c>
      <c r="BE32" s="166">
        <v>0</v>
      </c>
      <c r="BF32" s="166">
        <v>-397.72507095000003</v>
      </c>
      <c r="BG32" s="166">
        <v>0</v>
      </c>
      <c r="BH32" s="167">
        <v>-397.73690658000004</v>
      </c>
      <c r="BI32" s="166">
        <v>-322.84950000000003</v>
      </c>
      <c r="BJ32" s="166">
        <v>0</v>
      </c>
      <c r="BK32" s="167">
        <v>-720.58640658000013</v>
      </c>
      <c r="BM32" s="166">
        <v>-169.16399999999999</v>
      </c>
      <c r="BN32" s="166">
        <v>0</v>
      </c>
      <c r="BO32" s="166">
        <v>521.09289365999996</v>
      </c>
      <c r="BP32" s="166">
        <v>19.930898800000008</v>
      </c>
      <c r="BQ32" s="167">
        <v>371.85979245999999</v>
      </c>
      <c r="BR32" s="166">
        <v>-445.33050000000003</v>
      </c>
      <c r="BS32" s="166">
        <v>0</v>
      </c>
      <c r="BT32" s="167">
        <v>-73.470707540000035</v>
      </c>
      <c r="BV32" s="166">
        <v>-699.83982966999997</v>
      </c>
      <c r="BW32" s="166">
        <v>0</v>
      </c>
      <c r="BX32" s="166">
        <v>749.01612041999999</v>
      </c>
      <c r="BY32" s="166">
        <v>0</v>
      </c>
      <c r="BZ32" s="167">
        <v>49.176290750000021</v>
      </c>
      <c r="CA32" s="166">
        <v>-450.25</v>
      </c>
      <c r="CB32" s="166">
        <v>0</v>
      </c>
      <c r="CC32" s="167">
        <v>-401.07370924999998</v>
      </c>
      <c r="CE32" s="166">
        <v>0</v>
      </c>
      <c r="CF32" s="166">
        <v>0</v>
      </c>
      <c r="CG32" s="166">
        <v>325.58509953999999</v>
      </c>
      <c r="CH32" s="166">
        <v>0</v>
      </c>
      <c r="CI32" s="167">
        <v>325.58509953999999</v>
      </c>
      <c r="CJ32" s="166">
        <v>-343.38850000000002</v>
      </c>
      <c r="CK32" s="166">
        <v>0</v>
      </c>
      <c r="CL32" s="167">
        <v>-17.803400460000034</v>
      </c>
      <c r="CN32" s="166">
        <v>0</v>
      </c>
      <c r="CO32" s="166">
        <v>0</v>
      </c>
      <c r="CP32" s="166">
        <v>-387.11646273000002</v>
      </c>
      <c r="CQ32" s="166">
        <v>0</v>
      </c>
      <c r="CR32" s="167">
        <v>-387.11646273000002</v>
      </c>
      <c r="CS32" s="166">
        <v>-305.32049999999998</v>
      </c>
      <c r="CT32" s="166">
        <v>0</v>
      </c>
      <c r="CU32" s="167">
        <v>-692.43696273</v>
      </c>
      <c r="CW32" s="166">
        <v>-421.56750029</v>
      </c>
      <c r="CX32" s="166">
        <v>0</v>
      </c>
      <c r="CY32" s="166">
        <v>526.58949724000001</v>
      </c>
      <c r="CZ32" s="166">
        <v>21.6555003</v>
      </c>
      <c r="DA32" s="167">
        <v>126.67749725000002</v>
      </c>
      <c r="DB32" s="166">
        <v>-300.08799999999997</v>
      </c>
      <c r="DC32" s="166">
        <v>0</v>
      </c>
      <c r="DD32" s="167">
        <v>-173.41050274999998</v>
      </c>
      <c r="DF32" s="166">
        <v>-166.64107003000001</v>
      </c>
      <c r="DG32" s="166">
        <v>0</v>
      </c>
      <c r="DH32" s="166">
        <v>68.307999999999993</v>
      </c>
      <c r="DI32" s="166">
        <v>15.321085999999994</v>
      </c>
      <c r="DJ32" s="167">
        <v>-83.011984030000022</v>
      </c>
      <c r="DK32" s="166">
        <v>-585.02499999999998</v>
      </c>
      <c r="DL32" s="166">
        <v>0</v>
      </c>
      <c r="DM32" s="167">
        <v>-668.0369840300001</v>
      </c>
      <c r="DO32" s="166">
        <v>0</v>
      </c>
      <c r="DP32" s="166">
        <v>0</v>
      </c>
      <c r="DQ32" s="166">
        <v>215.089</v>
      </c>
      <c r="DR32" s="166">
        <v>0</v>
      </c>
      <c r="DS32" s="167">
        <v>215.089</v>
      </c>
      <c r="DT32" s="166">
        <v>-262.49250000000001</v>
      </c>
      <c r="DU32" s="166">
        <v>-1.099999999999568E-2</v>
      </c>
      <c r="DV32" s="167">
        <v>-47.414500000000004</v>
      </c>
      <c r="DX32" s="166">
        <v>0</v>
      </c>
      <c r="DY32" s="166">
        <v>0</v>
      </c>
      <c r="DZ32" s="166">
        <v>-286.90600000000001</v>
      </c>
      <c r="EA32" s="166">
        <v>0</v>
      </c>
      <c r="EB32" s="167">
        <v>-286.90600000000001</v>
      </c>
      <c r="EC32" s="166">
        <v>-199.09</v>
      </c>
      <c r="ED32" s="166">
        <v>0</v>
      </c>
      <c r="EE32" s="167">
        <v>-485.99600000000009</v>
      </c>
      <c r="EG32" s="166">
        <v>-1202.8150000000001</v>
      </c>
      <c r="EH32" s="166"/>
      <c r="EI32" s="166">
        <v>0</v>
      </c>
      <c r="EJ32" s="166">
        <v>692.06799999999998</v>
      </c>
      <c r="EK32" s="166">
        <v>0</v>
      </c>
      <c r="EL32" s="167">
        <v>-510.74700000000007</v>
      </c>
      <c r="EM32" s="166">
        <v>-249.81349999999998</v>
      </c>
      <c r="EN32" s="166">
        <v>0</v>
      </c>
      <c r="EO32" s="167">
        <v>-760.56034782999996</v>
      </c>
      <c r="EQ32" s="166">
        <v>-292.82907689999996</v>
      </c>
      <c r="ER32" s="166"/>
      <c r="ES32" s="166">
        <v>0</v>
      </c>
      <c r="ET32" s="166">
        <v>-128.97529237000001</v>
      </c>
      <c r="EU32" s="166">
        <v>175.66834507999999</v>
      </c>
      <c r="EV32" s="167">
        <v>-246.13602418999994</v>
      </c>
      <c r="EW32" s="166">
        <v>-479.52600000000001</v>
      </c>
      <c r="EX32" s="166">
        <v>464.92599999999999</v>
      </c>
      <c r="EY32" s="167">
        <v>-260.73602419000002</v>
      </c>
      <c r="FA32" s="166">
        <v>0</v>
      </c>
      <c r="FB32" s="166"/>
      <c r="FC32" s="166">
        <v>0</v>
      </c>
      <c r="FD32" s="166">
        <v>-148.54402422000001</v>
      </c>
      <c r="FE32" s="166">
        <v>0</v>
      </c>
      <c r="FF32" s="167">
        <v>-148.54402422000001</v>
      </c>
      <c r="FG32" s="166">
        <v>-1.5385</v>
      </c>
      <c r="FH32" s="166">
        <v>0</v>
      </c>
      <c r="FI32" s="167">
        <v>-150.08252422000001</v>
      </c>
      <c r="FK32" s="166">
        <v>-327.64344616000005</v>
      </c>
      <c r="FL32" s="166"/>
      <c r="FM32" s="166">
        <v>0</v>
      </c>
      <c r="FN32" s="166">
        <v>-123.78653053000001</v>
      </c>
      <c r="FO32" s="166">
        <v>195.74250069999997</v>
      </c>
      <c r="FP32" s="167">
        <v>-255.68747599000008</v>
      </c>
      <c r="FQ32" s="166">
        <v>-119.10299999999999</v>
      </c>
      <c r="FR32" s="166">
        <v>112.49995201999999</v>
      </c>
      <c r="FS32" s="167">
        <v>-261.69358299000004</v>
      </c>
      <c r="FT32"/>
      <c r="FU32" s="166">
        <v>-1.6345999995246531E-4</v>
      </c>
      <c r="FV32" s="166"/>
      <c r="FW32" s="166">
        <v>0</v>
      </c>
      <c r="FX32" s="166">
        <v>0</v>
      </c>
      <c r="FY32" s="166">
        <v>1.6345999995246531E-4</v>
      </c>
      <c r="FZ32" s="167">
        <v>0</v>
      </c>
      <c r="GA32" s="166">
        <v>-143.92500000000001</v>
      </c>
      <c r="GB32" s="166">
        <v>93.925047980000002</v>
      </c>
      <c r="GC32" s="167">
        <v>-49.099788560000079</v>
      </c>
      <c r="GD32"/>
      <c r="GE32" s="166">
        <v>-127.03850877000005</v>
      </c>
      <c r="GF32" s="166">
        <v>-5.9</v>
      </c>
      <c r="GG32" s="166">
        <v>0</v>
      </c>
      <c r="GH32" s="166">
        <v>-266.79599999999999</v>
      </c>
      <c r="GI32" s="166">
        <v>77.45500865999999</v>
      </c>
      <c r="GJ32" s="167">
        <v>-316.37950011000009</v>
      </c>
      <c r="GK32" s="166">
        <v>-340.11099999999999</v>
      </c>
      <c r="GL32" s="166">
        <v>340.11099999999999</v>
      </c>
      <c r="GM32" s="167">
        <v>-316.37950011000009</v>
      </c>
      <c r="GN32" s="166">
        <v>0</v>
      </c>
      <c r="GO32"/>
      <c r="GP32" s="166">
        <v>0</v>
      </c>
      <c r="GQ32" s="166">
        <v>0</v>
      </c>
      <c r="GR32" s="166">
        <v>0</v>
      </c>
      <c r="GS32" s="166">
        <v>0</v>
      </c>
      <c r="GT32" s="166">
        <v>0</v>
      </c>
      <c r="GU32" s="167">
        <v>0</v>
      </c>
      <c r="GV32" s="166">
        <v>-141.39499999999998</v>
      </c>
      <c r="GW32" s="166">
        <v>118.01</v>
      </c>
      <c r="GX32" s="167">
        <v>-23.384999999999977</v>
      </c>
      <c r="GY32" s="166">
        <v>-125</v>
      </c>
      <c r="HA32" s="166">
        <v>-146.74242039000001</v>
      </c>
      <c r="HB32" s="166">
        <v>-51.424999999999997</v>
      </c>
      <c r="HC32" s="166">
        <v>0</v>
      </c>
      <c r="HD32" s="166">
        <v>-148.53774600000003</v>
      </c>
      <c r="HE32" s="166">
        <v>198.23497</v>
      </c>
      <c r="HF32" s="167">
        <v>-97.045196390000029</v>
      </c>
      <c r="HG32" s="166">
        <v>-3.3140000000000001</v>
      </c>
      <c r="HH32" s="166">
        <v>0</v>
      </c>
      <c r="HI32" s="167">
        <v>-100.35919639000002</v>
      </c>
      <c r="HJ32" s="166">
        <v>-125</v>
      </c>
      <c r="HL32" s="166">
        <v>0</v>
      </c>
      <c r="HM32" s="166">
        <v>0</v>
      </c>
      <c r="HN32" s="166">
        <v>0</v>
      </c>
      <c r="HO32" s="166">
        <v>0</v>
      </c>
      <c r="HP32" s="166">
        <v>0</v>
      </c>
      <c r="HQ32" s="167">
        <v>0</v>
      </c>
      <c r="HR32" s="166">
        <v>-197</v>
      </c>
      <c r="HS32" s="166">
        <v>0</v>
      </c>
      <c r="HT32" s="167">
        <v>-197</v>
      </c>
      <c r="HU32" s="166">
        <v>0</v>
      </c>
    </row>
    <row r="33" spans="1:230" s="412" customFormat="1">
      <c r="A33" s="413" t="s">
        <v>396</v>
      </c>
      <c r="B33" s="414">
        <v>0</v>
      </c>
      <c r="C33" s="414">
        <v>-8.0748756000000022</v>
      </c>
      <c r="D33" s="414">
        <v>-12.813932749999999</v>
      </c>
      <c r="E33" s="414">
        <v>0</v>
      </c>
      <c r="F33" s="167">
        <v>-20.888808350000001</v>
      </c>
      <c r="G33" s="414">
        <v>-22.5215</v>
      </c>
      <c r="H33" s="414">
        <v>0</v>
      </c>
      <c r="I33" s="167">
        <v>-43.410308350000001</v>
      </c>
      <c r="K33" s="414">
        <v>0</v>
      </c>
      <c r="L33" s="414">
        <v>33.4034294</v>
      </c>
      <c r="M33" s="414">
        <v>34.117455059999998</v>
      </c>
      <c r="N33" s="414">
        <v>0</v>
      </c>
      <c r="O33" s="167">
        <v>67.520884459999991</v>
      </c>
      <c r="P33" s="414">
        <v>67.367999999999995</v>
      </c>
      <c r="Q33" s="414">
        <v>0</v>
      </c>
      <c r="R33" s="167">
        <v>134.88888445999999</v>
      </c>
      <c r="T33" s="414">
        <v>0</v>
      </c>
      <c r="U33" s="414">
        <v>-12.552925539999999</v>
      </c>
      <c r="V33" s="414">
        <v>-7.7261157999999988</v>
      </c>
      <c r="W33" s="414">
        <v>0</v>
      </c>
      <c r="X33" s="167">
        <v>-20.279041339999999</v>
      </c>
      <c r="Y33" s="414">
        <v>-22.906500000000001</v>
      </c>
      <c r="Z33" s="414">
        <v>0</v>
      </c>
      <c r="AA33" s="167">
        <v>-43.18554134</v>
      </c>
      <c r="AC33" s="414">
        <v>0</v>
      </c>
      <c r="AD33" s="414">
        <v>-7.7487429099999998</v>
      </c>
      <c r="AE33" s="414">
        <v>15.144759280000001</v>
      </c>
      <c r="AF33" s="414">
        <v>0</v>
      </c>
      <c r="AG33" s="167">
        <v>7.3960163700000008</v>
      </c>
      <c r="AH33" s="414">
        <v>6.7370000000000001</v>
      </c>
      <c r="AI33" s="414">
        <v>0</v>
      </c>
      <c r="AJ33" s="167">
        <v>14.13301637</v>
      </c>
      <c r="AL33" s="414">
        <v>0</v>
      </c>
      <c r="AM33" s="414">
        <v>-3.3400646500000004</v>
      </c>
      <c r="AN33" s="414">
        <v>-13.762359790000007</v>
      </c>
      <c r="AO33" s="414">
        <v>0</v>
      </c>
      <c r="AP33" s="167">
        <v>-17.102424440000007</v>
      </c>
      <c r="AQ33" s="414">
        <v>-14.038500000000001</v>
      </c>
      <c r="AR33" s="414">
        <v>0</v>
      </c>
      <c r="AS33" s="167">
        <v>-31.140924440000006</v>
      </c>
      <c r="AU33" s="414">
        <v>0</v>
      </c>
      <c r="AV33" s="414">
        <v>3.0246113500000003</v>
      </c>
      <c r="AW33" s="414">
        <v>18.634035869999998</v>
      </c>
      <c r="AX33" s="414">
        <v>0</v>
      </c>
      <c r="AY33" s="167">
        <v>21.658647219999999</v>
      </c>
      <c r="AZ33" s="414">
        <v>12.643999999999998</v>
      </c>
      <c r="BA33" s="414">
        <v>0</v>
      </c>
      <c r="BB33" s="167">
        <v>34.302647219999997</v>
      </c>
      <c r="BD33" s="414">
        <v>0</v>
      </c>
      <c r="BE33" s="414">
        <v>6.5555979600000001</v>
      </c>
      <c r="BF33" s="414">
        <v>73.588079919999998</v>
      </c>
      <c r="BG33" s="414">
        <v>0</v>
      </c>
      <c r="BH33" s="167">
        <v>80.143677879999998</v>
      </c>
      <c r="BI33" s="414">
        <v>82.603999999999999</v>
      </c>
      <c r="BJ33" s="414">
        <v>0</v>
      </c>
      <c r="BK33" s="167">
        <v>162.74767788</v>
      </c>
      <c r="BM33" s="414">
        <v>0</v>
      </c>
      <c r="BN33" s="414">
        <v>3.94421504</v>
      </c>
      <c r="BO33" s="414">
        <v>-0.49440467999999999</v>
      </c>
      <c r="BP33" s="414">
        <v>0</v>
      </c>
      <c r="BQ33" s="167">
        <v>3.4498103599999999</v>
      </c>
      <c r="BR33" s="414">
        <v>10.496</v>
      </c>
      <c r="BS33" s="414">
        <v>0</v>
      </c>
      <c r="BT33" s="167">
        <v>13.945810359999999</v>
      </c>
      <c r="BV33" s="414">
        <v>0</v>
      </c>
      <c r="BW33" s="414">
        <v>3.11784477</v>
      </c>
      <c r="BX33" s="414">
        <v>11.390758470000002</v>
      </c>
      <c r="BY33" s="414">
        <v>0</v>
      </c>
      <c r="BZ33" s="415">
        <v>14.508603240000001</v>
      </c>
      <c r="CA33" s="414">
        <v>7.9009999999999998</v>
      </c>
      <c r="CB33" s="414">
        <v>0</v>
      </c>
      <c r="CC33" s="167">
        <v>22.409603240000003</v>
      </c>
      <c r="CE33" s="414">
        <v>0</v>
      </c>
      <c r="CF33" s="414">
        <v>2.3675720899999995</v>
      </c>
      <c r="CG33" s="414">
        <v>-12.23929882</v>
      </c>
      <c r="CH33" s="414">
        <v>0</v>
      </c>
      <c r="CI33" s="415">
        <v>-9.8717267300000007</v>
      </c>
      <c r="CJ33" s="414">
        <v>-10.4255</v>
      </c>
      <c r="CK33" s="414">
        <v>0</v>
      </c>
      <c r="CL33" s="167">
        <v>-20.297226729999998</v>
      </c>
      <c r="CN33" s="414">
        <v>0</v>
      </c>
      <c r="CO33" s="414">
        <v>3.2349985499999998</v>
      </c>
      <c r="CP33" s="414">
        <v>12.57431064</v>
      </c>
      <c r="CQ33" s="414">
        <v>0</v>
      </c>
      <c r="CR33" s="415">
        <v>15.80930919</v>
      </c>
      <c r="CS33" s="414">
        <v>8.5510000000000002</v>
      </c>
      <c r="CT33" s="414">
        <v>0</v>
      </c>
      <c r="CU33" s="167">
        <v>24.360309190000002</v>
      </c>
      <c r="CW33" s="414">
        <v>0</v>
      </c>
      <c r="CX33" s="414">
        <v>-1.1278181000000003</v>
      </c>
      <c r="CY33" s="414">
        <v>-8.5763228599999994</v>
      </c>
      <c r="CZ33" s="414">
        <v>0</v>
      </c>
      <c r="DA33" s="415">
        <v>-9.7041409600000001</v>
      </c>
      <c r="DB33" s="414">
        <v>-6.5145</v>
      </c>
      <c r="DC33" s="414">
        <v>0</v>
      </c>
      <c r="DD33" s="167">
        <v>-16.218640960000002</v>
      </c>
      <c r="DF33" s="414">
        <v>0</v>
      </c>
      <c r="DG33" s="414">
        <v>-2.2301437000000002</v>
      </c>
      <c r="DH33" s="414">
        <v>10.813000000000001</v>
      </c>
      <c r="DI33" s="414">
        <v>0</v>
      </c>
      <c r="DJ33" s="415">
        <v>8.5828562999999995</v>
      </c>
      <c r="DK33" s="414">
        <v>10.677</v>
      </c>
      <c r="DL33" s="414">
        <v>0</v>
      </c>
      <c r="DM33" s="167">
        <v>19.259856299999999</v>
      </c>
      <c r="DO33" s="414">
        <v>0</v>
      </c>
      <c r="DP33" s="414">
        <v>-3.4485231000000001</v>
      </c>
      <c r="DQ33" s="414">
        <v>-2.6150000000000002</v>
      </c>
      <c r="DR33" s="414">
        <v>0</v>
      </c>
      <c r="DS33" s="415">
        <v>-6.0635231000000003</v>
      </c>
      <c r="DT33" s="414">
        <v>0</v>
      </c>
      <c r="DU33" s="414">
        <v>0</v>
      </c>
      <c r="DV33" s="167">
        <v>-6.0635231000000003</v>
      </c>
      <c r="DX33" s="414">
        <v>0</v>
      </c>
      <c r="DY33" s="414">
        <v>-5.437821650000001</v>
      </c>
      <c r="DZ33" s="414">
        <v>-9.6959999999999997</v>
      </c>
      <c r="EA33" s="414">
        <v>0</v>
      </c>
      <c r="EB33" s="415">
        <v>-15.133821650000002</v>
      </c>
      <c r="EC33" s="414">
        <v>-26.278500000000001</v>
      </c>
      <c r="ED33" s="414">
        <v>0</v>
      </c>
      <c r="EE33" s="167">
        <v>-41.412321650000003</v>
      </c>
      <c r="EG33" s="414">
        <v>0</v>
      </c>
      <c r="EH33" s="414"/>
      <c r="EI33" s="414">
        <v>-8.4139351099999988</v>
      </c>
      <c r="EJ33" s="414">
        <v>-11.750999999999999</v>
      </c>
      <c r="EK33" s="414">
        <v>0</v>
      </c>
      <c r="EL33" s="415">
        <v>-20.164935109999998</v>
      </c>
      <c r="EM33" s="414">
        <v>-38.744</v>
      </c>
      <c r="EN33" s="414">
        <v>0</v>
      </c>
      <c r="EO33" s="167">
        <v>-58.908935110000002</v>
      </c>
      <c r="EQ33" s="414">
        <v>0</v>
      </c>
      <c r="ER33" s="414"/>
      <c r="ES33" s="414">
        <v>-2.9558614099999998</v>
      </c>
      <c r="ET33" s="414">
        <v>0.85</v>
      </c>
      <c r="EU33" s="414">
        <v>0</v>
      </c>
      <c r="EV33" s="415">
        <v>-2.1058614099999997</v>
      </c>
      <c r="EW33" s="414">
        <v>5.5640000000000001</v>
      </c>
      <c r="EX33" s="414">
        <v>0</v>
      </c>
      <c r="EY33" s="167">
        <v>3.4581385900000003</v>
      </c>
      <c r="FA33" s="414"/>
      <c r="FB33" s="414"/>
      <c r="FC33" s="416">
        <v>15.89318514</v>
      </c>
      <c r="FD33" s="414">
        <v>10.854346400000001</v>
      </c>
      <c r="FE33" s="414"/>
      <c r="FF33" s="415">
        <v>26.747531540000001</v>
      </c>
      <c r="FG33" s="414">
        <v>0</v>
      </c>
      <c r="FH33" s="414">
        <v>0</v>
      </c>
      <c r="FI33" s="167">
        <v>26.747531540000001</v>
      </c>
      <c r="FK33" s="414"/>
      <c r="FL33" s="414"/>
      <c r="FM33" s="414">
        <v>1.7015072600000001</v>
      </c>
      <c r="FN33" s="414">
        <v>-1.4403219999999999</v>
      </c>
      <c r="FO33" s="414"/>
      <c r="FP33" s="415">
        <v>0.2611852600000002</v>
      </c>
      <c r="FQ33" s="414">
        <v>0</v>
      </c>
      <c r="FR33" s="414">
        <v>0</v>
      </c>
      <c r="FS33" s="167">
        <v>0.2611852600000002</v>
      </c>
      <c r="FT33" s="135"/>
      <c r="FU33" s="414"/>
      <c r="FV33" s="414"/>
      <c r="FW33" s="414">
        <v>7.5523255699999989</v>
      </c>
      <c r="FX33" s="414">
        <v>20.931000000000001</v>
      </c>
      <c r="FY33" s="414"/>
      <c r="FZ33" s="415">
        <v>28.483325569999998</v>
      </c>
      <c r="GA33" s="414">
        <v>0</v>
      </c>
      <c r="GB33" s="414">
        <v>0</v>
      </c>
      <c r="GC33" s="167">
        <v>28.483325569999998</v>
      </c>
      <c r="GD33" s="135"/>
      <c r="GE33" s="414">
        <v>0</v>
      </c>
      <c r="GF33" s="414">
        <v>0</v>
      </c>
      <c r="GG33" s="414">
        <v>1.1779999999999999</v>
      </c>
      <c r="GH33" s="414">
        <v>0</v>
      </c>
      <c r="GI33" s="414">
        <v>0</v>
      </c>
      <c r="GJ33" s="415">
        <v>1.1779999999999999</v>
      </c>
      <c r="GK33" s="414">
        <v>0</v>
      </c>
      <c r="GL33" s="414">
        <v>0</v>
      </c>
      <c r="GM33" s="167">
        <v>1.1779999999999999</v>
      </c>
      <c r="GN33" s="414">
        <v>0</v>
      </c>
      <c r="GO33" s="350"/>
      <c r="GP33" s="414"/>
      <c r="GQ33" s="414"/>
      <c r="GR33" s="414">
        <v>1.431</v>
      </c>
      <c r="GS33" s="414"/>
      <c r="GT33" s="414"/>
      <c r="GU33" s="415">
        <v>1.431</v>
      </c>
      <c r="GV33" s="414">
        <v>0</v>
      </c>
      <c r="GW33" s="414">
        <v>0</v>
      </c>
      <c r="GX33" s="167">
        <v>1.431</v>
      </c>
      <c r="GY33" s="414">
        <v>0</v>
      </c>
      <c r="HA33" s="414"/>
      <c r="HB33" s="414"/>
      <c r="HC33" s="414"/>
      <c r="HD33" s="414"/>
      <c r="HE33" s="414"/>
      <c r="HF33" s="415">
        <v>0</v>
      </c>
      <c r="HG33" s="414">
        <v>0</v>
      </c>
      <c r="HH33" s="414">
        <v>0</v>
      </c>
      <c r="HI33" s="167">
        <v>0</v>
      </c>
      <c r="HJ33" s="414"/>
      <c r="HL33" s="414">
        <v>0</v>
      </c>
      <c r="HM33" s="414">
        <v>0</v>
      </c>
      <c r="HN33" s="414">
        <v>-1.079</v>
      </c>
      <c r="HO33" s="414">
        <v>0</v>
      </c>
      <c r="HP33" s="414">
        <v>0</v>
      </c>
      <c r="HQ33" s="415">
        <v>-1.079</v>
      </c>
      <c r="HR33" s="414">
        <v>0</v>
      </c>
      <c r="HS33" s="414">
        <v>0</v>
      </c>
      <c r="HT33" s="167">
        <v>-1.079</v>
      </c>
      <c r="HU33" s="414">
        <v>0</v>
      </c>
    </row>
    <row r="34" spans="1:230" s="168" customFormat="1" ht="15.75" thickBot="1">
      <c r="A34" s="180" t="s">
        <v>566</v>
      </c>
      <c r="B34" s="181">
        <v>-1392.1174044099989</v>
      </c>
      <c r="C34" s="181">
        <v>-89.118334930000074</v>
      </c>
      <c r="D34" s="181">
        <v>4177.8029699199997</v>
      </c>
      <c r="E34" s="181">
        <v>2.2737367544323206E-13</v>
      </c>
      <c r="F34" s="182">
        <v>2696.5672305800008</v>
      </c>
      <c r="G34" s="181">
        <v>-449.19199997999738</v>
      </c>
      <c r="H34" s="181">
        <v>0</v>
      </c>
      <c r="I34" s="182">
        <v>2247.3752306000033</v>
      </c>
      <c r="K34" s="181">
        <v>518.79906965000077</v>
      </c>
      <c r="L34" s="181">
        <v>109.22612560999968</v>
      </c>
      <c r="M34" s="181">
        <v>-187.07515065000004</v>
      </c>
      <c r="N34" s="181">
        <v>0</v>
      </c>
      <c r="O34" s="182">
        <v>440.8500446100004</v>
      </c>
      <c r="P34" s="181">
        <v>137.97795571000472</v>
      </c>
      <c r="Q34" s="181">
        <v>0</v>
      </c>
      <c r="R34" s="182">
        <v>578.92800032000514</v>
      </c>
      <c r="T34" s="181">
        <v>360.20084966000059</v>
      </c>
      <c r="U34" s="181">
        <v>21.509845470000172</v>
      </c>
      <c r="V34" s="181">
        <v>-736.45786881999993</v>
      </c>
      <c r="W34" s="181">
        <v>0</v>
      </c>
      <c r="X34" s="182">
        <v>-354.74717368999916</v>
      </c>
      <c r="Y34" s="181">
        <v>-684.2309999800018</v>
      </c>
      <c r="Z34" s="181">
        <v>0</v>
      </c>
      <c r="AA34" s="182">
        <v>-1038.9781736700011</v>
      </c>
      <c r="AC34" s="181">
        <v>69.418954040000514</v>
      </c>
      <c r="AD34" s="181">
        <v>393.12568978000019</v>
      </c>
      <c r="AE34" s="181">
        <v>138.26018894000055</v>
      </c>
      <c r="AF34" s="181">
        <v>0</v>
      </c>
      <c r="AG34" s="182">
        <v>600.80483276000132</v>
      </c>
      <c r="AH34" s="181">
        <v>1107.8945000000001</v>
      </c>
      <c r="AI34" s="181">
        <v>0</v>
      </c>
      <c r="AJ34" s="182">
        <v>1708.6993327600014</v>
      </c>
      <c r="AL34" s="181">
        <v>-703.69700358000136</v>
      </c>
      <c r="AM34" s="181">
        <v>74.623081159999373</v>
      </c>
      <c r="AN34" s="181">
        <v>209.91591613999807</v>
      </c>
      <c r="AO34" s="181">
        <v>0</v>
      </c>
      <c r="AP34" s="182">
        <v>-419.15800628000386</v>
      </c>
      <c r="AQ34" s="181">
        <v>-312.57300000000771</v>
      </c>
      <c r="AR34" s="181">
        <v>0</v>
      </c>
      <c r="AS34" s="182">
        <v>-731.83100628001159</v>
      </c>
      <c r="AU34" s="181">
        <v>-36.053778110000053</v>
      </c>
      <c r="AV34" s="181">
        <v>-10.623349300000015</v>
      </c>
      <c r="AW34" s="181">
        <v>61.075857020000008</v>
      </c>
      <c r="AX34" s="181">
        <v>0</v>
      </c>
      <c r="AY34" s="182">
        <v>14.39872960999994</v>
      </c>
      <c r="AZ34" s="181">
        <v>687.29200000000799</v>
      </c>
      <c r="BA34" s="181">
        <v>0</v>
      </c>
      <c r="BB34" s="182">
        <v>701.69072961000791</v>
      </c>
      <c r="BD34" s="181">
        <v>605.29926313999886</v>
      </c>
      <c r="BE34" s="181">
        <v>-55.965447029999986</v>
      </c>
      <c r="BF34" s="181">
        <v>-984.43699103000006</v>
      </c>
      <c r="BG34" s="181">
        <v>0</v>
      </c>
      <c r="BH34" s="182">
        <v>-435.10317492000115</v>
      </c>
      <c r="BI34" s="181">
        <v>-849.47149999000021</v>
      </c>
      <c r="BJ34" s="181">
        <v>0</v>
      </c>
      <c r="BK34" s="182">
        <v>-1284.5746749100012</v>
      </c>
      <c r="BM34" s="181">
        <v>-375.27230414000002</v>
      </c>
      <c r="BN34" s="181">
        <v>14.14539601000002</v>
      </c>
      <c r="BO34" s="181">
        <v>1406.8179533699999</v>
      </c>
      <c r="BP34" s="181">
        <v>0</v>
      </c>
      <c r="BQ34" s="182">
        <v>1045.69104524</v>
      </c>
      <c r="BR34" s="181">
        <v>725.43299999000112</v>
      </c>
      <c r="BS34" s="181">
        <v>0</v>
      </c>
      <c r="BT34" s="182">
        <v>1771.1240452300012</v>
      </c>
      <c r="BV34" s="181">
        <v>-217.50057225</v>
      </c>
      <c r="BW34" s="181">
        <v>64.45998732000001</v>
      </c>
      <c r="BX34" s="181">
        <v>-243.84861756999877</v>
      </c>
      <c r="BY34" s="181">
        <v>0</v>
      </c>
      <c r="BZ34" s="182">
        <v>-396.88920249999876</v>
      </c>
      <c r="CA34" s="181">
        <v>423.45500000001408</v>
      </c>
      <c r="CB34" s="181">
        <v>0</v>
      </c>
      <c r="CC34" s="182">
        <v>26.565797500015719</v>
      </c>
      <c r="CE34" s="181">
        <v>277.56486670000004</v>
      </c>
      <c r="CF34" s="181">
        <v>43.051891120000008</v>
      </c>
      <c r="CG34" s="181">
        <v>122.49907920999998</v>
      </c>
      <c r="CH34" s="181">
        <v>0</v>
      </c>
      <c r="CI34" s="182">
        <v>443.11583703000002</v>
      </c>
      <c r="CJ34" s="181">
        <v>-999.76888248999785</v>
      </c>
      <c r="CK34" s="181">
        <v>0</v>
      </c>
      <c r="CL34" s="182">
        <v>-556.65304545999777</v>
      </c>
      <c r="CN34" s="181">
        <v>164.60694053000006</v>
      </c>
      <c r="CO34" s="181">
        <v>7.6480670799999899</v>
      </c>
      <c r="CP34" s="181">
        <v>-473.75552089000001</v>
      </c>
      <c r="CQ34" s="181">
        <v>1E-8</v>
      </c>
      <c r="CR34" s="182">
        <v>-301.50051326999994</v>
      </c>
      <c r="CS34" s="181">
        <v>244.237382489997</v>
      </c>
      <c r="CT34" s="181">
        <v>0</v>
      </c>
      <c r="CU34" s="182">
        <v>-57.263130780002939</v>
      </c>
      <c r="CW34" s="181">
        <v>-298.42891834000005</v>
      </c>
      <c r="CX34" s="181">
        <v>-132.41704584000001</v>
      </c>
      <c r="CY34" s="181">
        <v>174.38550621000013</v>
      </c>
      <c r="CZ34" s="181">
        <v>0</v>
      </c>
      <c r="DA34" s="182">
        <v>-256.46045796999994</v>
      </c>
      <c r="DB34" s="181">
        <v>205.33650000000011</v>
      </c>
      <c r="DC34" s="181">
        <v>0</v>
      </c>
      <c r="DD34" s="182">
        <v>-51.123957969999651</v>
      </c>
      <c r="DF34" s="181">
        <v>619.22174461999896</v>
      </c>
      <c r="DG34" s="181">
        <v>111.05059579</v>
      </c>
      <c r="DH34" s="181">
        <v>493.99806859999802</v>
      </c>
      <c r="DI34" s="181">
        <v>0</v>
      </c>
      <c r="DJ34" s="182">
        <v>1224.2704090099969</v>
      </c>
      <c r="DK34" s="181">
        <v>-391.78849998999965</v>
      </c>
      <c r="DL34" s="181">
        <v>0</v>
      </c>
      <c r="DM34" s="182">
        <v>832.48216780000178</v>
      </c>
      <c r="DO34" s="181">
        <v>300.86888329999999</v>
      </c>
      <c r="DP34" s="181">
        <v>39.855965810000995</v>
      </c>
      <c r="DQ34" s="181">
        <v>399.18941856000015</v>
      </c>
      <c r="DR34" s="181">
        <v>0</v>
      </c>
      <c r="DS34" s="182">
        <v>739.91426767000121</v>
      </c>
      <c r="DT34" s="181">
        <v>104.7978000000021</v>
      </c>
      <c r="DU34" s="181">
        <v>2.6248470000069801E-2</v>
      </c>
      <c r="DV34" s="182">
        <v>844.73831614000346</v>
      </c>
      <c r="DX34" s="181">
        <v>390.57004501000006</v>
      </c>
      <c r="DY34" s="181">
        <v>-8.7187064199999789</v>
      </c>
      <c r="DZ34" s="181">
        <v>-756.42387486999996</v>
      </c>
      <c r="EA34" s="181">
        <v>0</v>
      </c>
      <c r="EB34" s="182">
        <v>-374.57253628000012</v>
      </c>
      <c r="EC34" s="181">
        <v>-113.5055000000001</v>
      </c>
      <c r="ED34" s="181">
        <v>0</v>
      </c>
      <c r="EE34" s="182">
        <v>-488.07803627999976</v>
      </c>
      <c r="EG34" s="181">
        <v>-967.48338047999994</v>
      </c>
      <c r="EH34" s="181"/>
      <c r="EI34" s="181">
        <v>-24.281359740000013</v>
      </c>
      <c r="EJ34" s="181">
        <v>535.39791914</v>
      </c>
      <c r="EK34" s="181">
        <v>0</v>
      </c>
      <c r="EL34" s="182">
        <v>-456.3668210799998</v>
      </c>
      <c r="EM34" s="181">
        <v>245.62850000000014</v>
      </c>
      <c r="EN34" s="181">
        <v>0</v>
      </c>
      <c r="EO34" s="182">
        <v>-210.73832107999976</v>
      </c>
      <c r="EQ34" s="181">
        <v>491.51737928999597</v>
      </c>
      <c r="ER34" s="181"/>
      <c r="ES34" s="181">
        <v>6.141572720001041</v>
      </c>
      <c r="ET34" s="181">
        <v>774.16648324000118</v>
      </c>
      <c r="EU34" s="181">
        <v>0</v>
      </c>
      <c r="EV34" s="182">
        <v>1271.8254352499982</v>
      </c>
      <c r="EW34" s="181">
        <v>116.24550000000045</v>
      </c>
      <c r="EX34" s="181">
        <v>0</v>
      </c>
      <c r="EY34" s="182">
        <v>1388.0709352499987</v>
      </c>
      <c r="FA34" s="181">
        <v>169.57859514</v>
      </c>
      <c r="FB34" s="181"/>
      <c r="FC34" s="181">
        <v>-2.6847289599999939</v>
      </c>
      <c r="FD34" s="181">
        <v>-307.131960130001</v>
      </c>
      <c r="FE34" s="181">
        <v>-4.993000000004244E-4</v>
      </c>
      <c r="FF34" s="182">
        <v>-140.238593250001</v>
      </c>
      <c r="FG34" s="181">
        <v>-117.87650000000008</v>
      </c>
      <c r="FH34" s="181">
        <v>0</v>
      </c>
      <c r="FI34" s="182">
        <v>-258.11509325000111</v>
      </c>
      <c r="FK34" s="181">
        <v>-21.687041559999102</v>
      </c>
      <c r="FL34" s="181"/>
      <c r="FM34" s="181">
        <v>32.712660759999984</v>
      </c>
      <c r="FN34" s="181">
        <v>177.0431982100001</v>
      </c>
      <c r="FO34" s="181">
        <v>0</v>
      </c>
      <c r="FP34" s="182">
        <v>188.06881741000097</v>
      </c>
      <c r="FQ34" s="181">
        <v>-71.795499999999905</v>
      </c>
      <c r="FR34" s="181">
        <v>0</v>
      </c>
      <c r="FS34" s="182">
        <v>116.2733174100012</v>
      </c>
      <c r="FT34"/>
      <c r="FU34" s="181">
        <v>354.52847151999902</v>
      </c>
      <c r="FV34" s="181"/>
      <c r="FW34" s="181">
        <v>22.629457780000003</v>
      </c>
      <c r="FX34" s="181">
        <v>-54.397646019999982</v>
      </c>
      <c r="FY34" s="181">
        <v>3.2691999990493062E-4</v>
      </c>
      <c r="FZ34" s="182">
        <v>322.76061019999895</v>
      </c>
      <c r="GA34" s="181">
        <v>605.4053973150003</v>
      </c>
      <c r="GB34" s="181">
        <v>0</v>
      </c>
      <c r="GC34" s="182">
        <v>928.16600751499925</v>
      </c>
      <c r="GD34"/>
      <c r="GE34" s="181">
        <v>52.933392888893565</v>
      </c>
      <c r="GF34" s="181">
        <v>-0.38851507000003949</v>
      </c>
      <c r="GG34" s="181">
        <v>6.5276477111707498</v>
      </c>
      <c r="GH34" s="181">
        <v>265.27699105000085</v>
      </c>
      <c r="GI34" s="181">
        <v>0</v>
      </c>
      <c r="GJ34" s="182">
        <v>324.73803165006518</v>
      </c>
      <c r="GK34" s="181">
        <v>529.34250000000009</v>
      </c>
      <c r="GL34" s="181">
        <v>0</v>
      </c>
      <c r="GM34" s="182">
        <v>854.08053165006527</v>
      </c>
      <c r="GN34" s="181">
        <v>-52.560507930000128</v>
      </c>
      <c r="GO34"/>
      <c r="GP34" s="181">
        <v>63.358520823599406</v>
      </c>
      <c r="GQ34" s="181">
        <v>4.3383274300000121</v>
      </c>
      <c r="GR34" s="181">
        <v>2.2911784982595309</v>
      </c>
      <c r="GS34" s="181">
        <v>49.212771550008732</v>
      </c>
      <c r="GT34" s="181">
        <v>0</v>
      </c>
      <c r="GU34" s="182">
        <v>114.86247087186766</v>
      </c>
      <c r="GV34" s="181">
        <v>-48.378999999999991</v>
      </c>
      <c r="GW34" s="181">
        <v>0</v>
      </c>
      <c r="GX34" s="182">
        <v>66.483470871867667</v>
      </c>
      <c r="GY34" s="181">
        <v>-125.6045143800001</v>
      </c>
      <c r="HA34" s="181">
        <v>73.754914300000735</v>
      </c>
      <c r="HB34" s="181">
        <v>-1.1721106500000076</v>
      </c>
      <c r="HC34" s="181">
        <v>-41.133347772549044</v>
      </c>
      <c r="HD34" s="181">
        <v>128.10555492998742</v>
      </c>
      <c r="HE34" s="181">
        <v>0</v>
      </c>
      <c r="HF34" s="182">
        <v>160.72712145743913</v>
      </c>
      <c r="HG34" s="181">
        <v>-241.06450000000015</v>
      </c>
      <c r="HH34" s="181">
        <v>0</v>
      </c>
      <c r="HI34" s="182">
        <v>-80.337378542561027</v>
      </c>
      <c r="HJ34" s="181">
        <v>-240.61332180000011</v>
      </c>
      <c r="HL34" s="181">
        <v>247.60279441999984</v>
      </c>
      <c r="HM34" s="181">
        <v>23.609894990000111</v>
      </c>
      <c r="HN34" s="181">
        <v>14.231617467450846</v>
      </c>
      <c r="HO34" s="181">
        <v>-200.08760731999524</v>
      </c>
      <c r="HP34" s="181">
        <v>0</v>
      </c>
      <c r="HQ34" s="182">
        <v>61.746804567455456</v>
      </c>
      <c r="HR34" s="181">
        <v>475.07300000000009</v>
      </c>
      <c r="HS34" s="181">
        <v>0</v>
      </c>
      <c r="HT34" s="182">
        <v>536.81980456745555</v>
      </c>
      <c r="HU34" s="181">
        <v>-34.770415340000028</v>
      </c>
    </row>
    <row r="35" spans="1:230" ht="15.75" thickTop="1">
      <c r="HV35" t="s">
        <v>235</v>
      </c>
    </row>
    <row r="36" spans="1:230">
      <c r="B36" s="150"/>
      <c r="C36" s="150"/>
      <c r="D36" s="150"/>
      <c r="E36" s="150"/>
      <c r="F36" s="150"/>
      <c r="G36" s="150"/>
      <c r="H36" s="150"/>
      <c r="I36" s="150"/>
      <c r="K36" s="150"/>
      <c r="L36" s="150"/>
      <c r="M36" s="150"/>
      <c r="N36" s="150"/>
      <c r="O36" s="150"/>
      <c r="P36" s="150"/>
      <c r="Q36" s="150"/>
      <c r="R36" s="150"/>
      <c r="T36" s="150"/>
      <c r="U36" s="150"/>
      <c r="V36" s="150"/>
      <c r="W36" s="150"/>
      <c r="X36" s="150"/>
      <c r="Y36" s="150"/>
      <c r="Z36" s="150"/>
      <c r="AA36" s="150"/>
      <c r="AC36" s="150"/>
      <c r="AD36" s="150"/>
      <c r="AE36" s="150"/>
      <c r="AF36" s="150"/>
      <c r="AG36" s="150"/>
      <c r="AH36" s="150"/>
      <c r="AI36" s="150"/>
      <c r="AJ36" s="150"/>
      <c r="AL36" s="150"/>
      <c r="AM36" s="150"/>
      <c r="AN36" s="150"/>
      <c r="AO36" s="150"/>
      <c r="AP36" s="150"/>
      <c r="AQ36" s="150"/>
      <c r="AR36" s="150"/>
      <c r="AS36" s="150"/>
      <c r="AU36" s="150"/>
      <c r="AV36" s="150"/>
      <c r="AW36" s="150"/>
      <c r="AX36" s="150"/>
      <c r="AY36" s="150"/>
      <c r="AZ36" s="150"/>
      <c r="BA36" s="150"/>
      <c r="BB36" s="150"/>
      <c r="BD36" s="150"/>
      <c r="BE36" s="150"/>
      <c r="BF36" s="150"/>
      <c r="BG36" s="150"/>
      <c r="BH36" s="150"/>
      <c r="BI36" s="150"/>
      <c r="BJ36" s="150"/>
      <c r="BK36" s="150"/>
      <c r="BM36" s="150"/>
      <c r="BN36" s="150"/>
      <c r="BO36" s="150"/>
      <c r="BP36" s="150"/>
      <c r="BQ36" s="150"/>
      <c r="BR36" s="150"/>
      <c r="BS36" s="150"/>
      <c r="BT36" s="150"/>
      <c r="BV36" s="150"/>
      <c r="BW36" s="150"/>
      <c r="BX36" s="150"/>
      <c r="BY36" s="150"/>
      <c r="BZ36" s="150"/>
      <c r="CA36" s="150"/>
      <c r="CB36" s="150"/>
      <c r="CC36" s="150"/>
      <c r="CE36" s="150"/>
      <c r="CF36" s="150"/>
      <c r="CG36" s="150"/>
      <c r="CH36" s="150"/>
      <c r="CI36" s="150"/>
      <c r="CJ36" s="150"/>
      <c r="CK36" s="150"/>
      <c r="CL36" s="150"/>
      <c r="CN36" s="150"/>
      <c r="CO36" s="150"/>
      <c r="CP36" s="150"/>
      <c r="CQ36" s="150"/>
      <c r="CR36" s="150"/>
      <c r="CS36" s="150"/>
      <c r="CT36" s="150"/>
      <c r="CU36" s="150"/>
      <c r="CW36" s="150"/>
      <c r="CX36" s="150"/>
      <c r="CY36" s="150"/>
      <c r="CZ36" s="150"/>
      <c r="DA36" s="150"/>
      <c r="DB36" s="150"/>
      <c r="DC36" s="150"/>
      <c r="DD36" s="150"/>
      <c r="DF36" s="150"/>
      <c r="DG36" s="150"/>
      <c r="DH36" s="150"/>
      <c r="DI36" s="150"/>
      <c r="DJ36" s="150"/>
      <c r="DK36" s="150"/>
      <c r="DL36" s="150"/>
      <c r="DM36" s="150"/>
      <c r="DO36" s="150"/>
      <c r="DP36" s="150"/>
      <c r="DQ36" s="150"/>
      <c r="DR36" s="150"/>
      <c r="DS36" s="150"/>
      <c r="DT36" s="150"/>
      <c r="DU36" s="150"/>
      <c r="DV36" s="150"/>
      <c r="DX36" s="150"/>
      <c r="DY36" s="150"/>
      <c r="DZ36" s="150"/>
      <c r="EA36" s="150"/>
      <c r="EB36" s="150"/>
      <c r="EC36" s="150"/>
      <c r="ED36" s="150"/>
      <c r="EE36" s="150"/>
      <c r="EG36" s="150"/>
      <c r="EH36" s="150"/>
      <c r="EI36" s="150"/>
      <c r="EJ36" s="150"/>
      <c r="EK36" s="150"/>
      <c r="EL36" s="150"/>
      <c r="EM36" s="150"/>
      <c r="EN36" s="150"/>
      <c r="EO36" s="150"/>
      <c r="EQ36" s="150"/>
      <c r="ER36" s="150"/>
      <c r="ES36" s="150"/>
      <c r="ET36" s="150"/>
      <c r="EU36" s="150"/>
      <c r="EV36" s="150"/>
      <c r="EW36" s="150"/>
      <c r="EX36" s="150"/>
      <c r="EY36" s="150"/>
      <c r="FA36" s="150"/>
      <c r="FB36" s="150"/>
      <c r="FC36" s="150"/>
      <c r="FD36" s="150"/>
      <c r="FE36" s="150"/>
      <c r="FF36" s="150"/>
      <c r="FG36" s="150"/>
      <c r="FH36" s="150"/>
      <c r="FI36" s="150"/>
      <c r="FK36" s="150"/>
      <c r="FL36" s="150"/>
      <c r="FM36" s="150"/>
      <c r="FN36" s="150"/>
      <c r="FO36" s="150"/>
      <c r="FP36" s="150"/>
      <c r="FQ36" s="150"/>
      <c r="FR36" s="150"/>
      <c r="FS36" s="150"/>
      <c r="FU36" s="150"/>
      <c r="FV36" s="150"/>
      <c r="FW36" s="150"/>
      <c r="FX36" s="150"/>
      <c r="FY36" s="150"/>
      <c r="FZ36" s="150"/>
      <c r="GA36" s="150"/>
      <c r="GB36" s="150"/>
      <c r="GC36" s="150"/>
      <c r="GE36" s="150"/>
      <c r="GF36" s="150"/>
      <c r="GG36" s="150"/>
      <c r="GH36" s="150"/>
      <c r="GI36" s="150"/>
      <c r="GJ36" s="150"/>
      <c r="GK36" s="150"/>
      <c r="GL36" s="150"/>
      <c r="GM36" s="150"/>
      <c r="GP36" s="150"/>
      <c r="GQ36" s="150"/>
      <c r="GR36" s="150"/>
      <c r="GS36" s="150"/>
      <c r="GT36" s="150"/>
      <c r="GU36" s="150"/>
      <c r="GV36" s="150"/>
      <c r="GW36" s="150"/>
      <c r="GX36" s="150"/>
      <c r="HA36" s="150"/>
      <c r="HB36" s="150"/>
      <c r="HC36" s="150"/>
      <c r="HD36" s="150"/>
      <c r="HE36" s="150"/>
      <c r="HF36" s="150"/>
      <c r="HG36" s="150"/>
      <c r="HH36" s="150"/>
      <c r="HI36" s="150"/>
      <c r="HL36" s="150"/>
      <c r="HM36" s="150"/>
      <c r="HN36" s="150"/>
      <c r="HO36" s="150"/>
      <c r="HP36" s="150"/>
      <c r="HQ36" s="150"/>
      <c r="HR36" s="150"/>
      <c r="HS36" s="150"/>
      <c r="HT36" s="150"/>
    </row>
    <row r="37" spans="1:230">
      <c r="D37" s="177"/>
      <c r="E37" s="177"/>
      <c r="F37" s="203"/>
      <c r="G37" s="150"/>
      <c r="I37" s="391"/>
      <c r="M37" s="177"/>
      <c r="N37" s="177"/>
      <c r="O37" s="203"/>
      <c r="P37" s="150"/>
      <c r="R37" s="391"/>
      <c r="V37" s="177"/>
      <c r="W37" s="177"/>
      <c r="X37" s="203"/>
      <c r="Y37" s="150"/>
      <c r="AA37" s="204"/>
      <c r="AE37" s="177"/>
      <c r="AF37" s="177"/>
      <c r="AG37" s="203"/>
      <c r="AH37" s="150"/>
      <c r="AJ37" s="391"/>
      <c r="AN37" s="177"/>
      <c r="AO37" s="177"/>
      <c r="AP37" s="203"/>
      <c r="AQ37" s="150"/>
      <c r="AS37" s="204"/>
      <c r="AW37" s="177"/>
      <c r="AX37" s="177"/>
      <c r="AY37" s="203"/>
      <c r="AZ37" s="150"/>
      <c r="BB37" s="204"/>
      <c r="BF37" s="177"/>
      <c r="BG37" s="177"/>
      <c r="BH37" s="203"/>
      <c r="BI37" s="150"/>
      <c r="BK37" s="204"/>
      <c r="BO37" s="177"/>
      <c r="BP37" s="177"/>
      <c r="BQ37" s="203"/>
      <c r="BR37" s="150"/>
      <c r="BT37" s="204"/>
      <c r="BX37" s="177"/>
      <c r="BY37" s="177"/>
      <c r="BZ37" s="203"/>
      <c r="CA37" s="150"/>
      <c r="CC37" s="204"/>
      <c r="CG37" s="177"/>
      <c r="CH37" s="177"/>
      <c r="CI37" s="203"/>
      <c r="CJ37" s="150"/>
      <c r="CL37" s="204"/>
      <c r="CP37" s="177"/>
      <c r="CQ37" s="177"/>
      <c r="CR37" s="203"/>
      <c r="CS37" s="150"/>
      <c r="CU37" s="204"/>
      <c r="CY37" s="177"/>
      <c r="CZ37" s="177"/>
      <c r="DA37" s="203"/>
      <c r="DB37" s="150"/>
      <c r="DD37" s="204"/>
      <c r="DH37" s="177"/>
      <c r="DI37" s="177"/>
      <c r="DJ37" s="203"/>
      <c r="DK37" s="150"/>
      <c r="DM37" s="204"/>
      <c r="DS37" s="203"/>
      <c r="DV37" s="204"/>
      <c r="EB37" s="203"/>
      <c r="EE37" s="204"/>
      <c r="EK37" s="315"/>
      <c r="EL37" s="200"/>
      <c r="HE37" s="183"/>
    </row>
  </sheetData>
  <mergeCells count="24">
    <mergeCell ref="EG9:EO9"/>
    <mergeCell ref="BD9:BK9"/>
    <mergeCell ref="AU9:BB9"/>
    <mergeCell ref="CE9:CL9"/>
    <mergeCell ref="CN9:CU9"/>
    <mergeCell ref="CW9:DD9"/>
    <mergeCell ref="DF9:DM9"/>
    <mergeCell ref="DO9:DV9"/>
    <mergeCell ref="B9:I9"/>
    <mergeCell ref="AC9:AJ9"/>
    <mergeCell ref="T9:AA9"/>
    <mergeCell ref="K9:R9"/>
    <mergeCell ref="HL9:HT9"/>
    <mergeCell ref="EQ9:EY9"/>
    <mergeCell ref="FA9:FI9"/>
    <mergeCell ref="FK9:FS9"/>
    <mergeCell ref="FU9:GC9"/>
    <mergeCell ref="GE9:GM9"/>
    <mergeCell ref="GP9:GX9"/>
    <mergeCell ref="HA9:HI9"/>
    <mergeCell ref="AL9:AS9"/>
    <mergeCell ref="BM9:BT9"/>
    <mergeCell ref="BV9:CC9"/>
    <mergeCell ref="DX9:EE9"/>
  </mergeCell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XCV94"/>
  <sheetViews>
    <sheetView showGridLines="0" zoomScale="80" zoomScaleNormal="80" workbookViewId="0">
      <pane xSplit="1" ySplit="8" topLeftCell="O9" activePane="bottomRight" state="frozen"/>
      <selection activeCell="AT19" sqref="AT19"/>
      <selection pane="topRight" activeCell="AT19" sqref="AT19"/>
      <selection pane="bottomLeft" activeCell="AT19" sqref="AT19"/>
      <selection pane="bottomRight" activeCell="Y16" sqref="Y16"/>
    </sheetView>
  </sheetViews>
  <sheetFormatPr defaultRowHeight="15.75"/>
  <cols>
    <col min="1" max="1" width="62.28515625" style="186" bestFit="1" customWidth="1"/>
    <col min="2" max="2" width="14" style="186" bestFit="1" customWidth="1"/>
    <col min="3" max="3" width="13.42578125" style="186" bestFit="1" customWidth="1"/>
    <col min="4" max="4" width="12.5703125" style="186" bestFit="1" customWidth="1"/>
    <col min="5" max="5" width="13.7109375" style="186" bestFit="1" customWidth="1"/>
    <col min="6" max="6" width="14" style="186" bestFit="1" customWidth="1"/>
    <col min="7" max="7" width="13.42578125" style="186" bestFit="1" customWidth="1"/>
    <col min="8" max="8" width="12.5703125" style="186" bestFit="1" customWidth="1"/>
    <col min="9" max="9" width="13.7109375" style="186" bestFit="1" customWidth="1"/>
    <col min="10" max="10" width="14" style="186" bestFit="1" customWidth="1"/>
    <col min="11" max="11" width="13.42578125" style="186" bestFit="1" customWidth="1"/>
    <col min="12" max="12" width="12.5703125" style="186" bestFit="1" customWidth="1"/>
    <col min="13" max="13" width="11.5703125" style="186" customWidth="1"/>
    <col min="14" max="14" width="14" style="186" bestFit="1" customWidth="1"/>
    <col min="15" max="15" width="13.42578125" style="186" bestFit="1" customWidth="1"/>
    <col min="16" max="16" width="12.5703125" style="186" bestFit="1" customWidth="1"/>
    <col min="17" max="17" width="13.7109375" style="186" bestFit="1" customWidth="1"/>
    <col min="18" max="18" width="14" style="186" bestFit="1" customWidth="1"/>
    <col min="19" max="25" width="13.42578125" style="186" bestFit="1" customWidth="1"/>
    <col min="26" max="26" width="15.140625" style="186" bestFit="1" customWidth="1"/>
    <col min="27" max="16325" width="9.140625" style="186"/>
    <col min="16326" max="16326" width="12.42578125" style="186" bestFit="1" customWidth="1"/>
    <col min="16327" max="16384" width="9.140625" style="186"/>
  </cols>
  <sheetData>
    <row r="3" spans="1:52 16324:16324">
      <c r="AQ3" s="318"/>
      <c r="AR3" s="317"/>
      <c r="AU3" s="319"/>
      <c r="AW3" s="321"/>
      <c r="AZ3" s="315"/>
    </row>
    <row r="4" spans="1:52 16324:16324">
      <c r="AQ4" s="318"/>
      <c r="AR4" s="317"/>
      <c r="AU4" s="319"/>
      <c r="AW4" s="321"/>
      <c r="AZ4" s="315"/>
    </row>
    <row r="5" spans="1:52 16324:16324">
      <c r="AQ5" s="318"/>
      <c r="AR5" s="317"/>
      <c r="AU5" s="319"/>
      <c r="AW5" s="321"/>
      <c r="AZ5" s="315"/>
    </row>
    <row r="6" spans="1:52 16324:16324">
      <c r="AQ6" s="318"/>
      <c r="AR6" s="317"/>
      <c r="AU6" s="319"/>
      <c r="AW6" s="321"/>
      <c r="AZ6" s="315"/>
    </row>
    <row r="7" spans="1:52 16324:16324" ht="12.75" customHeight="1">
      <c r="A7" s="187" t="s">
        <v>567</v>
      </c>
      <c r="B7" s="188" t="s">
        <v>611</v>
      </c>
      <c r="C7" s="188" t="s">
        <v>612</v>
      </c>
      <c r="D7" s="188" t="s">
        <v>613</v>
      </c>
      <c r="E7" s="188" t="s">
        <v>614</v>
      </c>
      <c r="F7" s="188" t="s">
        <v>615</v>
      </c>
      <c r="G7" s="188" t="s">
        <v>616</v>
      </c>
      <c r="H7" s="188" t="s">
        <v>617</v>
      </c>
      <c r="I7" s="188" t="s">
        <v>618</v>
      </c>
      <c r="J7" s="188" t="s">
        <v>619</v>
      </c>
      <c r="K7" s="188" t="s">
        <v>620</v>
      </c>
      <c r="L7" s="188" t="s">
        <v>621</v>
      </c>
      <c r="M7" s="188" t="s">
        <v>622</v>
      </c>
      <c r="N7" s="188" t="s">
        <v>623</v>
      </c>
      <c r="O7" s="188" t="s">
        <v>624</v>
      </c>
      <c r="P7" s="188" t="s">
        <v>625</v>
      </c>
      <c r="Q7" s="188" t="s">
        <v>626</v>
      </c>
      <c r="R7" s="188" t="s">
        <v>627</v>
      </c>
      <c r="S7" s="188" t="s">
        <v>628</v>
      </c>
      <c r="T7" s="188" t="s">
        <v>629</v>
      </c>
      <c r="U7" s="188" t="s">
        <v>643</v>
      </c>
      <c r="V7" s="188" t="s">
        <v>648</v>
      </c>
      <c r="W7" s="188" t="s">
        <v>662</v>
      </c>
      <c r="X7" s="188" t="s">
        <v>694</v>
      </c>
      <c r="Y7" s="188" t="s">
        <v>704</v>
      </c>
    </row>
    <row r="8" spans="1:52 16324:16324" s="189" customFormat="1" ht="12.75" customHeight="1">
      <c r="A8" s="187" t="s">
        <v>96</v>
      </c>
      <c r="B8" s="188" t="s">
        <v>10</v>
      </c>
      <c r="C8" s="188" t="s">
        <v>630</v>
      </c>
      <c r="D8" s="188" t="s">
        <v>631</v>
      </c>
      <c r="E8" s="188" t="s">
        <v>632</v>
      </c>
      <c r="F8" s="188" t="s">
        <v>10</v>
      </c>
      <c r="G8" s="188" t="s">
        <v>630</v>
      </c>
      <c r="H8" s="188" t="s">
        <v>631</v>
      </c>
      <c r="I8" s="188" t="s">
        <v>632</v>
      </c>
      <c r="J8" s="188" t="s">
        <v>10</v>
      </c>
      <c r="K8" s="188" t="s">
        <v>630</v>
      </c>
      <c r="L8" s="188" t="s">
        <v>631</v>
      </c>
      <c r="M8" s="188" t="s">
        <v>632</v>
      </c>
      <c r="N8" s="188" t="s">
        <v>10</v>
      </c>
      <c r="O8" s="188" t="s">
        <v>630</v>
      </c>
      <c r="P8" s="188" t="s">
        <v>631</v>
      </c>
      <c r="Q8" s="188" t="s">
        <v>632</v>
      </c>
      <c r="R8" s="188" t="s">
        <v>10</v>
      </c>
      <c r="S8" s="188" t="s">
        <v>630</v>
      </c>
      <c r="T8" s="188" t="s">
        <v>631</v>
      </c>
      <c r="U8" s="188" t="s">
        <v>632</v>
      </c>
      <c r="V8" s="188" t="s">
        <v>10</v>
      </c>
      <c r="W8" s="188" t="s">
        <v>630</v>
      </c>
      <c r="X8" s="188" t="s">
        <v>631</v>
      </c>
      <c r="Y8" s="188" t="s">
        <v>632</v>
      </c>
    </row>
    <row r="9" spans="1:52 16324:16324" s="190" customFormat="1" ht="15" customHeight="1">
      <c r="A9" s="24" t="s">
        <v>568</v>
      </c>
      <c r="B9" s="217">
        <v>602.07603186999995</v>
      </c>
      <c r="C9" s="217">
        <v>620.37611195999989</v>
      </c>
      <c r="D9" s="217">
        <v>568.07351703999996</v>
      </c>
      <c r="E9" s="217">
        <v>584.76139069999999</v>
      </c>
      <c r="F9" s="217">
        <v>597.57224438000003</v>
      </c>
      <c r="G9" s="217">
        <v>612.48428998999998</v>
      </c>
      <c r="H9" s="217">
        <v>588.16537171000004</v>
      </c>
      <c r="I9" s="217">
        <v>1198.18985757</v>
      </c>
      <c r="J9" s="217">
        <v>1248.7684666299999</v>
      </c>
      <c r="K9" s="217">
        <v>1294.23400287</v>
      </c>
      <c r="L9" s="217">
        <v>1304.2540256099996</v>
      </c>
      <c r="M9" s="217">
        <v>1947.9115688099998</v>
      </c>
      <c r="N9" s="217">
        <v>1992.8748443799998</v>
      </c>
      <c r="O9" s="217">
        <v>2047.6509813399998</v>
      </c>
      <c r="P9" s="217">
        <v>2059.0657176899999</v>
      </c>
      <c r="Q9" s="217">
        <v>2416.3798778199998</v>
      </c>
      <c r="R9" s="64">
        <v>2496.5378447200001</v>
      </c>
      <c r="S9" s="217">
        <v>2726.6793957300001</v>
      </c>
      <c r="T9" s="217">
        <v>2351.7193636399993</v>
      </c>
      <c r="U9" s="217">
        <v>2328.8790896800001</v>
      </c>
      <c r="V9" s="217">
        <v>2397.6815731199999</v>
      </c>
      <c r="W9" s="217">
        <v>2480.9670876099995</v>
      </c>
      <c r="X9" s="217">
        <v>2386.3084525100003</v>
      </c>
      <c r="Y9" s="217">
        <v>4355.1472949199997</v>
      </c>
      <c r="Z9" s="316"/>
      <c r="XCV9" s="191"/>
    </row>
    <row r="10" spans="1:52 16324:16324" s="190" customFormat="1" ht="15" customHeight="1">
      <c r="A10" s="24" t="s">
        <v>106</v>
      </c>
      <c r="B10" s="217">
        <v>1341.95767525</v>
      </c>
      <c r="C10" s="217">
        <v>1374.9274181800001</v>
      </c>
      <c r="D10" s="217">
        <v>1327.68999173</v>
      </c>
      <c r="E10" s="217">
        <v>1400.7173709099998</v>
      </c>
      <c r="F10" s="217">
        <v>1443.8189449299998</v>
      </c>
      <c r="G10" s="217">
        <v>1425.8827000599999</v>
      </c>
      <c r="H10" s="217">
        <v>1357.76672906</v>
      </c>
      <c r="I10" s="217">
        <v>1284.8181792300002</v>
      </c>
      <c r="J10" s="217">
        <v>1277.72029309</v>
      </c>
      <c r="K10" s="217">
        <v>1202.8365689899999</v>
      </c>
      <c r="L10" s="217">
        <v>1177.3688859799997</v>
      </c>
      <c r="M10" s="217">
        <v>1101.8960662300001</v>
      </c>
      <c r="N10" s="217">
        <v>1032.0757216900001</v>
      </c>
      <c r="O10" s="217">
        <v>950.66277137000009</v>
      </c>
      <c r="P10" s="217">
        <v>936.52751090999993</v>
      </c>
      <c r="Q10" s="217">
        <v>894.39607405999993</v>
      </c>
      <c r="R10" s="64">
        <v>836.86852741000007</v>
      </c>
      <c r="S10" s="217">
        <v>778.41653140000005</v>
      </c>
      <c r="T10" s="217">
        <v>709.94036675999996</v>
      </c>
      <c r="U10" s="217">
        <v>640.99974509000003</v>
      </c>
      <c r="V10" s="217">
        <v>571.51934616999995</v>
      </c>
      <c r="W10" s="217">
        <v>500.10275485999995</v>
      </c>
      <c r="X10" s="217">
        <v>428.24589665999997</v>
      </c>
      <c r="Y10" s="217">
        <v>354.98538364000007</v>
      </c>
      <c r="Z10" s="316"/>
      <c r="XCV10" s="191"/>
    </row>
    <row r="11" spans="1:52 16324:16324">
      <c r="A11" s="24" t="s">
        <v>569</v>
      </c>
      <c r="B11" s="217">
        <v>397.78760833000001</v>
      </c>
      <c r="C11" s="217">
        <v>388.70618379000001</v>
      </c>
      <c r="D11" s="217">
        <v>430.81727595000001</v>
      </c>
      <c r="E11" s="217">
        <v>468.79243642000006</v>
      </c>
      <c r="F11" s="217">
        <v>562.49584256000003</v>
      </c>
      <c r="G11" s="217">
        <v>545.46928843000001</v>
      </c>
      <c r="H11" s="217">
        <v>440.61334541999997</v>
      </c>
      <c r="I11" s="217">
        <v>457.70442299000007</v>
      </c>
      <c r="J11" s="217">
        <v>439.46742276999998</v>
      </c>
      <c r="K11" s="217">
        <v>398.07629515999997</v>
      </c>
      <c r="L11" s="217">
        <v>408.45470194000001</v>
      </c>
      <c r="M11" s="217">
        <v>407.30616324999994</v>
      </c>
      <c r="N11" s="217">
        <v>395.03411517000001</v>
      </c>
      <c r="O11" s="217">
        <v>418.75492959000002</v>
      </c>
      <c r="P11" s="217">
        <v>397.30899542000003</v>
      </c>
      <c r="Q11" s="217">
        <v>415.76183285000002</v>
      </c>
      <c r="R11" s="64">
        <v>-2.9999999999999997E-8</v>
      </c>
      <c r="S11" s="217">
        <v>282.60629075999998</v>
      </c>
      <c r="T11" s="217">
        <v>301.17559784999997</v>
      </c>
      <c r="U11" s="217">
        <v>292.17249811999994</v>
      </c>
      <c r="V11" s="217">
        <v>298.98786766999996</v>
      </c>
      <c r="W11" s="217">
        <v>302.54658498000003</v>
      </c>
      <c r="X11" s="217">
        <v>330.35525087999997</v>
      </c>
      <c r="Y11" s="217">
        <v>313.49327087</v>
      </c>
      <c r="Z11" s="316"/>
    </row>
    <row r="12" spans="1:52 16324:16324" s="190" customFormat="1" ht="15" customHeight="1">
      <c r="A12" s="24" t="s">
        <v>116</v>
      </c>
      <c r="B12" s="217">
        <v>632.4276596599999</v>
      </c>
      <c r="C12" s="217">
        <v>607.87341563000007</v>
      </c>
      <c r="D12" s="217">
        <v>667.52687066999988</v>
      </c>
      <c r="E12" s="217">
        <v>689.16664314000002</v>
      </c>
      <c r="F12" s="217">
        <v>803.84424975000002</v>
      </c>
      <c r="G12" s="217">
        <v>780.45594607999999</v>
      </c>
      <c r="H12" s="217">
        <v>867.12562811999999</v>
      </c>
      <c r="I12" s="217">
        <v>882.35602517000007</v>
      </c>
      <c r="J12" s="217">
        <v>779.27794482000013</v>
      </c>
      <c r="K12" s="217">
        <v>655.63429429000007</v>
      </c>
      <c r="L12" s="217">
        <v>676.02458232999993</v>
      </c>
      <c r="M12" s="217">
        <v>612.96089798999992</v>
      </c>
      <c r="N12" s="217">
        <v>568.81554187999996</v>
      </c>
      <c r="O12" s="217">
        <v>557.90915275999998</v>
      </c>
      <c r="P12" s="217">
        <v>505.22661567</v>
      </c>
      <c r="Q12" s="217">
        <v>485.96594521999998</v>
      </c>
      <c r="R12" s="64">
        <v>450.51527218000001</v>
      </c>
      <c r="S12" s="217">
        <v>475.27109637000001</v>
      </c>
      <c r="T12" s="217">
        <v>466.13730003000006</v>
      </c>
      <c r="U12" s="217">
        <v>389.49394731000001</v>
      </c>
      <c r="V12" s="217">
        <v>358.97779795999998</v>
      </c>
      <c r="W12" s="217">
        <v>301.82737005000001</v>
      </c>
      <c r="X12" s="217">
        <v>288.29022386000003</v>
      </c>
      <c r="Y12" s="217">
        <v>221.31648548999999</v>
      </c>
      <c r="Z12" s="316"/>
      <c r="XCV12" s="191"/>
    </row>
    <row r="13" spans="1:52 16324:16324">
      <c r="A13" s="24" t="s">
        <v>286</v>
      </c>
      <c r="B13" s="217">
        <v>-10.759388079999999</v>
      </c>
      <c r="C13" s="217">
        <v>-10.62346275</v>
      </c>
      <c r="D13" s="217">
        <v>-10.077478750000001</v>
      </c>
      <c r="E13" s="217">
        <v>-10.09000004</v>
      </c>
      <c r="F13" s="217">
        <v>0</v>
      </c>
      <c r="G13" s="217">
        <v>0</v>
      </c>
      <c r="H13" s="217">
        <v>0</v>
      </c>
      <c r="I13" s="217">
        <v>0</v>
      </c>
      <c r="J13" s="217">
        <v>0</v>
      </c>
      <c r="K13" s="217">
        <v>0</v>
      </c>
      <c r="L13" s="217">
        <v>0</v>
      </c>
      <c r="M13" s="217">
        <v>0</v>
      </c>
      <c r="N13" s="217">
        <v>0</v>
      </c>
      <c r="O13" s="217">
        <v>0</v>
      </c>
      <c r="P13" s="217">
        <v>0</v>
      </c>
      <c r="Q13" s="217">
        <v>0</v>
      </c>
      <c r="R13" s="316"/>
      <c r="S13" s="217">
        <v>0</v>
      </c>
      <c r="T13" s="217">
        <v>0</v>
      </c>
      <c r="U13" s="217">
        <v>0</v>
      </c>
      <c r="V13" s="217">
        <v>0</v>
      </c>
      <c r="W13" s="217">
        <v>0</v>
      </c>
      <c r="X13" s="217">
        <v>0</v>
      </c>
      <c r="Y13" s="217">
        <v>0</v>
      </c>
      <c r="Z13" s="316"/>
    </row>
    <row r="14" spans="1:52 16324:16324">
      <c r="A14" s="24" t="s">
        <v>105</v>
      </c>
      <c r="B14" s="217">
        <v>0.74857072000000002</v>
      </c>
      <c r="C14" s="217">
        <v>0.54678084999999998</v>
      </c>
      <c r="D14" s="217">
        <v>0.14095064999999998</v>
      </c>
      <c r="E14" s="217">
        <v>2.6999000000000001E-4</v>
      </c>
      <c r="F14" s="217">
        <v>0</v>
      </c>
      <c r="G14" s="217">
        <v>0</v>
      </c>
      <c r="H14" s="217">
        <v>0</v>
      </c>
      <c r="I14" s="217">
        <v>0</v>
      </c>
      <c r="J14" s="217">
        <v>-2.6999000000000001E-4</v>
      </c>
      <c r="K14" s="217">
        <v>-2.6999000000000001E-4</v>
      </c>
      <c r="L14" s="217">
        <v>-2.6999000000000001E-4</v>
      </c>
      <c r="M14" s="217">
        <v>-2.6999000000000001E-4</v>
      </c>
      <c r="N14" s="217">
        <v>-2.6999000000000001E-4</v>
      </c>
      <c r="O14" s="217">
        <v>-2.6999000000000001E-4</v>
      </c>
      <c r="P14" s="217">
        <v>-2.6999000000000001E-4</v>
      </c>
      <c r="Q14" s="217">
        <v>-2.6999000000000001E-4</v>
      </c>
      <c r="R14" s="64">
        <v>-2.6999000000000001E-4</v>
      </c>
      <c r="S14" s="217">
        <v>-2.6999000000000001E-4</v>
      </c>
      <c r="T14" s="217">
        <v>-2.6999000000000001E-4</v>
      </c>
      <c r="U14" s="217">
        <v>0</v>
      </c>
      <c r="V14" s="217">
        <v>0</v>
      </c>
      <c r="W14" s="217">
        <v>0</v>
      </c>
      <c r="X14" s="217">
        <v>0</v>
      </c>
      <c r="Y14" s="217">
        <v>0</v>
      </c>
      <c r="Z14" s="316"/>
      <c r="AA14"/>
      <c r="AB14"/>
      <c r="AC14"/>
    </row>
    <row r="15" spans="1:52 16324:16324">
      <c r="A15" s="24" t="s">
        <v>570</v>
      </c>
      <c r="B15" s="217">
        <v>-192.53580561000001</v>
      </c>
      <c r="C15" s="217">
        <v>-157.91903586999999</v>
      </c>
      <c r="D15" s="217">
        <v>-259.23344973000002</v>
      </c>
      <c r="E15" s="217">
        <v>-330.09796469000003</v>
      </c>
      <c r="F15" s="217">
        <v>-523.61762649000002</v>
      </c>
      <c r="G15" s="217">
        <v>-488.25153456999999</v>
      </c>
      <c r="H15" s="217">
        <v>-603.40466001000004</v>
      </c>
      <c r="I15" s="217">
        <v>-665.03212523999991</v>
      </c>
      <c r="J15" s="217">
        <v>-557.39506505999998</v>
      </c>
      <c r="K15" s="217">
        <v>-411.15838095999999</v>
      </c>
      <c r="L15" s="217">
        <v>-486.11744917999999</v>
      </c>
      <c r="M15" s="217">
        <v>-437.13743457999999</v>
      </c>
      <c r="N15" s="217">
        <v>-391.83884276000003</v>
      </c>
      <c r="O15" s="217">
        <v>-427.42452210000005</v>
      </c>
      <c r="P15" s="217">
        <v>-433.54636106999999</v>
      </c>
      <c r="Q15" s="217">
        <v>-458.47634923999999</v>
      </c>
      <c r="R15" s="64">
        <v>-388.54064708999999</v>
      </c>
      <c r="S15" s="217">
        <v>-408.24535639999999</v>
      </c>
      <c r="T15" s="217">
        <v>-372.46425019000003</v>
      </c>
      <c r="U15" s="217">
        <v>-368.92722898</v>
      </c>
      <c r="V15" s="217">
        <v>-374.79641533</v>
      </c>
      <c r="W15" s="217">
        <v>-387.14908285000001</v>
      </c>
      <c r="X15" s="217">
        <v>-409.31979963999999</v>
      </c>
      <c r="Y15" s="217">
        <v>-374.72990468</v>
      </c>
      <c r="Z15" s="316"/>
      <c r="AA15"/>
      <c r="AB15"/>
      <c r="AC15"/>
    </row>
    <row r="16" spans="1:52 16324:16324">
      <c r="A16" s="192" t="s">
        <v>571</v>
      </c>
      <c r="B16" s="198">
        <v>2771.7023521400001</v>
      </c>
      <c r="C16" s="198">
        <v>2823.8874117900004</v>
      </c>
      <c r="D16" s="198">
        <v>2724.9376775599999</v>
      </c>
      <c r="E16" s="198">
        <v>2803.2501464299999</v>
      </c>
      <c r="F16" s="198">
        <v>2884.1136551299996</v>
      </c>
      <c r="G16" s="198">
        <v>2876.0406899899999</v>
      </c>
      <c r="H16" s="198">
        <v>2650.2664143000002</v>
      </c>
      <c r="I16" s="198">
        <v>3158.0363597200003</v>
      </c>
      <c r="J16" s="198">
        <v>3187.8387922600004</v>
      </c>
      <c r="K16" s="198">
        <v>3139.62251036</v>
      </c>
      <c r="L16" s="198">
        <v>3079.9844766899996</v>
      </c>
      <c r="M16" s="198">
        <v>3632.9369917099998</v>
      </c>
      <c r="N16" s="198">
        <v>3596.9611103699999</v>
      </c>
      <c r="O16" s="198">
        <v>3547.5530429699998</v>
      </c>
      <c r="P16" s="198">
        <v>3464.58220863</v>
      </c>
      <c r="Q16" s="198">
        <v>3754.0271107200001</v>
      </c>
      <c r="R16" s="340">
        <v>3395.3807272000004</v>
      </c>
      <c r="S16" s="198">
        <v>3854.7276878700004</v>
      </c>
      <c r="T16" s="198">
        <v>3456.5081080999994</v>
      </c>
      <c r="U16" s="198">
        <v>3282.6180512200008</v>
      </c>
      <c r="V16" s="198">
        <v>3252.3701695899999</v>
      </c>
      <c r="W16" s="198">
        <v>3198.2947146500005</v>
      </c>
      <c r="X16" s="198">
        <v>3023.8800242700004</v>
      </c>
      <c r="Y16" s="198">
        <v>4870.21253024</v>
      </c>
      <c r="Z16" s="316"/>
    </row>
    <row r="17" spans="1:25" ht="19.5" customHeight="1">
      <c r="A17" s="187" t="s">
        <v>567</v>
      </c>
      <c r="B17" s="188" t="s">
        <v>611</v>
      </c>
      <c r="C17" s="188" t="s">
        <v>612</v>
      </c>
      <c r="D17" s="188" t="s">
        <v>613</v>
      </c>
      <c r="E17" s="188" t="s">
        <v>614</v>
      </c>
      <c r="F17" s="188" t="s">
        <v>615</v>
      </c>
      <c r="G17" s="188" t="s">
        <v>616</v>
      </c>
      <c r="H17" s="188" t="s">
        <v>617</v>
      </c>
      <c r="I17" s="188" t="s">
        <v>618</v>
      </c>
      <c r="J17" s="188" t="s">
        <v>619</v>
      </c>
      <c r="K17" s="188" t="s">
        <v>620</v>
      </c>
      <c r="L17" s="188" t="s">
        <v>621</v>
      </c>
      <c r="M17" s="188" t="s">
        <v>622</v>
      </c>
      <c r="N17" s="188" t="s">
        <v>623</v>
      </c>
      <c r="O17" s="188" t="s">
        <v>624</v>
      </c>
      <c r="P17" s="188" t="s">
        <v>625</v>
      </c>
      <c r="Q17" s="188" t="s">
        <v>626</v>
      </c>
      <c r="R17" s="188" t="s">
        <v>627</v>
      </c>
      <c r="S17" s="188" t="s">
        <v>628</v>
      </c>
      <c r="T17" s="188" t="s">
        <v>629</v>
      </c>
      <c r="U17" s="188" t="s">
        <v>643</v>
      </c>
      <c r="V17" s="188" t="s">
        <v>648</v>
      </c>
      <c r="W17" s="188" t="s">
        <v>662</v>
      </c>
      <c r="X17" s="188" t="s">
        <v>694</v>
      </c>
      <c r="Y17" s="188" t="s">
        <v>704</v>
      </c>
    </row>
    <row r="18" spans="1:25" ht="21.75" customHeight="1">
      <c r="A18" s="187" t="s">
        <v>145</v>
      </c>
      <c r="B18" s="188" t="s">
        <v>10</v>
      </c>
      <c r="C18" s="188" t="s">
        <v>630</v>
      </c>
      <c r="D18" s="188" t="s">
        <v>631</v>
      </c>
      <c r="E18" s="188" t="s">
        <v>632</v>
      </c>
      <c r="F18" s="188" t="s">
        <v>10</v>
      </c>
      <c r="G18" s="188" t="s">
        <v>630</v>
      </c>
      <c r="H18" s="188" t="s">
        <v>631</v>
      </c>
      <c r="I18" s="188" t="s">
        <v>632</v>
      </c>
      <c r="J18" s="188" t="s">
        <v>10</v>
      </c>
      <c r="K18" s="188" t="s">
        <v>630</v>
      </c>
      <c r="L18" s="188" t="s">
        <v>631</v>
      </c>
      <c r="M18" s="188" t="s">
        <v>632</v>
      </c>
      <c r="N18" s="188" t="s">
        <v>10</v>
      </c>
      <c r="O18" s="188" t="s">
        <v>630</v>
      </c>
      <c r="P18" s="188" t="s">
        <v>631</v>
      </c>
      <c r="Q18" s="188" t="s">
        <v>632</v>
      </c>
      <c r="R18" s="188" t="s">
        <v>10</v>
      </c>
      <c r="S18" s="188" t="s">
        <v>630</v>
      </c>
      <c r="T18" s="188" t="s">
        <v>631</v>
      </c>
      <c r="U18" s="188" t="s">
        <v>632</v>
      </c>
      <c r="V18" s="188" t="s">
        <v>10</v>
      </c>
      <c r="W18" s="188" t="s">
        <v>630</v>
      </c>
      <c r="X18" s="188" t="s">
        <v>631</v>
      </c>
      <c r="Y18" s="188" t="s">
        <v>632</v>
      </c>
    </row>
    <row r="19" spans="1:25">
      <c r="A19" s="24" t="s">
        <v>116</v>
      </c>
      <c r="B19" s="217">
        <v>36.465171689999998</v>
      </c>
      <c r="C19" s="217">
        <v>67.990110090000002</v>
      </c>
      <c r="D19" s="217">
        <v>74.230536499999999</v>
      </c>
      <c r="E19" s="217">
        <v>0.45959601</v>
      </c>
      <c r="F19" s="217">
        <v>3.3492331699999998</v>
      </c>
      <c r="G19" s="217">
        <v>263.78089108</v>
      </c>
      <c r="H19" s="217">
        <v>328.28519162000003</v>
      </c>
      <c r="I19" s="217">
        <v>312.93941520999999</v>
      </c>
      <c r="J19" s="217">
        <v>279.78093725000002</v>
      </c>
      <c r="K19" s="217">
        <v>229.81021562000001</v>
      </c>
      <c r="L19" s="217">
        <v>230.95415922000001</v>
      </c>
      <c r="M19" s="217">
        <v>218.23200311000002</v>
      </c>
      <c r="N19" s="217">
        <v>217.15076795000002</v>
      </c>
      <c r="O19" s="217">
        <v>193.69419152</v>
      </c>
      <c r="P19" s="217">
        <v>279.03061602000002</v>
      </c>
      <c r="Q19" s="217">
        <v>470.07363013000003</v>
      </c>
      <c r="R19" s="64">
        <v>493.72597513000005</v>
      </c>
      <c r="S19" s="217">
        <v>543.60118236999995</v>
      </c>
      <c r="T19" s="226">
        <v>559.70966716999999</v>
      </c>
      <c r="U19" s="226">
        <v>563.04380717999993</v>
      </c>
      <c r="V19" s="226">
        <v>598.45675690999997</v>
      </c>
      <c r="W19" s="226">
        <v>578.1730492800001</v>
      </c>
      <c r="X19" s="226">
        <v>588.67117841999993</v>
      </c>
      <c r="Y19" s="226">
        <v>447.06162527999999</v>
      </c>
    </row>
    <row r="20" spans="1:25">
      <c r="A20" s="24" t="s">
        <v>569</v>
      </c>
      <c r="B20" s="217">
        <v>0</v>
      </c>
      <c r="C20" s="217">
        <v>0</v>
      </c>
      <c r="D20" s="217">
        <v>26.990162809999998</v>
      </c>
      <c r="E20" s="217">
        <v>29.337913459999999</v>
      </c>
      <c r="F20" s="217">
        <v>78.381780980000002</v>
      </c>
      <c r="G20" s="217">
        <v>76.965242400000008</v>
      </c>
      <c r="H20" s="217">
        <v>84.338330430000013</v>
      </c>
      <c r="I20" s="217">
        <v>161.79570649999999</v>
      </c>
      <c r="J20" s="217">
        <v>145.29431804000001</v>
      </c>
      <c r="K20" s="217">
        <v>162.21161592000001</v>
      </c>
      <c r="L20" s="217">
        <v>141.63470777999999</v>
      </c>
      <c r="M20" s="217">
        <v>166.75443041</v>
      </c>
      <c r="N20" s="217">
        <v>161.47394685999998</v>
      </c>
      <c r="O20" s="217">
        <v>135.32559062000001</v>
      </c>
      <c r="P20" s="217">
        <v>130.34072387999998</v>
      </c>
      <c r="Q20" s="217">
        <v>119.17310304</v>
      </c>
      <c r="R20" s="64">
        <v>184.70891854999999</v>
      </c>
      <c r="S20" s="217">
        <v>204.04910713000001</v>
      </c>
      <c r="T20" s="226">
        <v>214.56927774000002</v>
      </c>
      <c r="U20" s="226">
        <v>196.12517506</v>
      </c>
      <c r="V20" s="226">
        <v>198.28469183999999</v>
      </c>
      <c r="W20" s="226">
        <v>184.72047454</v>
      </c>
      <c r="X20" s="226">
        <v>199.48767814999997</v>
      </c>
      <c r="Y20" s="226">
        <v>101.79475930999999</v>
      </c>
    </row>
    <row r="21" spans="1:25">
      <c r="A21" s="24" t="s">
        <v>107</v>
      </c>
      <c r="B21" s="217">
        <v>0.23903267</v>
      </c>
      <c r="C21" s="217">
        <v>0.23899713</v>
      </c>
      <c r="D21" s="217">
        <v>0.23903267</v>
      </c>
      <c r="E21" s="217">
        <v>0.22412644999999998</v>
      </c>
      <c r="F21" s="217">
        <v>0.20915356999999998</v>
      </c>
      <c r="G21" s="217">
        <v>0.19421403000000001</v>
      </c>
      <c r="H21" s="217">
        <v>0.17927449000000001</v>
      </c>
      <c r="I21" s="217">
        <v>0.16435938999999999</v>
      </c>
      <c r="J21" s="217">
        <v>0.14941765000000001</v>
      </c>
      <c r="K21" s="217">
        <v>0.13445588999999999</v>
      </c>
      <c r="L21" s="217">
        <v>0.11951634999999999</v>
      </c>
      <c r="M21" s="217">
        <v>0.10459236</v>
      </c>
      <c r="N21" s="217">
        <v>8.9650599999999997E-2</v>
      </c>
      <c r="O21" s="217">
        <v>7.4686619999999995E-2</v>
      </c>
      <c r="P21" s="217">
        <v>5.9758190000000003E-2</v>
      </c>
      <c r="Q21" s="217">
        <v>4.4825320000000002E-2</v>
      </c>
      <c r="R21" s="64">
        <v>2.988356E-2</v>
      </c>
      <c r="S21" s="217">
        <v>1.4939569999999999E-2</v>
      </c>
      <c r="T21" s="226">
        <v>2.9999999999999997E-8</v>
      </c>
      <c r="U21" s="226">
        <v>0</v>
      </c>
      <c r="V21" s="226">
        <v>0</v>
      </c>
      <c r="W21" s="226">
        <v>0</v>
      </c>
      <c r="X21" s="226">
        <v>0</v>
      </c>
      <c r="Y21" s="226">
        <v>0</v>
      </c>
    </row>
    <row r="22" spans="1:25">
      <c r="A22" s="24" t="s">
        <v>148</v>
      </c>
      <c r="B22" s="217">
        <v>169.79850009999998</v>
      </c>
      <c r="C22" s="217">
        <v>135.6336001</v>
      </c>
      <c r="D22" s="217">
        <v>143.11800009999999</v>
      </c>
      <c r="E22" s="217">
        <v>223.58700009999998</v>
      </c>
      <c r="F22" s="217">
        <v>257.26680009</v>
      </c>
      <c r="G22" s="217">
        <v>8.9999999999999999E-8</v>
      </c>
      <c r="H22" s="217">
        <v>1.0000000000000001E-7</v>
      </c>
      <c r="I22" s="217">
        <v>1.0000000000000001E-7</v>
      </c>
      <c r="J22" s="217">
        <v>2.1E-7</v>
      </c>
      <c r="K22" s="217">
        <v>2.0000000000000002E-7</v>
      </c>
      <c r="L22" s="217">
        <v>2.0000000000000002E-7</v>
      </c>
      <c r="M22" s="217">
        <v>2.0000000000000002E-7</v>
      </c>
      <c r="N22" s="217">
        <v>2.9999999999999999E-7</v>
      </c>
      <c r="O22" s="217">
        <v>2.9999999999999999E-7</v>
      </c>
      <c r="P22" s="217">
        <v>2.9999999999999999E-7</v>
      </c>
      <c r="Q22" s="217">
        <v>2.9999999999999999E-7</v>
      </c>
      <c r="R22" s="64">
        <v>4.0999999999999999E-7</v>
      </c>
      <c r="S22" s="217">
        <v>4.0999999999999999E-7</v>
      </c>
      <c r="T22" s="226">
        <v>4.0999999999999999E-7</v>
      </c>
      <c r="U22" s="226">
        <v>0</v>
      </c>
      <c r="V22" s="226">
        <v>0</v>
      </c>
      <c r="W22" s="226">
        <v>0</v>
      </c>
      <c r="X22" s="226">
        <v>0</v>
      </c>
      <c r="Y22" s="226">
        <v>0</v>
      </c>
    </row>
    <row r="23" spans="1:25">
      <c r="A23" s="24" t="s">
        <v>572</v>
      </c>
      <c r="B23" s="217">
        <v>0</v>
      </c>
      <c r="C23" s="217">
        <v>0</v>
      </c>
      <c r="D23" s="217">
        <v>0</v>
      </c>
      <c r="E23" s="217">
        <v>7.5566553399999998</v>
      </c>
      <c r="F23" s="217">
        <v>23.724804980000002</v>
      </c>
      <c r="G23" s="217">
        <v>0.13412664000000002</v>
      </c>
      <c r="H23" s="217">
        <v>47.142454899999997</v>
      </c>
      <c r="I23" s="217">
        <v>17.681912690000001</v>
      </c>
      <c r="J23" s="217">
        <v>50.780581390000002</v>
      </c>
      <c r="K23" s="217">
        <v>25.330782039999999</v>
      </c>
      <c r="L23" s="217">
        <v>0</v>
      </c>
      <c r="M23" s="217">
        <v>0</v>
      </c>
      <c r="N23" s="217">
        <v>0</v>
      </c>
      <c r="O23" s="217">
        <v>0</v>
      </c>
      <c r="P23" s="217">
        <v>0</v>
      </c>
      <c r="Q23" s="217">
        <v>-1E-8</v>
      </c>
      <c r="R23" s="64">
        <v>3.2707050000000001E-2</v>
      </c>
      <c r="S23" s="217">
        <v>-2E-8</v>
      </c>
      <c r="T23" s="226">
        <v>-1E-8</v>
      </c>
      <c r="U23" s="226">
        <v>0</v>
      </c>
      <c r="V23" s="226">
        <v>0</v>
      </c>
      <c r="W23" s="226">
        <v>0</v>
      </c>
      <c r="X23" s="226">
        <v>0</v>
      </c>
      <c r="Y23" s="226">
        <v>0</v>
      </c>
    </row>
    <row r="24" spans="1:25">
      <c r="A24" s="24" t="s">
        <v>570</v>
      </c>
      <c r="B24" s="217">
        <v>-8.0006055000000007</v>
      </c>
      <c r="C24" s="217">
        <v>0.18837999999999999</v>
      </c>
      <c r="D24" s="217">
        <v>-1.6966299400000002</v>
      </c>
      <c r="E24" s="217">
        <v>0.72055101000000032</v>
      </c>
      <c r="F24" s="217">
        <v>-14.628760439999999</v>
      </c>
      <c r="G24" s="217">
        <v>-13.115033099999998</v>
      </c>
      <c r="H24" s="217">
        <v>-22.73691002</v>
      </c>
      <c r="I24" s="217">
        <v>-12.361852319999999</v>
      </c>
      <c r="J24" s="217">
        <v>19.070913430000001</v>
      </c>
      <c r="K24" s="217">
        <v>18.258239139999993</v>
      </c>
      <c r="L24" s="217">
        <v>34.852270699999998</v>
      </c>
      <c r="M24" s="217">
        <v>26.883408709999998</v>
      </c>
      <c r="N24" s="217">
        <v>30.736985780000001</v>
      </c>
      <c r="O24" s="217">
        <v>12.58887674</v>
      </c>
      <c r="P24" s="217">
        <v>20.703685409999999</v>
      </c>
      <c r="Q24" s="217">
        <v>7.5538900699999996</v>
      </c>
      <c r="R24" s="64">
        <v>6.0919421499999986</v>
      </c>
      <c r="S24" s="217">
        <v>-24.543425500000001</v>
      </c>
      <c r="T24" s="226">
        <v>-34.582826230000002</v>
      </c>
      <c r="U24" s="226">
        <v>-23.85663688</v>
      </c>
      <c r="V24" s="226">
        <v>-38.490910699999993</v>
      </c>
      <c r="W24" s="226">
        <v>-26.261879380000003</v>
      </c>
      <c r="X24" s="226">
        <v>-40.658667669999993</v>
      </c>
      <c r="Y24" s="226">
        <v>-15.204772999999999</v>
      </c>
    </row>
    <row r="25" spans="1:25">
      <c r="A25" s="24" t="s">
        <v>147</v>
      </c>
      <c r="B25" s="217">
        <v>0</v>
      </c>
      <c r="C25" s="217">
        <v>0</v>
      </c>
      <c r="D25" s="217">
        <v>0</v>
      </c>
      <c r="E25" s="217">
        <v>0</v>
      </c>
      <c r="F25" s="217">
        <v>0</v>
      </c>
      <c r="G25" s="217">
        <v>0</v>
      </c>
      <c r="H25" s="217">
        <v>0</v>
      </c>
      <c r="I25" s="217">
        <v>0</v>
      </c>
      <c r="J25" s="217">
        <v>0</v>
      </c>
      <c r="K25" s="217">
        <v>0</v>
      </c>
      <c r="L25" s="217">
        <v>41.28295473</v>
      </c>
      <c r="M25" s="217">
        <v>40.798047830000002</v>
      </c>
      <c r="N25" s="217">
        <v>39.13930963</v>
      </c>
      <c r="O25" s="217">
        <v>-5.9999999999999995E-8</v>
      </c>
      <c r="P25" s="217">
        <v>-5.9999999999999995E-8</v>
      </c>
      <c r="Q25" s="217">
        <v>0</v>
      </c>
      <c r="T25" s="217">
        <v>0</v>
      </c>
      <c r="U25" s="217">
        <v>0</v>
      </c>
      <c r="V25" s="217">
        <v>0</v>
      </c>
      <c r="W25" s="217">
        <v>0</v>
      </c>
      <c r="X25" s="217">
        <v>0</v>
      </c>
      <c r="Y25" s="217">
        <v>0</v>
      </c>
    </row>
    <row r="26" spans="1:25">
      <c r="A26" s="24" t="s">
        <v>573</v>
      </c>
      <c r="B26" s="217">
        <v>0</v>
      </c>
      <c r="C26" s="217">
        <v>0</v>
      </c>
      <c r="D26" s="217">
        <v>0</v>
      </c>
      <c r="E26" s="217">
        <v>0</v>
      </c>
      <c r="F26" s="217">
        <v>0</v>
      </c>
      <c r="G26" s="217">
        <v>0</v>
      </c>
      <c r="H26" s="217">
        <v>0</v>
      </c>
      <c r="I26" s="217">
        <v>20.176941489999997</v>
      </c>
      <c r="J26" s="217">
        <v>16.377531749999999</v>
      </c>
      <c r="K26" s="217">
        <v>10.029207900000001</v>
      </c>
      <c r="L26" s="217">
        <v>3.68089865</v>
      </c>
      <c r="M26" s="217">
        <v>0</v>
      </c>
      <c r="N26" s="217">
        <v>0</v>
      </c>
      <c r="O26" s="217">
        <v>0</v>
      </c>
      <c r="P26" s="217">
        <v>0</v>
      </c>
      <c r="Q26" s="217">
        <v>0</v>
      </c>
      <c r="T26" s="217">
        <v>0</v>
      </c>
      <c r="U26" s="217">
        <v>0</v>
      </c>
      <c r="V26" s="217">
        <v>0</v>
      </c>
      <c r="W26" s="217">
        <v>0</v>
      </c>
      <c r="X26" s="217">
        <v>0</v>
      </c>
      <c r="Y26" s="217">
        <v>0</v>
      </c>
    </row>
    <row r="27" spans="1:25">
      <c r="A27" s="24" t="s">
        <v>156</v>
      </c>
      <c r="B27" s="217">
        <v>0</v>
      </c>
      <c r="C27" s="217">
        <v>0</v>
      </c>
      <c r="D27" s="217">
        <v>0</v>
      </c>
      <c r="E27" s="217">
        <v>0</v>
      </c>
      <c r="F27" s="217">
        <v>0</v>
      </c>
      <c r="G27" s="217">
        <v>0</v>
      </c>
      <c r="H27" s="217">
        <v>0</v>
      </c>
      <c r="I27" s="217">
        <v>0</v>
      </c>
      <c r="J27" s="217">
        <v>0</v>
      </c>
      <c r="K27" s="217">
        <v>0</v>
      </c>
      <c r="L27" s="217">
        <v>0</v>
      </c>
      <c r="M27" s="217">
        <v>0</v>
      </c>
      <c r="N27" s="217">
        <v>0</v>
      </c>
      <c r="O27" s="217">
        <v>0</v>
      </c>
      <c r="P27" s="217">
        <v>0</v>
      </c>
      <c r="Q27" s="217">
        <v>0</v>
      </c>
      <c r="T27" s="217">
        <v>0</v>
      </c>
      <c r="U27" s="217">
        <v>0</v>
      </c>
      <c r="V27" s="217">
        <v>0</v>
      </c>
      <c r="W27" s="217">
        <v>0</v>
      </c>
      <c r="X27" s="217">
        <v>0</v>
      </c>
      <c r="Y27" s="217">
        <v>0</v>
      </c>
    </row>
    <row r="28" spans="1:25">
      <c r="A28" s="24" t="s">
        <v>574</v>
      </c>
      <c r="B28" s="217">
        <v>0</v>
      </c>
      <c r="C28" s="217">
        <v>0</v>
      </c>
      <c r="D28" s="217">
        <v>0</v>
      </c>
      <c r="E28" s="217">
        <v>0</v>
      </c>
      <c r="F28" s="217">
        <v>0</v>
      </c>
      <c r="G28" s="217">
        <v>0</v>
      </c>
      <c r="H28" s="217">
        <v>0</v>
      </c>
      <c r="I28" s="217">
        <v>0</v>
      </c>
      <c r="J28" s="217">
        <v>49.413531720000002</v>
      </c>
      <c r="K28" s="217">
        <v>45.362543039999998</v>
      </c>
      <c r="L28" s="217">
        <v>46.334277640000003</v>
      </c>
      <c r="M28" s="217">
        <v>45.772289000000001</v>
      </c>
      <c r="N28" s="217">
        <v>0.83089792000000007</v>
      </c>
      <c r="O28" s="217">
        <v>1E-8</v>
      </c>
      <c r="P28" s="217">
        <v>1E-8</v>
      </c>
      <c r="Q28" s="217">
        <v>0</v>
      </c>
      <c r="T28" s="217">
        <v>0</v>
      </c>
      <c r="U28" s="217">
        <v>0</v>
      </c>
      <c r="V28" s="217">
        <v>0</v>
      </c>
      <c r="W28" s="217">
        <v>0</v>
      </c>
      <c r="X28" s="217">
        <v>0</v>
      </c>
      <c r="Y28" s="217">
        <v>121.40646056999999</v>
      </c>
    </row>
    <row r="29" spans="1:25">
      <c r="A29" s="24" t="s">
        <v>286</v>
      </c>
      <c r="B29" s="217">
        <v>0</v>
      </c>
      <c r="C29" s="217">
        <v>0</v>
      </c>
      <c r="D29" s="217">
        <v>0</v>
      </c>
      <c r="E29" s="217">
        <v>0</v>
      </c>
      <c r="F29" s="217">
        <v>0</v>
      </c>
      <c r="G29" s="217">
        <v>0</v>
      </c>
      <c r="H29" s="217">
        <v>0</v>
      </c>
      <c r="I29" s="217">
        <v>0</v>
      </c>
      <c r="J29" s="217">
        <v>0</v>
      </c>
      <c r="K29" s="217">
        <v>0</v>
      </c>
      <c r="L29" s="217">
        <v>0</v>
      </c>
      <c r="M29" s="217">
        <v>0</v>
      </c>
      <c r="N29" s="217">
        <v>0</v>
      </c>
      <c r="O29" s="217">
        <v>0</v>
      </c>
      <c r="P29" s="217">
        <v>0</v>
      </c>
      <c r="Q29" s="217">
        <v>0</v>
      </c>
      <c r="T29" s="217">
        <v>0</v>
      </c>
      <c r="U29" s="217">
        <v>0</v>
      </c>
      <c r="V29" s="217">
        <v>0</v>
      </c>
      <c r="W29" s="217">
        <v>0</v>
      </c>
      <c r="X29" s="217">
        <v>0</v>
      </c>
      <c r="Y29" s="217">
        <v>0</v>
      </c>
    </row>
    <row r="30" spans="1:25">
      <c r="A30" s="192" t="s">
        <v>575</v>
      </c>
      <c r="B30" s="198">
        <v>198.50209895999998</v>
      </c>
      <c r="C30" s="198">
        <v>204.05108731999999</v>
      </c>
      <c r="D30" s="198">
        <v>242.88110214</v>
      </c>
      <c r="E30" s="198">
        <v>261.88584236999998</v>
      </c>
      <c r="F30" s="198">
        <v>348.30301235000002</v>
      </c>
      <c r="G30" s="198">
        <v>327.95944114000002</v>
      </c>
      <c r="H30" s="198">
        <v>437.20834152000009</v>
      </c>
      <c r="I30" s="198">
        <v>500.39648305999998</v>
      </c>
      <c r="J30" s="198">
        <v>560.86723143999996</v>
      </c>
      <c r="K30" s="198">
        <v>491.13705974999999</v>
      </c>
      <c r="L30" s="198">
        <v>498.85878527</v>
      </c>
      <c r="M30" s="198">
        <v>498.54477162000006</v>
      </c>
      <c r="N30" s="198">
        <v>449.42155904000009</v>
      </c>
      <c r="O30" s="198">
        <v>341.68334575000006</v>
      </c>
      <c r="P30" s="198">
        <v>430.13478375000005</v>
      </c>
      <c r="Q30" s="198">
        <v>596.84544885000003</v>
      </c>
      <c r="R30" s="340">
        <v>684.58942685000011</v>
      </c>
      <c r="S30" s="198">
        <v>723.12180395999997</v>
      </c>
      <c r="T30" s="198">
        <v>739.69611910999993</v>
      </c>
      <c r="U30" s="198">
        <v>735.31234535999999</v>
      </c>
      <c r="V30" s="198">
        <v>758.25053805000005</v>
      </c>
      <c r="W30" s="198">
        <v>736.63164444000006</v>
      </c>
      <c r="X30" s="198">
        <v>747.5001888999999</v>
      </c>
      <c r="Y30" s="198">
        <v>655.05807215999994</v>
      </c>
    </row>
    <row r="31" spans="1:25">
      <c r="A31" s="187" t="s">
        <v>567</v>
      </c>
      <c r="B31" s="188" t="s">
        <v>611</v>
      </c>
      <c r="C31" s="188" t="s">
        <v>612</v>
      </c>
      <c r="D31" s="188" t="s">
        <v>613</v>
      </c>
      <c r="E31" s="188" t="s">
        <v>614</v>
      </c>
      <c r="F31" s="188" t="s">
        <v>615</v>
      </c>
      <c r="G31" s="188" t="s">
        <v>616</v>
      </c>
      <c r="H31" s="188" t="s">
        <v>617</v>
      </c>
      <c r="I31" s="188" t="s">
        <v>618</v>
      </c>
      <c r="J31" s="188" t="s">
        <v>619</v>
      </c>
      <c r="K31" s="188" t="s">
        <v>620</v>
      </c>
      <c r="L31" s="188" t="s">
        <v>621</v>
      </c>
      <c r="M31" s="188" t="s">
        <v>622</v>
      </c>
      <c r="N31" s="188" t="s">
        <v>623</v>
      </c>
      <c r="O31" s="188" t="s">
        <v>624</v>
      </c>
      <c r="P31" s="188" t="s">
        <v>625</v>
      </c>
      <c r="Q31" s="188" t="s">
        <v>626</v>
      </c>
      <c r="R31" s="188" t="s">
        <v>627</v>
      </c>
      <c r="S31" s="188" t="s">
        <v>628</v>
      </c>
      <c r="T31" s="188" t="s">
        <v>629</v>
      </c>
      <c r="U31" s="188" t="s">
        <v>643</v>
      </c>
      <c r="V31" s="188" t="s">
        <v>648</v>
      </c>
      <c r="W31" s="188" t="s">
        <v>662</v>
      </c>
      <c r="X31" s="188" t="s">
        <v>694</v>
      </c>
      <c r="Y31" s="188" t="s">
        <v>704</v>
      </c>
    </row>
    <row r="32" spans="1:25" ht="17.25" customHeight="1">
      <c r="A32" s="187" t="s">
        <v>576</v>
      </c>
      <c r="B32" s="188" t="s">
        <v>10</v>
      </c>
      <c r="C32" s="188" t="s">
        <v>630</v>
      </c>
      <c r="D32" s="188" t="s">
        <v>631</v>
      </c>
      <c r="E32" s="188" t="s">
        <v>632</v>
      </c>
      <c r="F32" s="188" t="s">
        <v>10</v>
      </c>
      <c r="G32" s="188" t="s">
        <v>630</v>
      </c>
      <c r="H32" s="188" t="s">
        <v>631</v>
      </c>
      <c r="I32" s="188" t="s">
        <v>632</v>
      </c>
      <c r="J32" s="188" t="s">
        <v>10</v>
      </c>
      <c r="K32" s="188" t="s">
        <v>630</v>
      </c>
      <c r="L32" s="188" t="s">
        <v>631</v>
      </c>
      <c r="M32" s="188" t="s">
        <v>632</v>
      </c>
      <c r="N32" s="188" t="s">
        <v>10</v>
      </c>
      <c r="O32" s="188" t="s">
        <v>630</v>
      </c>
      <c r="P32" s="188" t="s">
        <v>631</v>
      </c>
      <c r="Q32" s="188" t="s">
        <v>632</v>
      </c>
      <c r="R32" s="188" t="s">
        <v>10</v>
      </c>
      <c r="S32" s="188" t="s">
        <v>630</v>
      </c>
      <c r="T32" s="188" t="s">
        <v>631</v>
      </c>
      <c r="U32" s="188" t="s">
        <v>632</v>
      </c>
      <c r="V32" s="188" t="s">
        <v>10</v>
      </c>
      <c r="W32" s="188" t="s">
        <v>630</v>
      </c>
      <c r="X32" s="188" t="s">
        <v>631</v>
      </c>
      <c r="Y32" s="188" t="s">
        <v>632</v>
      </c>
    </row>
    <row r="33" spans="1:25">
      <c r="A33" s="24" t="s">
        <v>149</v>
      </c>
      <c r="B33" s="217">
        <v>0</v>
      </c>
      <c r="C33" s="217">
        <v>0</v>
      </c>
      <c r="D33" s="217">
        <v>0</v>
      </c>
      <c r="E33" s="217">
        <v>0</v>
      </c>
      <c r="F33" s="217">
        <v>0</v>
      </c>
      <c r="G33" s="217">
        <v>0</v>
      </c>
      <c r="H33" s="217">
        <v>0</v>
      </c>
      <c r="I33" s="217">
        <v>0</v>
      </c>
      <c r="J33" s="217">
        <v>0</v>
      </c>
      <c r="K33" s="217">
        <v>1655.6490566299999</v>
      </c>
      <c r="L33" s="217">
        <v>2378.3195503299999</v>
      </c>
      <c r="M33" s="217">
        <v>2304.3835504799999</v>
      </c>
      <c r="N33" s="217">
        <v>2213.0838676099997</v>
      </c>
      <c r="O33" s="217">
        <v>2403.0661961000001</v>
      </c>
      <c r="P33" s="217">
        <v>2340.1366524099999</v>
      </c>
      <c r="Q33" s="217">
        <v>2530.4418222100003</v>
      </c>
      <c r="R33" s="64">
        <v>2402.3662779399997</v>
      </c>
      <c r="S33" s="217">
        <v>2761.1491376700001</v>
      </c>
      <c r="T33" s="217">
        <v>2894.6665939</v>
      </c>
      <c r="U33" s="217">
        <v>2977.7209559399998</v>
      </c>
      <c r="V33" s="217">
        <v>2985.3881162599996</v>
      </c>
      <c r="W33" s="217">
        <v>3116.9744156600004</v>
      </c>
      <c r="X33" s="217">
        <v>3351.22571638</v>
      </c>
      <c r="Y33" s="217">
        <v>3234.6480858200002</v>
      </c>
    </row>
    <row r="34" spans="1:25">
      <c r="A34" s="24" t="s">
        <v>577</v>
      </c>
      <c r="B34" s="217">
        <v>1145.76161458</v>
      </c>
      <c r="C34" s="217">
        <v>1115.1303385399999</v>
      </c>
      <c r="D34" s="217">
        <v>1240.9464062500001</v>
      </c>
      <c r="E34" s="217">
        <v>1344.8395937499999</v>
      </c>
      <c r="F34" s="217">
        <v>1624.1573586100001</v>
      </c>
      <c r="G34" s="217">
        <v>1570.7954110700002</v>
      </c>
      <c r="H34" s="217">
        <v>2011.5224948</v>
      </c>
      <c r="I34" s="217">
        <v>1976.67335983</v>
      </c>
      <c r="J34" s="217">
        <v>1801.54346921</v>
      </c>
      <c r="K34" s="217">
        <v>1624.7934119199999</v>
      </c>
      <c r="L34" s="217">
        <v>1643.5578228900001</v>
      </c>
      <c r="M34" s="217">
        <v>1650.08911977</v>
      </c>
      <c r="N34" s="217">
        <v>1604.1675208099998</v>
      </c>
      <c r="O34" s="217">
        <v>1674.9485520600001</v>
      </c>
      <c r="P34" s="217">
        <v>1603.9649999800001</v>
      </c>
      <c r="Q34" s="217">
        <v>1674.8472916400001</v>
      </c>
      <c r="R34" s="64">
        <v>1682.8468645599999</v>
      </c>
      <c r="S34" s="217">
        <v>1952.1995728899999</v>
      </c>
      <c r="T34" s="217">
        <v>2027.1829114299999</v>
      </c>
      <c r="U34" s="217">
        <v>1961.8193124899999</v>
      </c>
      <c r="V34" s="217">
        <v>1972.90732811</v>
      </c>
      <c r="W34" s="217">
        <v>1940.2508437399999</v>
      </c>
      <c r="X34" s="217">
        <v>2108.44439582</v>
      </c>
      <c r="Y34" s="217">
        <v>2040.7518072799999</v>
      </c>
    </row>
    <row r="35" spans="1:25">
      <c r="A35" s="24" t="s">
        <v>568</v>
      </c>
      <c r="B35" s="217">
        <v>1426.0141782599999</v>
      </c>
      <c r="C35" s="217">
        <v>-2.000000165480742E-8</v>
      </c>
      <c r="D35" s="217">
        <v>-2.000000165480742E-8</v>
      </c>
      <c r="E35" s="217">
        <v>-2.000000165480742E-8</v>
      </c>
      <c r="F35" s="217">
        <v>0</v>
      </c>
      <c r="G35" s="217">
        <v>0</v>
      </c>
      <c r="H35" s="217">
        <v>0</v>
      </c>
      <c r="I35" s="217">
        <v>0</v>
      </c>
      <c r="J35" s="217">
        <v>0</v>
      </c>
      <c r="K35" s="217">
        <v>0</v>
      </c>
      <c r="L35" s="217">
        <v>0</v>
      </c>
      <c r="M35" s="217">
        <v>0</v>
      </c>
      <c r="N35" s="217">
        <v>0</v>
      </c>
      <c r="O35" s="217">
        <v>0</v>
      </c>
      <c r="P35" s="217">
        <v>0</v>
      </c>
      <c r="Q35" s="217">
        <v>0</v>
      </c>
      <c r="T35" s="217">
        <v>0</v>
      </c>
      <c r="U35" s="217">
        <v>0</v>
      </c>
      <c r="V35" s="217">
        <v>1700.95649422</v>
      </c>
      <c r="W35" s="217">
        <v>1729.7327333800001</v>
      </c>
      <c r="X35" s="217">
        <v>1704.0075268099999</v>
      </c>
      <c r="Y35" s="217">
        <v>1727.4594661199999</v>
      </c>
    </row>
    <row r="36" spans="1:25">
      <c r="A36" s="24" t="s">
        <v>150</v>
      </c>
      <c r="B36" s="217">
        <v>1087.223</v>
      </c>
      <c r="C36" s="217">
        <v>1104.587</v>
      </c>
      <c r="D36" s="217">
        <v>1234.277</v>
      </c>
      <c r="E36" s="217">
        <v>1375.1679999999999</v>
      </c>
      <c r="F36" s="217">
        <v>1662.06138569</v>
      </c>
      <c r="G36" s="217">
        <v>1611.8670396699999</v>
      </c>
      <c r="H36" s="217">
        <v>1889.80240435</v>
      </c>
      <c r="I36" s="217">
        <v>2009.29622374</v>
      </c>
      <c r="J36" s="217">
        <v>1811.3581362900002</v>
      </c>
      <c r="K36" s="217">
        <v>305.76355631000007</v>
      </c>
      <c r="L36" s="217">
        <v>328.92343222</v>
      </c>
      <c r="M36" s="217">
        <v>322.06197974999998</v>
      </c>
      <c r="N36" s="217">
        <v>308.96390034000007</v>
      </c>
      <c r="O36" s="217">
        <v>332.49705079000006</v>
      </c>
      <c r="P36" s="217">
        <v>319.52685476000005</v>
      </c>
      <c r="Q36" s="217">
        <v>339.66535508999999</v>
      </c>
      <c r="R36" s="64">
        <v>326.72528414999999</v>
      </c>
      <c r="S36" s="217">
        <v>378.92020690000004</v>
      </c>
      <c r="T36" s="217">
        <v>394.93821566999998</v>
      </c>
      <c r="U36" s="217">
        <v>409.59022763000002</v>
      </c>
      <c r="V36" s="217">
        <v>410.95798327</v>
      </c>
      <c r="W36" s="217">
        <v>421.70472997000002</v>
      </c>
      <c r="X36" s="217">
        <v>451.95881884000005</v>
      </c>
      <c r="Y36" s="217">
        <v>438.98498187000001</v>
      </c>
    </row>
    <row r="37" spans="1:25">
      <c r="A37" s="24" t="s">
        <v>108</v>
      </c>
      <c r="B37" s="217">
        <v>89.694066000000007</v>
      </c>
      <c r="C37" s="217">
        <v>89.68188434999999</v>
      </c>
      <c r="D37" s="217">
        <v>89.681884350000004</v>
      </c>
      <c r="E37" s="217">
        <v>166.29150109</v>
      </c>
      <c r="F37" s="217">
        <v>158.05763736</v>
      </c>
      <c r="G37" s="217">
        <v>151.06209382999998</v>
      </c>
      <c r="H37" s="217">
        <v>144.08815902000001</v>
      </c>
      <c r="I37" s="217">
        <v>137.13297295999999</v>
      </c>
      <c r="J37" s="217">
        <v>130.15808482</v>
      </c>
      <c r="K37" s="217">
        <v>123.16635459000001</v>
      </c>
      <c r="L37" s="217">
        <v>116.19241978000001</v>
      </c>
      <c r="M37" s="217">
        <v>109.23342042000002</v>
      </c>
      <c r="N37" s="217">
        <v>102.25853228</v>
      </c>
      <c r="O37" s="217">
        <v>95.270615280000001</v>
      </c>
      <c r="P37" s="217">
        <v>92.985797300000002</v>
      </c>
      <c r="Q37" s="217">
        <v>93.058248789999993</v>
      </c>
      <c r="R37" s="64">
        <v>93.11798924</v>
      </c>
      <c r="S37" s="217">
        <v>93.165018599999996</v>
      </c>
      <c r="T37" s="217">
        <v>93.224759039999995</v>
      </c>
      <c r="U37" s="217">
        <v>93.29721056999999</v>
      </c>
      <c r="V37" s="217">
        <v>93.356951019999997</v>
      </c>
      <c r="W37" s="217">
        <v>93.403980379999993</v>
      </c>
      <c r="X37" s="217">
        <v>93.463720820000006</v>
      </c>
      <c r="Y37" s="217">
        <v>0</v>
      </c>
    </row>
    <row r="38" spans="1:25">
      <c r="A38" s="24" t="s">
        <v>573</v>
      </c>
      <c r="B38" s="217">
        <v>0</v>
      </c>
      <c r="C38" s="217">
        <v>0</v>
      </c>
      <c r="D38" s="217">
        <v>0</v>
      </c>
      <c r="E38" s="217">
        <v>0</v>
      </c>
      <c r="F38" s="217">
        <v>0</v>
      </c>
      <c r="G38" s="217">
        <v>0</v>
      </c>
      <c r="H38" s="217">
        <v>0</v>
      </c>
      <c r="I38" s="217">
        <v>14.971164659999999</v>
      </c>
      <c r="J38" s="217">
        <v>15.02790122</v>
      </c>
      <c r="K38" s="217">
        <v>10.01860132</v>
      </c>
      <c r="L38" s="217">
        <v>5.0093014199999999</v>
      </c>
      <c r="M38" s="217">
        <v>9.9882132499999994</v>
      </c>
      <c r="N38" s="217">
        <v>28.997162069999998</v>
      </c>
      <c r="O38" s="217">
        <v>43.641110850000004</v>
      </c>
      <c r="P38" s="217">
        <v>64.819727790000002</v>
      </c>
      <c r="Q38" s="217">
        <v>57.00100595</v>
      </c>
      <c r="R38" s="64">
        <v>67.703829310000003</v>
      </c>
      <c r="S38" s="217">
        <v>67.086756409999992</v>
      </c>
      <c r="T38" s="217">
        <v>50.401526420000003</v>
      </c>
      <c r="U38" s="217">
        <v>51.247808870000007</v>
      </c>
      <c r="V38" s="217">
        <v>51.627818129999994</v>
      </c>
      <c r="W38" s="217">
        <v>52.40605025</v>
      </c>
      <c r="X38" s="217">
        <v>52.808529740000004</v>
      </c>
      <c r="Y38" s="217">
        <v>0</v>
      </c>
    </row>
    <row r="39" spans="1:25">
      <c r="A39" s="24" t="s">
        <v>578</v>
      </c>
      <c r="B39" s="217">
        <v>0</v>
      </c>
      <c r="C39" s="217">
        <v>0</v>
      </c>
      <c r="D39" s="217">
        <v>0</v>
      </c>
      <c r="E39" s="217">
        <v>266.00606981999999</v>
      </c>
      <c r="F39" s="217">
        <v>314.7559771</v>
      </c>
      <c r="G39" s="217">
        <v>307.67853676999999</v>
      </c>
      <c r="H39" s="217">
        <v>385.36456610000005</v>
      </c>
      <c r="I39" s="217">
        <v>406.34818816000001</v>
      </c>
      <c r="J39" s="217">
        <v>359.19222223000003</v>
      </c>
      <c r="K39" s="217">
        <v>321.06857664999995</v>
      </c>
      <c r="L39" s="217">
        <v>328.88079210000001</v>
      </c>
      <c r="M39" s="217">
        <v>-2E-8</v>
      </c>
      <c r="N39" s="217">
        <v>-2E-8</v>
      </c>
      <c r="O39" s="217">
        <v>-2E-8</v>
      </c>
      <c r="P39" s="217">
        <v>-2E-8</v>
      </c>
      <c r="Q39" s="217">
        <v>-2E-8</v>
      </c>
      <c r="R39" s="64">
        <v>-2E-8</v>
      </c>
      <c r="S39" s="217">
        <v>-2E-8</v>
      </c>
      <c r="T39" s="217">
        <v>31.59664166</v>
      </c>
      <c r="U39" s="217">
        <v>41.032723920000002</v>
      </c>
      <c r="V39" s="217">
        <v>41.183972590000003</v>
      </c>
      <c r="W39" s="217">
        <v>39.503804620000004</v>
      </c>
      <c r="X39" s="217">
        <v>41.991993149999999</v>
      </c>
      <c r="Y39" s="217">
        <v>0</v>
      </c>
    </row>
    <row r="40" spans="1:25">
      <c r="A40" s="24" t="s">
        <v>569</v>
      </c>
      <c r="B40" s="217">
        <v>0</v>
      </c>
      <c r="C40" s="217">
        <v>0</v>
      </c>
      <c r="D40" s="217">
        <v>0</v>
      </c>
      <c r="E40" s="217">
        <v>0</v>
      </c>
      <c r="F40" s="217">
        <v>0</v>
      </c>
      <c r="G40" s="217">
        <v>0</v>
      </c>
      <c r="H40" s="217">
        <v>0</v>
      </c>
      <c r="I40" s="217">
        <v>0</v>
      </c>
      <c r="J40" s="217">
        <v>0</v>
      </c>
      <c r="K40" s="217">
        <v>9.8015325600000001</v>
      </c>
      <c r="L40" s="217">
        <v>10.003448199999999</v>
      </c>
      <c r="M40" s="217">
        <v>9.8685741399999998</v>
      </c>
      <c r="N40" s="217">
        <v>9.5028258599999997</v>
      </c>
      <c r="O40" s="217">
        <v>10.139392839999999</v>
      </c>
      <c r="P40" s="217">
        <v>9.6610890200000004</v>
      </c>
      <c r="Q40" s="217">
        <v>10.038571789999999</v>
      </c>
      <c r="R40" s="64">
        <v>9.9976330200000003</v>
      </c>
      <c r="S40" s="217">
        <v>11.69773399</v>
      </c>
      <c r="T40" s="217">
        <v>12.220168939999999</v>
      </c>
      <c r="U40" s="217">
        <v>11.716422640000001</v>
      </c>
      <c r="V40" s="217">
        <v>7.8692515599999995</v>
      </c>
      <c r="W40" s="217">
        <v>3.8628783900000001</v>
      </c>
      <c r="X40" s="217">
        <v>4.19561019</v>
      </c>
      <c r="Y40" s="217">
        <v>0</v>
      </c>
    </row>
    <row r="41" spans="1:25">
      <c r="A41" s="24" t="s">
        <v>574</v>
      </c>
      <c r="B41" s="217">
        <v>853.81200000000001</v>
      </c>
      <c r="C41" s="217">
        <v>874</v>
      </c>
      <c r="D41" s="217">
        <v>853.58799999999997</v>
      </c>
      <c r="E41" s="217">
        <v>873.77499999999998</v>
      </c>
      <c r="F41" s="217">
        <v>855.12574053999992</v>
      </c>
      <c r="G41" s="217">
        <v>875.09016293000002</v>
      </c>
      <c r="H41" s="217">
        <v>855.43279130999997</v>
      </c>
      <c r="I41" s="217">
        <v>875.37579589999996</v>
      </c>
      <c r="J41" s="217">
        <v>854.96351880999998</v>
      </c>
      <c r="K41" s="217">
        <v>170.27971207999997</v>
      </c>
      <c r="L41" s="217">
        <v>164.29678181000003</v>
      </c>
      <c r="M41" s="217">
        <v>168.16303775</v>
      </c>
      <c r="N41" s="217">
        <v>164.21525918000003</v>
      </c>
      <c r="O41" s="217">
        <v>168.08732235999997</v>
      </c>
      <c r="P41" s="217">
        <v>164.18370431</v>
      </c>
      <c r="Q41" s="217">
        <v>168.05221374999999</v>
      </c>
      <c r="R41" s="64">
        <v>7.0000000000000018E-8</v>
      </c>
      <c r="S41" s="217">
        <v>7.0000000000000018E-8</v>
      </c>
      <c r="T41" s="217">
        <v>7.0000000000000018E-8</v>
      </c>
      <c r="U41" s="217">
        <v>4.0000000000000001E-8</v>
      </c>
      <c r="V41" s="217">
        <v>0</v>
      </c>
      <c r="W41" s="217">
        <v>0</v>
      </c>
      <c r="X41" s="217">
        <v>0</v>
      </c>
      <c r="Y41" s="217">
        <v>0</v>
      </c>
    </row>
    <row r="42" spans="1:25">
      <c r="A42" s="24" t="s">
        <v>109</v>
      </c>
      <c r="B42" s="217">
        <v>304.06946785000002</v>
      </c>
      <c r="C42" s="217">
        <v>-9.9999999392252903E-9</v>
      </c>
      <c r="D42" s="217">
        <v>-9.9999999392252903E-9</v>
      </c>
      <c r="E42" s="217">
        <v>-1E-8</v>
      </c>
      <c r="F42" s="217">
        <v>-1E-8</v>
      </c>
      <c r="G42" s="217">
        <v>-1E-8</v>
      </c>
      <c r="H42" s="217">
        <v>-1E-8</v>
      </c>
      <c r="I42" s="217">
        <v>-1E-8</v>
      </c>
      <c r="J42" s="217">
        <v>-1E-8</v>
      </c>
      <c r="K42" s="217">
        <v>-1E-8</v>
      </c>
      <c r="L42" s="217">
        <v>-1E-8</v>
      </c>
      <c r="M42" s="217">
        <v>-1E-8</v>
      </c>
      <c r="N42" s="217">
        <v>-1E-8</v>
      </c>
      <c r="O42" s="217">
        <v>-1E-8</v>
      </c>
      <c r="P42" s="217">
        <v>-1E-8</v>
      </c>
      <c r="Q42" s="217">
        <v>-1E-8</v>
      </c>
      <c r="R42" s="64">
        <v>-1E-8</v>
      </c>
      <c r="S42" s="217">
        <v>-1E-8</v>
      </c>
      <c r="T42" s="217">
        <v>-1E-8</v>
      </c>
      <c r="U42" s="217">
        <v>0</v>
      </c>
      <c r="V42" s="217">
        <v>0</v>
      </c>
      <c r="W42" s="217">
        <v>0</v>
      </c>
      <c r="X42" s="217">
        <v>0</v>
      </c>
      <c r="Y42" s="217">
        <v>0</v>
      </c>
    </row>
    <row r="43" spans="1:25">
      <c r="A43" s="24" t="s">
        <v>570</v>
      </c>
      <c r="B43" s="217">
        <v>32.304661479999993</v>
      </c>
      <c r="C43" s="217">
        <v>55.946867699999984</v>
      </c>
      <c r="D43" s="217">
        <v>-109.07866692000005</v>
      </c>
      <c r="E43" s="217">
        <v>-217.55393649999996</v>
      </c>
      <c r="F43" s="217">
        <v>-591.66582605999997</v>
      </c>
      <c r="G43" s="217">
        <v>-402.3324943999998</v>
      </c>
      <c r="H43" s="217">
        <v>-1160.8676569099998</v>
      </c>
      <c r="I43" s="217">
        <v>-875.0367334199999</v>
      </c>
      <c r="J43" s="217">
        <v>-356.48879992000008</v>
      </c>
      <c r="K43" s="217">
        <v>199.14043168000001</v>
      </c>
      <c r="L43" s="217">
        <v>-164.78782921999999</v>
      </c>
      <c r="M43" s="217">
        <v>-61.88821310000003</v>
      </c>
      <c r="N43" s="217">
        <v>-155.19555556999998</v>
      </c>
      <c r="O43" s="217">
        <v>-299.30545927999998</v>
      </c>
      <c r="P43" s="217">
        <v>-349.80680919999998</v>
      </c>
      <c r="Q43" s="217">
        <v>-500.97521595999996</v>
      </c>
      <c r="R43" s="64">
        <v>-432.91855638000004</v>
      </c>
      <c r="S43" s="217">
        <v>-791.79775964999999</v>
      </c>
      <c r="T43" s="226">
        <v>-872.97750063000001</v>
      </c>
      <c r="U43" s="226">
        <v>-985.93771613000013</v>
      </c>
      <c r="V43" s="226">
        <v>-1043.8757676499999</v>
      </c>
      <c r="W43" s="226">
        <v>-1195.1566463900001</v>
      </c>
      <c r="X43" s="226">
        <v>-1531.5234290599999</v>
      </c>
      <c r="Y43" s="226">
        <v>-1359.8210638400001</v>
      </c>
    </row>
    <row r="44" spans="1:25">
      <c r="A44" s="24" t="s">
        <v>572</v>
      </c>
      <c r="B44" s="217">
        <v>0</v>
      </c>
      <c r="C44" s="217">
        <v>0</v>
      </c>
      <c r="D44" s="217">
        <v>0</v>
      </c>
      <c r="E44" s="217">
        <v>0</v>
      </c>
      <c r="F44" s="217">
        <v>0</v>
      </c>
      <c r="G44" s="217">
        <v>0</v>
      </c>
      <c r="H44" s="217">
        <v>0</v>
      </c>
      <c r="I44" s="217">
        <v>8.099532000000001E-2</v>
      </c>
      <c r="J44" s="217">
        <v>15.20843625</v>
      </c>
      <c r="K44" s="217">
        <v>4.0599999999999992E-6</v>
      </c>
      <c r="L44" s="217">
        <v>10.18423679</v>
      </c>
      <c r="M44" s="217">
        <v>22.6052094</v>
      </c>
      <c r="N44" s="217">
        <v>22.920400170000001</v>
      </c>
      <c r="O44" s="217">
        <v>26.785736140000001</v>
      </c>
      <c r="P44" s="217">
        <v>16.768374380000001</v>
      </c>
      <c r="Q44" s="217">
        <v>9.4272220000000004E-2</v>
      </c>
      <c r="T44" s="217">
        <v>0</v>
      </c>
      <c r="U44" s="217">
        <v>0</v>
      </c>
      <c r="V44" s="217">
        <v>0</v>
      </c>
      <c r="W44" s="217">
        <v>0.46052348999999998</v>
      </c>
      <c r="X44" s="217">
        <v>8.7828869199999993</v>
      </c>
      <c r="Y44" s="217">
        <v>0</v>
      </c>
    </row>
    <row r="45" spans="1:25">
      <c r="A45" s="24" t="s">
        <v>579</v>
      </c>
      <c r="B45" s="217">
        <v>-3.4239069999999996E-2</v>
      </c>
      <c r="C45" s="217">
        <v>-3.4239069999999996E-2</v>
      </c>
      <c r="D45" s="217">
        <v>-3.4239069999999996E-2</v>
      </c>
      <c r="E45" s="217">
        <v>-3.4239069999999996E-2</v>
      </c>
      <c r="F45" s="217">
        <v>0</v>
      </c>
      <c r="G45" s="217">
        <v>0</v>
      </c>
      <c r="H45" s="217">
        <v>0</v>
      </c>
      <c r="I45" s="217">
        <v>0</v>
      </c>
      <c r="J45" s="217">
        <v>0</v>
      </c>
      <c r="K45" s="217">
        <v>0</v>
      </c>
      <c r="L45" s="217">
        <v>0</v>
      </c>
      <c r="M45" s="217">
        <v>0</v>
      </c>
      <c r="N45" s="217">
        <v>0</v>
      </c>
      <c r="O45" s="217">
        <v>0</v>
      </c>
      <c r="P45" s="217">
        <v>0</v>
      </c>
      <c r="Q45" s="217">
        <v>0</v>
      </c>
      <c r="T45" s="217">
        <v>0</v>
      </c>
      <c r="U45" s="217">
        <v>0</v>
      </c>
      <c r="V45" s="217">
        <v>0</v>
      </c>
      <c r="W45" s="217">
        <v>0</v>
      </c>
      <c r="X45" s="217">
        <v>0</v>
      </c>
      <c r="Y45" s="217">
        <v>0</v>
      </c>
    </row>
    <row r="46" spans="1:25">
      <c r="A46" s="24" t="s">
        <v>286</v>
      </c>
      <c r="B46" s="217">
        <v>-43.930471179999998</v>
      </c>
      <c r="C46" s="217">
        <v>-21.876806940000002</v>
      </c>
      <c r="D46" s="217">
        <v>-22.622576330000001</v>
      </c>
      <c r="E46" s="217">
        <v>-23.153958210000003</v>
      </c>
      <c r="F46" s="217">
        <v>0</v>
      </c>
      <c r="G46" s="217">
        <v>0</v>
      </c>
      <c r="H46" s="217">
        <v>0</v>
      </c>
      <c r="I46" s="217">
        <v>0</v>
      </c>
      <c r="J46" s="217">
        <v>0</v>
      </c>
      <c r="K46" s="217">
        <v>0</v>
      </c>
      <c r="L46" s="217">
        <v>0</v>
      </c>
      <c r="M46" s="217">
        <v>0</v>
      </c>
      <c r="N46" s="217">
        <v>0</v>
      </c>
      <c r="O46" s="217">
        <v>0</v>
      </c>
      <c r="P46" s="217">
        <v>0</v>
      </c>
      <c r="Q46" s="217">
        <v>0</v>
      </c>
      <c r="T46" s="217">
        <v>0</v>
      </c>
      <c r="U46" s="217">
        <v>0</v>
      </c>
      <c r="V46" s="217">
        <v>0</v>
      </c>
      <c r="W46" s="217">
        <v>0</v>
      </c>
      <c r="X46" s="217">
        <v>0</v>
      </c>
      <c r="Y46" s="217">
        <v>0</v>
      </c>
    </row>
    <row r="47" spans="1:25">
      <c r="A47" s="192" t="s">
        <v>580</v>
      </c>
      <c r="B47" s="198">
        <v>4894.9142779200001</v>
      </c>
      <c r="C47" s="198">
        <v>3217.4350445500004</v>
      </c>
      <c r="D47" s="198">
        <v>3286.7578082500004</v>
      </c>
      <c r="E47" s="198">
        <v>3785.3380308500005</v>
      </c>
      <c r="F47" s="198">
        <v>4022.4922732300001</v>
      </c>
      <c r="G47" s="198">
        <v>4114.1607498600006</v>
      </c>
      <c r="H47" s="198">
        <v>4125.3427586600001</v>
      </c>
      <c r="I47" s="198">
        <v>4544.8419671400006</v>
      </c>
      <c r="J47" s="198">
        <v>4630.9629689000003</v>
      </c>
      <c r="K47" s="198">
        <v>4419.6812377900005</v>
      </c>
      <c r="L47" s="198">
        <v>4820.5799563099999</v>
      </c>
      <c r="M47" s="198">
        <v>4534.5048918299999</v>
      </c>
      <c r="N47" s="198">
        <v>4298.9139127199996</v>
      </c>
      <c r="O47" s="198">
        <v>4455.1305171100003</v>
      </c>
      <c r="P47" s="198">
        <v>4262.2403907200005</v>
      </c>
      <c r="Q47" s="198">
        <v>4372.22356545</v>
      </c>
      <c r="R47" s="340">
        <v>4149.8393218799993</v>
      </c>
      <c r="S47" s="198">
        <v>4472.4206668500001</v>
      </c>
      <c r="T47" s="198">
        <v>4631.2533164899996</v>
      </c>
      <c r="U47" s="372">
        <v>4560.4869459699994</v>
      </c>
      <c r="V47" s="372">
        <v>6220.3721475099992</v>
      </c>
      <c r="W47" s="372">
        <v>6203.1433134900008</v>
      </c>
      <c r="X47" s="372">
        <v>6285.3557696099997</v>
      </c>
      <c r="Y47" s="372">
        <v>6082.0232772500003</v>
      </c>
    </row>
    <row r="48" spans="1:25">
      <c r="A48" s="187" t="s">
        <v>567</v>
      </c>
      <c r="B48" s="188" t="s">
        <v>611</v>
      </c>
      <c r="C48" s="188" t="s">
        <v>612</v>
      </c>
      <c r="D48" s="188" t="s">
        <v>613</v>
      </c>
      <c r="E48" s="188" t="s">
        <v>614</v>
      </c>
      <c r="F48" s="188" t="s">
        <v>615</v>
      </c>
      <c r="G48" s="188" t="s">
        <v>616</v>
      </c>
      <c r="H48" s="188" t="s">
        <v>617</v>
      </c>
      <c r="I48" s="188" t="s">
        <v>618</v>
      </c>
      <c r="J48" s="188" t="s">
        <v>619</v>
      </c>
      <c r="K48" s="188" t="s">
        <v>620</v>
      </c>
      <c r="L48" s="188" t="s">
        <v>621</v>
      </c>
      <c r="M48" s="188" t="s">
        <v>622</v>
      </c>
      <c r="N48" s="188" t="s">
        <v>623</v>
      </c>
      <c r="O48" s="188" t="s">
        <v>624</v>
      </c>
      <c r="P48" s="188" t="s">
        <v>625</v>
      </c>
      <c r="Q48" s="188" t="s">
        <v>626</v>
      </c>
      <c r="R48" s="188" t="s">
        <v>627</v>
      </c>
      <c r="S48" s="188" t="s">
        <v>628</v>
      </c>
      <c r="T48" s="188" t="s">
        <v>629</v>
      </c>
      <c r="U48" s="188" t="s">
        <v>643</v>
      </c>
      <c r="V48" s="188" t="s">
        <v>648</v>
      </c>
      <c r="W48" s="188" t="s">
        <v>662</v>
      </c>
      <c r="X48" s="188" t="s">
        <v>694</v>
      </c>
      <c r="Y48" s="188" t="s">
        <v>704</v>
      </c>
    </row>
    <row r="49" spans="1:25" ht="18" customHeight="1">
      <c r="A49" s="187" t="s">
        <v>581</v>
      </c>
      <c r="B49" s="188" t="s">
        <v>10</v>
      </c>
      <c r="C49" s="188" t="s">
        <v>630</v>
      </c>
      <c r="D49" s="188" t="s">
        <v>631</v>
      </c>
      <c r="E49" s="188" t="s">
        <v>632</v>
      </c>
      <c r="F49" s="188" t="s">
        <v>10</v>
      </c>
      <c r="G49" s="188" t="s">
        <v>630</v>
      </c>
      <c r="H49" s="188" t="s">
        <v>631</v>
      </c>
      <c r="I49" s="188" t="s">
        <v>632</v>
      </c>
      <c r="J49" s="188" t="s">
        <v>10</v>
      </c>
      <c r="K49" s="188" t="s">
        <v>630</v>
      </c>
      <c r="L49" s="188" t="s">
        <v>631</v>
      </c>
      <c r="M49" s="188" t="s">
        <v>632</v>
      </c>
      <c r="N49" s="188" t="s">
        <v>10</v>
      </c>
      <c r="O49" s="188" t="s">
        <v>630</v>
      </c>
      <c r="P49" s="188" t="s">
        <v>631</v>
      </c>
      <c r="Q49" s="188" t="s">
        <v>632</v>
      </c>
      <c r="R49" s="188" t="s">
        <v>10</v>
      </c>
      <c r="S49" s="188" t="s">
        <v>630</v>
      </c>
      <c r="T49" s="188" t="s">
        <v>631</v>
      </c>
      <c r="U49" s="188" t="s">
        <v>632</v>
      </c>
      <c r="V49" s="188" t="s">
        <v>10</v>
      </c>
      <c r="W49" s="188" t="s">
        <v>630</v>
      </c>
      <c r="X49" s="188" t="s">
        <v>631</v>
      </c>
      <c r="Y49" s="188" t="s">
        <v>632</v>
      </c>
    </row>
    <row r="50" spans="1:25">
      <c r="A50" s="199" t="s">
        <v>582</v>
      </c>
      <c r="B50" s="218">
        <v>7865.1187290199996</v>
      </c>
      <c r="C50" s="218">
        <v>6245.3735436600009</v>
      </c>
      <c r="D50" s="218">
        <v>6254.5765879500004</v>
      </c>
      <c r="E50" s="218">
        <v>6850.4740196500006</v>
      </c>
      <c r="F50" s="218">
        <v>7254.90894071</v>
      </c>
      <c r="G50" s="218">
        <v>7318.1608809900008</v>
      </c>
      <c r="H50" s="218">
        <v>7212.8175144800007</v>
      </c>
      <c r="I50" s="218">
        <v>8203.2748099199998</v>
      </c>
      <c r="J50" s="218">
        <v>8379.6689925999999</v>
      </c>
      <c r="K50" s="218">
        <v>8050.4408079000004</v>
      </c>
      <c r="L50" s="218">
        <v>8399.4232182699998</v>
      </c>
      <c r="M50" s="218">
        <v>8665.9866551599989</v>
      </c>
      <c r="N50" s="218">
        <v>8345.2965821299986</v>
      </c>
      <c r="O50" s="218">
        <v>8344.3669058300002</v>
      </c>
      <c r="P50" s="218">
        <v>8156.9573830999998</v>
      </c>
      <c r="Q50" s="218">
        <v>8723.0961250199998</v>
      </c>
      <c r="R50" s="218">
        <v>8229.8094759300002</v>
      </c>
      <c r="S50" s="218">
        <v>9050.2701586799994</v>
      </c>
      <c r="T50" s="218">
        <v>8827.4575436999985</v>
      </c>
      <c r="U50" s="218">
        <v>8578.417342550003</v>
      </c>
      <c r="V50" s="218">
        <v>10230.992855149998</v>
      </c>
      <c r="W50" s="218">
        <v>10138.069672580001</v>
      </c>
      <c r="X50" s="218">
        <v>10056.735982779999</v>
      </c>
      <c r="Y50" s="218">
        <v>11607.29387965</v>
      </c>
    </row>
    <row r="51" spans="1:25">
      <c r="A51" s="199" t="s">
        <v>583</v>
      </c>
      <c r="B51" s="218">
        <v>-1130.3733481300001</v>
      </c>
      <c r="C51" s="218">
        <v>-1293.45811033</v>
      </c>
      <c r="D51" s="218">
        <v>-1412.0841696</v>
      </c>
      <c r="E51" s="218">
        <v>-1689.92670284</v>
      </c>
      <c r="F51" s="218">
        <v>-1860.4715001900001</v>
      </c>
      <c r="G51" s="218">
        <v>-2019.49665845</v>
      </c>
      <c r="H51" s="218">
        <v>-1863.82033574</v>
      </c>
      <c r="I51" s="218">
        <v>-3128.51389135</v>
      </c>
      <c r="J51" s="218">
        <v>-2659.43430455</v>
      </c>
      <c r="K51" s="218">
        <v>-2251.5563640700002</v>
      </c>
      <c r="L51" s="218">
        <v>-2981.1454762800004</v>
      </c>
      <c r="M51" s="218">
        <v>-4362.0971012199998</v>
      </c>
      <c r="N51" s="218">
        <v>-4105.6373034500002</v>
      </c>
      <c r="O51" s="218">
        <v>-3804.1363704899995</v>
      </c>
      <c r="P51" s="218">
        <v>-4247.25146675</v>
      </c>
      <c r="Q51" s="218">
        <v>-3850.3630580100003</v>
      </c>
      <c r="R51" s="218">
        <v>-4896.0807488199998</v>
      </c>
      <c r="S51" s="218">
        <v>-4461.0042360900006</v>
      </c>
      <c r="T51" s="218">
        <v>-4475.3860598200008</v>
      </c>
      <c r="U51" s="218">
        <v>-4056.1787244700004</v>
      </c>
      <c r="V51" s="218">
        <v>-4656.9859720900004</v>
      </c>
      <c r="W51" s="218">
        <v>-4302.1969462500001</v>
      </c>
      <c r="X51" s="218">
        <v>-4743.09290358</v>
      </c>
      <c r="Y51" s="218">
        <v>-7439.6924877400006</v>
      </c>
    </row>
    <row r="52" spans="1:25" ht="21" customHeight="1">
      <c r="A52" s="199" t="s">
        <v>584</v>
      </c>
      <c r="B52" s="218">
        <v>6734.7453808899991</v>
      </c>
      <c r="C52" s="218">
        <v>4951.9154333300012</v>
      </c>
      <c r="D52" s="218">
        <v>4842.4924183500007</v>
      </c>
      <c r="E52" s="218">
        <v>5160.5473168100007</v>
      </c>
      <c r="F52" s="218">
        <v>5394.4374405199997</v>
      </c>
      <c r="G52" s="218">
        <v>5298.664222540001</v>
      </c>
      <c r="H52" s="218">
        <v>5348.9971787400009</v>
      </c>
      <c r="I52" s="218">
        <v>5074.7609185700003</v>
      </c>
      <c r="J52" s="218">
        <v>5720.2346880499999</v>
      </c>
      <c r="K52" s="218">
        <v>5798.8844438300002</v>
      </c>
      <c r="L52" s="218">
        <v>5418.2777419899994</v>
      </c>
      <c r="M52" s="218">
        <v>4303.8895539399991</v>
      </c>
      <c r="N52" s="218">
        <v>4239.6592786799984</v>
      </c>
      <c r="O52" s="218">
        <v>4540.2305353400006</v>
      </c>
      <c r="P52" s="218">
        <v>3909.7059163499998</v>
      </c>
      <c r="Q52" s="218">
        <v>4872.73306701</v>
      </c>
      <c r="R52" s="218">
        <v>3333.7287271100004</v>
      </c>
      <c r="S52" s="218">
        <v>4589.2659225899988</v>
      </c>
      <c r="T52" s="218">
        <v>4352.0714838799977</v>
      </c>
      <c r="U52" s="218">
        <v>4522.2386180800022</v>
      </c>
      <c r="V52" s="218">
        <v>5574.0068830599976</v>
      </c>
      <c r="W52" s="218">
        <v>5835.8727263300007</v>
      </c>
      <c r="X52" s="218">
        <v>5313.6430791999974</v>
      </c>
      <c r="Y52" s="218">
        <v>4167.6013919099996</v>
      </c>
    </row>
    <row r="53" spans="1:25">
      <c r="A53" s="193" t="s">
        <v>567</v>
      </c>
      <c r="B53" s="194" t="s">
        <v>611</v>
      </c>
      <c r="C53" s="194" t="s">
        <v>612</v>
      </c>
      <c r="D53" s="194" t="s">
        <v>613</v>
      </c>
      <c r="E53" s="194" t="s">
        <v>614</v>
      </c>
      <c r="F53" s="194" t="s">
        <v>615</v>
      </c>
      <c r="G53" s="194" t="s">
        <v>616</v>
      </c>
      <c r="H53" s="194" t="s">
        <v>617</v>
      </c>
      <c r="I53" s="194" t="s">
        <v>618</v>
      </c>
      <c r="J53" s="194" t="s">
        <v>619</v>
      </c>
      <c r="K53" s="194" t="s">
        <v>620</v>
      </c>
      <c r="L53" s="194" t="s">
        <v>621</v>
      </c>
      <c r="M53" s="194" t="s">
        <v>622</v>
      </c>
      <c r="N53" s="194" t="s">
        <v>623</v>
      </c>
      <c r="O53" s="194" t="s">
        <v>624</v>
      </c>
      <c r="P53" s="194" t="s">
        <v>625</v>
      </c>
      <c r="Q53" s="194" t="s">
        <v>626</v>
      </c>
      <c r="R53" s="194" t="s">
        <v>627</v>
      </c>
      <c r="S53" s="194" t="s">
        <v>628</v>
      </c>
      <c r="T53" s="194" t="s">
        <v>629</v>
      </c>
      <c r="U53" s="194" t="s">
        <v>643</v>
      </c>
      <c r="V53" s="194" t="s">
        <v>648</v>
      </c>
      <c r="W53" s="194" t="s">
        <v>662</v>
      </c>
      <c r="X53" s="194" t="s">
        <v>694</v>
      </c>
      <c r="Y53" s="194" t="s">
        <v>704</v>
      </c>
    </row>
    <row r="54" spans="1:25" ht="20.25" customHeight="1">
      <c r="A54" s="193" t="s">
        <v>110</v>
      </c>
      <c r="B54" s="194" t="s">
        <v>10</v>
      </c>
      <c r="C54" s="194" t="s">
        <v>630</v>
      </c>
      <c r="D54" s="194" t="s">
        <v>631</v>
      </c>
      <c r="E54" s="194" t="s">
        <v>632</v>
      </c>
      <c r="F54" s="194" t="s">
        <v>10</v>
      </c>
      <c r="G54" s="194" t="s">
        <v>630</v>
      </c>
      <c r="H54" s="194" t="s">
        <v>631</v>
      </c>
      <c r="I54" s="194" t="s">
        <v>632</v>
      </c>
      <c r="J54" s="194" t="s">
        <v>10</v>
      </c>
      <c r="K54" s="194" t="s">
        <v>630</v>
      </c>
      <c r="L54" s="194" t="s">
        <v>631</v>
      </c>
      <c r="M54" s="194" t="s">
        <v>632</v>
      </c>
      <c r="N54" s="194" t="s">
        <v>10</v>
      </c>
      <c r="O54" s="194" t="s">
        <v>630</v>
      </c>
      <c r="P54" s="194" t="s">
        <v>631</v>
      </c>
      <c r="Q54" s="194" t="s">
        <v>632</v>
      </c>
      <c r="R54" s="194" t="s">
        <v>10</v>
      </c>
      <c r="S54" s="194" t="s">
        <v>630</v>
      </c>
      <c r="T54" s="194" t="s">
        <v>631</v>
      </c>
      <c r="U54" s="194" t="s">
        <v>632</v>
      </c>
      <c r="V54" s="194" t="s">
        <v>10</v>
      </c>
      <c r="W54" s="194" t="s">
        <v>630</v>
      </c>
      <c r="X54" s="194" t="s">
        <v>631</v>
      </c>
      <c r="Y54" s="194" t="s">
        <v>632</v>
      </c>
    </row>
    <row r="55" spans="1:25">
      <c r="A55" s="24" t="s">
        <v>585</v>
      </c>
      <c r="B55" s="217">
        <v>1076.8823768100001</v>
      </c>
      <c r="C55" s="217">
        <v>1049.4740869299999</v>
      </c>
      <c r="D55" s="217">
        <v>1169.44799493</v>
      </c>
      <c r="E55" s="217">
        <v>1048.1585329299999</v>
      </c>
      <c r="F55" s="217">
        <v>861.40617540999995</v>
      </c>
      <c r="G55" s="217">
        <v>697.60222340999997</v>
      </c>
      <c r="H55" s="217">
        <v>894.00764141000002</v>
      </c>
      <c r="I55" s="217">
        <v>1857.5829704099999</v>
      </c>
      <c r="J55" s="217">
        <v>1687.6754334100001</v>
      </c>
      <c r="K55" s="217">
        <v>1470.78265341</v>
      </c>
      <c r="L55" s="217">
        <v>1487.9908834100002</v>
      </c>
      <c r="M55" s="217">
        <v>1458.1728014099999</v>
      </c>
      <c r="N55" s="217">
        <v>1381.6408474100001</v>
      </c>
      <c r="O55" s="217">
        <v>1421.3996634100001</v>
      </c>
      <c r="P55" s="217">
        <v>1125.60441341</v>
      </c>
      <c r="Q55" s="217">
        <v>2169.0290384100008</v>
      </c>
      <c r="R55" s="64">
        <v>2159.7723004199997</v>
      </c>
      <c r="S55" s="217">
        <v>2500.9482574200001</v>
      </c>
      <c r="T55" s="217">
        <v>5186.6280354199998</v>
      </c>
      <c r="U55" s="217">
        <v>5620.213103</v>
      </c>
      <c r="V55" s="217">
        <v>5638.699243</v>
      </c>
      <c r="W55" s="217">
        <v>6660.0203709999996</v>
      </c>
      <c r="X55" s="217">
        <v>7565.6238819999999</v>
      </c>
      <c r="Y55" s="217">
        <v>7317.3082240000003</v>
      </c>
    </row>
    <row r="56" spans="1:25">
      <c r="A56" s="24" t="s">
        <v>574</v>
      </c>
      <c r="B56" s="217">
        <v>0</v>
      </c>
      <c r="C56" s="217">
        <v>0</v>
      </c>
      <c r="D56" s="217">
        <v>0</v>
      </c>
      <c r="E56" s="217">
        <v>693.53646500000002</v>
      </c>
      <c r="F56" s="217">
        <v>703.73752422999996</v>
      </c>
      <c r="G56" s="217">
        <v>1346.2333302300001</v>
      </c>
      <c r="H56" s="217">
        <v>1392.59815923</v>
      </c>
      <c r="I56" s="217">
        <v>1347.6189702300001</v>
      </c>
      <c r="J56" s="217">
        <v>1394.2382742300001</v>
      </c>
      <c r="K56" s="217">
        <v>2034.1532002299998</v>
      </c>
      <c r="L56" s="217">
        <v>2104.6374372299997</v>
      </c>
      <c r="M56" s="217">
        <v>2036.5693392300002</v>
      </c>
      <c r="N56" s="217">
        <v>2098.8615482300002</v>
      </c>
      <c r="O56" s="217">
        <v>3011.1860102300002</v>
      </c>
      <c r="P56" s="217">
        <v>3078.7779802300001</v>
      </c>
      <c r="Q56" s="217">
        <v>3713.3731252299999</v>
      </c>
      <c r="R56" s="64">
        <v>3779.5878462400001</v>
      </c>
      <c r="S56" s="217">
        <v>3726.7276062400001</v>
      </c>
      <c r="T56" s="217">
        <v>3790.9467032399998</v>
      </c>
      <c r="U56" s="217">
        <v>3783.0625540000001</v>
      </c>
      <c r="V56" s="217">
        <v>4753.9022670000004</v>
      </c>
      <c r="W56" s="217">
        <v>4796.9291519999997</v>
      </c>
      <c r="X56" s="217">
        <v>5913.787644</v>
      </c>
      <c r="Y56" s="217">
        <v>5334.7979969999997</v>
      </c>
    </row>
    <row r="57" spans="1:25">
      <c r="A57" s="24" t="s">
        <v>149</v>
      </c>
      <c r="B57" s="217">
        <v>0</v>
      </c>
      <c r="C57" s="217">
        <v>0</v>
      </c>
      <c r="D57" s="217">
        <v>0</v>
      </c>
      <c r="E57" s="217">
        <v>0</v>
      </c>
      <c r="F57" s="217">
        <v>0</v>
      </c>
      <c r="G57" s="217">
        <v>0</v>
      </c>
      <c r="H57" s="217">
        <v>0</v>
      </c>
      <c r="I57" s="217">
        <v>0</v>
      </c>
      <c r="J57" s="217">
        <v>0</v>
      </c>
      <c r="K57" s="217">
        <v>0</v>
      </c>
      <c r="L57" s="217">
        <v>0</v>
      </c>
      <c r="M57" s="217">
        <v>0</v>
      </c>
      <c r="N57" s="217">
        <v>1587.7384650000001</v>
      </c>
      <c r="O57" s="217">
        <v>1690.2848129999998</v>
      </c>
      <c r="P57" s="217">
        <v>1615.0663630000001</v>
      </c>
      <c r="Q57" s="217">
        <v>1712.1159</v>
      </c>
      <c r="R57" s="64">
        <v>1697.242356</v>
      </c>
      <c r="S57" s="217">
        <v>1997.870048</v>
      </c>
      <c r="T57" s="217">
        <v>2060.8534559999998</v>
      </c>
      <c r="U57" s="217">
        <v>2015.919398</v>
      </c>
      <c r="V57" s="217">
        <v>2010.6188119999999</v>
      </c>
      <c r="W57" s="217">
        <v>2047.1898269999999</v>
      </c>
      <c r="X57" s="217">
        <v>2198.3138739999999</v>
      </c>
      <c r="Y57" s="217">
        <v>2088.4499489999998</v>
      </c>
    </row>
    <row r="58" spans="1:25">
      <c r="A58" s="24" t="s">
        <v>573</v>
      </c>
      <c r="B58" s="217">
        <v>1140.4370364500001</v>
      </c>
      <c r="C58" s="217">
        <v>2408.2560012399999</v>
      </c>
      <c r="D58" s="217">
        <v>2662.2134402400002</v>
      </c>
      <c r="E58" s="217">
        <v>2913.5627232400002</v>
      </c>
      <c r="F58" s="217">
        <v>3456.7039593099998</v>
      </c>
      <c r="G58" s="217">
        <v>3323.0301133100002</v>
      </c>
      <c r="H58" s="217">
        <v>4157.4006403100002</v>
      </c>
      <c r="I58" s="217">
        <v>4118.6671787900004</v>
      </c>
      <c r="J58" s="217">
        <v>3774.2140532499998</v>
      </c>
      <c r="K58" s="217">
        <v>3328.4537585099997</v>
      </c>
      <c r="L58" s="217">
        <v>3415.68533574</v>
      </c>
      <c r="M58" s="217">
        <v>3444.2653464699997</v>
      </c>
      <c r="N58" s="217">
        <v>1475.4023925200001</v>
      </c>
      <c r="O58" s="217">
        <v>1523.7106869200002</v>
      </c>
      <c r="P58" s="217">
        <v>1464.4146928</v>
      </c>
      <c r="Q58" s="217">
        <v>1542.4953269100004</v>
      </c>
      <c r="R58" s="64">
        <v>1490.3596900599998</v>
      </c>
      <c r="S58" s="217">
        <v>1679.9763170599999</v>
      </c>
      <c r="T58" s="217">
        <v>1829.1192085199998</v>
      </c>
      <c r="U58" s="217">
        <v>2423.4986961199997</v>
      </c>
      <c r="V58" s="217">
        <v>1851.5931085999998</v>
      </c>
      <c r="W58" s="217">
        <v>1935.7156791800001</v>
      </c>
      <c r="X58" s="217">
        <v>2064.7924130000001</v>
      </c>
      <c r="Y58" s="217">
        <v>2019.4298902999999</v>
      </c>
    </row>
    <row r="59" spans="1:25">
      <c r="A59" s="24" t="s">
        <v>705</v>
      </c>
      <c r="B59" s="217"/>
      <c r="C59" s="217"/>
      <c r="D59" s="217"/>
      <c r="E59" s="217"/>
      <c r="F59" s="217"/>
      <c r="G59" s="217"/>
      <c r="H59" s="217"/>
      <c r="I59" s="217"/>
      <c r="J59" s="217"/>
      <c r="K59" s="217"/>
      <c r="L59" s="217"/>
      <c r="M59" s="217"/>
      <c r="N59" s="217"/>
      <c r="O59" s="217"/>
      <c r="P59" s="217"/>
      <c r="Q59" s="217"/>
      <c r="R59" s="64"/>
      <c r="S59" s="217"/>
      <c r="T59" s="217"/>
      <c r="U59" s="217"/>
      <c r="V59" s="217"/>
      <c r="W59" s="217"/>
      <c r="X59" s="217"/>
      <c r="Y59" s="217">
        <v>1993.0305699999999</v>
      </c>
    </row>
    <row r="60" spans="1:25">
      <c r="A60" s="24" t="s">
        <v>111</v>
      </c>
      <c r="B60" s="217">
        <v>791.66390295999997</v>
      </c>
      <c r="C60" s="217">
        <v>791.25264211000012</v>
      </c>
      <c r="D60" s="217">
        <v>812.3251501100001</v>
      </c>
      <c r="E60" s="217">
        <v>789.95645811000009</v>
      </c>
      <c r="F60" s="217">
        <v>816.67460533999997</v>
      </c>
      <c r="G60" s="217">
        <v>818.32995133999987</v>
      </c>
      <c r="H60" s="217">
        <v>846.98489433999998</v>
      </c>
      <c r="I60" s="217">
        <v>824.29000533999999</v>
      </c>
      <c r="J60" s="217">
        <v>856.80305934</v>
      </c>
      <c r="K60" s="217">
        <v>853.74298034000003</v>
      </c>
      <c r="L60" s="217">
        <v>882.47825634000003</v>
      </c>
      <c r="M60" s="217">
        <v>849.00758234000011</v>
      </c>
      <c r="N60" s="217">
        <v>874.36353634000011</v>
      </c>
      <c r="O60" s="217">
        <v>864.92458334000003</v>
      </c>
      <c r="P60" s="217">
        <v>884.46915534000004</v>
      </c>
      <c r="Q60" s="217">
        <v>801.41441933999999</v>
      </c>
      <c r="R60" s="64">
        <v>819.10241333999988</v>
      </c>
      <c r="S60" s="217">
        <v>823.14964833999989</v>
      </c>
      <c r="T60" s="217">
        <v>842.19381334000002</v>
      </c>
      <c r="U60" s="217">
        <v>419.011662</v>
      </c>
      <c r="V60" s="217">
        <v>430.25622800000002</v>
      </c>
      <c r="W60" s="217">
        <v>442.04346399999997</v>
      </c>
      <c r="X60" s="217">
        <v>450.87577399999998</v>
      </c>
      <c r="Y60" s="217">
        <v>1121.2562459999999</v>
      </c>
    </row>
    <row r="61" spans="1:25">
      <c r="A61" s="24" t="s">
        <v>586</v>
      </c>
      <c r="B61" s="217">
        <v>0</v>
      </c>
      <c r="C61" s="217">
        <v>0</v>
      </c>
      <c r="D61" s="217">
        <v>0</v>
      </c>
      <c r="E61" s="217">
        <v>214.25767300000001</v>
      </c>
      <c r="F61" s="217">
        <v>361.30523599999998</v>
      </c>
      <c r="G61" s="217">
        <v>364.96044700000004</v>
      </c>
      <c r="H61" s="217">
        <v>670.88806599999998</v>
      </c>
      <c r="I61" s="217">
        <v>676.82334400000002</v>
      </c>
      <c r="J61" s="217">
        <v>629.33809099999996</v>
      </c>
      <c r="K61" s="217">
        <v>560.23571100000004</v>
      </c>
      <c r="L61" s="217">
        <v>599.39369600000009</v>
      </c>
      <c r="M61" s="217">
        <v>560.56878799999993</v>
      </c>
      <c r="N61" s="217">
        <v>554.74989500000004</v>
      </c>
      <c r="O61" s="217">
        <v>620.23428899999999</v>
      </c>
      <c r="P61" s="217">
        <v>617.37265600000001</v>
      </c>
      <c r="Q61" s="217">
        <v>649.70975499999997</v>
      </c>
      <c r="R61" s="64">
        <v>671.22145999999998</v>
      </c>
      <c r="S61" s="217">
        <v>754.30942800000003</v>
      </c>
      <c r="T61" s="217">
        <v>781.88015099999996</v>
      </c>
      <c r="U61" s="217">
        <v>739.352304</v>
      </c>
      <c r="V61" s="217">
        <v>730.92532900000003</v>
      </c>
      <c r="W61" s="217">
        <v>730.09461399999998</v>
      </c>
      <c r="X61" s="217">
        <v>762.99666200000001</v>
      </c>
      <c r="Y61" s="217">
        <v>754.53826100000003</v>
      </c>
    </row>
    <row r="62" spans="1:25">
      <c r="A62" s="24" t="s">
        <v>568</v>
      </c>
      <c r="B62" s="217">
        <v>812.64610094</v>
      </c>
      <c r="C62" s="217">
        <v>982.02075540999999</v>
      </c>
      <c r="D62" s="217">
        <v>1125.75995541</v>
      </c>
      <c r="E62" s="217">
        <v>1377.92821841</v>
      </c>
      <c r="F62" s="217">
        <v>1482.7464419400001</v>
      </c>
      <c r="G62" s="217">
        <v>1515.91365694</v>
      </c>
      <c r="H62" s="217">
        <v>1530.8687459400001</v>
      </c>
      <c r="I62" s="217">
        <v>1577.1869839399999</v>
      </c>
      <c r="J62" s="217">
        <v>1484.6043879399999</v>
      </c>
      <c r="K62" s="217">
        <v>1457.3241259400002</v>
      </c>
      <c r="L62" s="217">
        <v>1372.2746589400001</v>
      </c>
      <c r="M62" s="217">
        <v>1356.04395494</v>
      </c>
      <c r="N62" s="217">
        <v>1262.6306799399999</v>
      </c>
      <c r="O62" s="217">
        <v>1233.20066294</v>
      </c>
      <c r="P62" s="217">
        <v>1125.2077529399999</v>
      </c>
      <c r="Q62" s="217">
        <v>1080.58417994</v>
      </c>
      <c r="R62" s="64">
        <v>988.95001792000016</v>
      </c>
      <c r="S62" s="217">
        <v>845.37189592000004</v>
      </c>
      <c r="T62" s="217">
        <v>774.43126491999999</v>
      </c>
      <c r="U62" s="217">
        <v>742.11190799999997</v>
      </c>
      <c r="V62" s="217">
        <v>585.90842399999997</v>
      </c>
      <c r="W62" s="217">
        <v>557.12249399999996</v>
      </c>
      <c r="X62" s="217">
        <v>495.27412399999997</v>
      </c>
      <c r="Y62" s="217">
        <v>560.37722599999995</v>
      </c>
    </row>
    <row r="63" spans="1:25">
      <c r="A63" s="24" t="s">
        <v>106</v>
      </c>
      <c r="B63" s="217">
        <v>50.245962590000005</v>
      </c>
      <c r="C63" s="217">
        <v>50.921168219999998</v>
      </c>
      <c r="D63" s="217">
        <v>72.501230219999997</v>
      </c>
      <c r="E63" s="217">
        <v>27.420339219999999</v>
      </c>
      <c r="F63" s="217">
        <v>67.108243219999991</v>
      </c>
      <c r="G63" s="217">
        <v>95.984514219999994</v>
      </c>
      <c r="H63" s="217">
        <v>129.85472222000001</v>
      </c>
      <c r="I63" s="217">
        <v>61.598958219999993</v>
      </c>
      <c r="J63" s="217">
        <v>62.651103219999996</v>
      </c>
      <c r="K63" s="217">
        <v>2.2000000000000001E-7</v>
      </c>
      <c r="L63" s="217">
        <v>-7.7999999999999994E-7</v>
      </c>
      <c r="M63" s="217">
        <v>-7.7999999999999994E-7</v>
      </c>
      <c r="N63" s="217">
        <v>-7.7999999999999994E-7</v>
      </c>
      <c r="O63" s="217">
        <v>-7.7999999999999994E-7</v>
      </c>
      <c r="P63" s="217">
        <v>-7.7999999999999994E-7</v>
      </c>
      <c r="Q63" s="217">
        <v>-7.7999999999999994E-7</v>
      </c>
      <c r="R63" s="64">
        <v>-7.7999999999999994E-7</v>
      </c>
      <c r="S63" s="217">
        <v>354.19387022000001</v>
      </c>
      <c r="T63" s="217">
        <v>359.55094522000002</v>
      </c>
      <c r="U63" s="217">
        <v>364.98904599999997</v>
      </c>
      <c r="V63" s="217">
        <v>370.38850400000001</v>
      </c>
      <c r="W63" s="217">
        <v>375.92917299999999</v>
      </c>
      <c r="X63" s="217">
        <v>381.61498799999998</v>
      </c>
      <c r="Y63" s="217">
        <v>387.38679999999999</v>
      </c>
    </row>
    <row r="64" spans="1:25">
      <c r="A64" s="24" t="s">
        <v>108</v>
      </c>
      <c r="B64" s="217"/>
      <c r="C64" s="217"/>
      <c r="D64" s="217"/>
      <c r="E64" s="217"/>
      <c r="F64" s="217"/>
      <c r="G64" s="217"/>
      <c r="H64" s="217"/>
      <c r="I64" s="217"/>
      <c r="J64" s="217"/>
      <c r="K64" s="217"/>
      <c r="L64" s="217"/>
      <c r="M64" s="217"/>
      <c r="N64" s="217"/>
      <c r="O64" s="217"/>
      <c r="P64" s="217"/>
      <c r="Q64" s="217"/>
      <c r="R64" s="64"/>
      <c r="S64" s="217"/>
      <c r="T64" s="217"/>
      <c r="U64" s="217"/>
      <c r="V64" s="217"/>
      <c r="W64" s="217"/>
      <c r="X64" s="217"/>
      <c r="Y64" s="217">
        <v>93.536173000000005</v>
      </c>
    </row>
    <row r="65" spans="1:28">
      <c r="A65" s="24" t="s">
        <v>587</v>
      </c>
      <c r="B65" s="217">
        <v>643.62310563000005</v>
      </c>
      <c r="C65" s="217">
        <v>745.84442603000002</v>
      </c>
      <c r="D65" s="217">
        <v>766.76790402999995</v>
      </c>
      <c r="E65" s="217">
        <v>773.8205630299999</v>
      </c>
      <c r="F65" s="217">
        <v>717.16755242999989</v>
      </c>
      <c r="G65" s="217">
        <v>724.09690042999989</v>
      </c>
      <c r="H65" s="217">
        <v>749.76054642999998</v>
      </c>
      <c r="I65" s="217">
        <v>757.21417242999996</v>
      </c>
      <c r="J65" s="217">
        <v>264.88166642999994</v>
      </c>
      <c r="K65" s="217">
        <v>255.96236742999997</v>
      </c>
      <c r="L65" s="217">
        <v>265.47138842999993</v>
      </c>
      <c r="M65" s="217">
        <v>255.81216742999999</v>
      </c>
      <c r="N65" s="217">
        <v>264.12581042999994</v>
      </c>
      <c r="O65" s="217">
        <v>254.55590142999998</v>
      </c>
      <c r="P65" s="217">
        <v>260.71741342999997</v>
      </c>
      <c r="Q65" s="217">
        <v>253.04702243</v>
      </c>
      <c r="R65" s="64">
        <v>257.35465241999998</v>
      </c>
      <c r="S65" s="217">
        <v>252.77684442</v>
      </c>
      <c r="T65" s="217">
        <v>257.06765041999995</v>
      </c>
      <c r="U65" s="217">
        <v>168.476316</v>
      </c>
      <c r="V65" s="217">
        <v>171.20514900000001</v>
      </c>
      <c r="W65" s="217">
        <v>168.476315</v>
      </c>
      <c r="X65" s="217">
        <v>171.26278199999999</v>
      </c>
      <c r="Y65" s="217">
        <v>84.028531999999998</v>
      </c>
    </row>
    <row r="66" spans="1:28">
      <c r="A66" s="24" t="s">
        <v>107</v>
      </c>
      <c r="B66" s="217">
        <v>108.78372468000001</v>
      </c>
      <c r="C66" s="217">
        <v>98.131977510000013</v>
      </c>
      <c r="D66" s="217">
        <v>85.574636510000005</v>
      </c>
      <c r="E66" s="217">
        <v>87.703680509999998</v>
      </c>
      <c r="F66" s="217">
        <v>93.837901509999995</v>
      </c>
      <c r="G66" s="217">
        <v>93.661091509999991</v>
      </c>
      <c r="H66" s="217">
        <v>97.477557509999983</v>
      </c>
      <c r="I66" s="217">
        <v>94.728170509999984</v>
      </c>
      <c r="J66" s="217">
        <v>90.939223509999991</v>
      </c>
      <c r="K66" s="217">
        <v>145.95066650999999</v>
      </c>
      <c r="L66" s="217">
        <v>138.68434951</v>
      </c>
      <c r="M66" s="217">
        <v>136.15200050999999</v>
      </c>
      <c r="N66" s="217">
        <v>126.63216650999999</v>
      </c>
      <c r="O66" s="217">
        <v>123.45192351</v>
      </c>
      <c r="P66" s="217">
        <v>114.02186450999999</v>
      </c>
      <c r="Q66" s="217">
        <v>110.78412650999999</v>
      </c>
      <c r="R66" s="64">
        <v>101.30434023999999</v>
      </c>
      <c r="S66" s="217">
        <v>92.837868240000006</v>
      </c>
      <c r="T66" s="217">
        <v>84.976895240000019</v>
      </c>
      <c r="U66" s="217">
        <v>83.366339999999994</v>
      </c>
      <c r="V66" s="217">
        <v>75.878350999999995</v>
      </c>
      <c r="W66" s="217">
        <v>74.146398000000005</v>
      </c>
      <c r="X66" s="217">
        <v>66.869341000000006</v>
      </c>
      <c r="Y66" s="217">
        <v>65.077455</v>
      </c>
    </row>
    <row r="67" spans="1:28">
      <c r="A67" s="24" t="s">
        <v>569</v>
      </c>
      <c r="B67" s="217"/>
      <c r="C67" s="217"/>
      <c r="D67" s="217"/>
      <c r="E67" s="217"/>
      <c r="F67" s="217"/>
      <c r="G67" s="217"/>
      <c r="H67" s="217"/>
      <c r="I67" s="217"/>
      <c r="J67" s="217"/>
      <c r="K67" s="217"/>
      <c r="L67" s="217"/>
      <c r="M67" s="217"/>
      <c r="N67" s="217"/>
      <c r="O67" s="217"/>
      <c r="P67" s="217"/>
      <c r="Q67" s="217"/>
      <c r="R67" s="64"/>
      <c r="S67" s="217"/>
      <c r="T67" s="217"/>
      <c r="U67" s="217"/>
      <c r="V67" s="217"/>
      <c r="W67" s="217"/>
      <c r="X67" s="217"/>
      <c r="Y67" s="217">
        <v>42.584386000000002</v>
      </c>
    </row>
    <row r="68" spans="1:28">
      <c r="A68" s="24" t="s">
        <v>112</v>
      </c>
      <c r="B68" s="217">
        <v>1319.91682629</v>
      </c>
      <c r="C68" s="217">
        <v>1270.4999605</v>
      </c>
      <c r="D68" s="217">
        <v>1224.7935665</v>
      </c>
      <c r="E68" s="217">
        <v>1584.8520684999999</v>
      </c>
      <c r="F68" s="217">
        <v>1131.0459482200001</v>
      </c>
      <c r="G68" s="217">
        <v>1081.6725052199999</v>
      </c>
      <c r="H68" s="217">
        <v>1040.8464972199999</v>
      </c>
      <c r="I68" s="217">
        <v>992.11928921999993</v>
      </c>
      <c r="J68" s="217">
        <v>943.68857921999995</v>
      </c>
      <c r="K68" s="217">
        <v>896.09916721999991</v>
      </c>
      <c r="L68" s="217">
        <v>850.75076821999994</v>
      </c>
      <c r="M68" s="217">
        <v>805.51786522000009</v>
      </c>
      <c r="N68" s="217">
        <v>759.05635222000001</v>
      </c>
      <c r="O68" s="217">
        <v>713.68265221999991</v>
      </c>
      <c r="P68" s="217">
        <v>667.97464722000007</v>
      </c>
      <c r="Q68" s="217">
        <v>622.98734822000006</v>
      </c>
      <c r="R68" s="64">
        <v>576.94937923999998</v>
      </c>
      <c r="S68" s="217">
        <v>414.82383623999999</v>
      </c>
      <c r="T68" s="217">
        <v>388.07232024000001</v>
      </c>
      <c r="U68" s="217">
        <v>361.862257</v>
      </c>
      <c r="V68" s="217">
        <v>49.800784</v>
      </c>
      <c r="W68" s="217">
        <v>40.170440999999997</v>
      </c>
      <c r="X68" s="217">
        <v>30.554352999999999</v>
      </c>
      <c r="Y68" s="217">
        <v>20.935880000000001</v>
      </c>
    </row>
    <row r="69" spans="1:28">
      <c r="A69" s="24" t="s">
        <v>572</v>
      </c>
      <c r="B69" s="217"/>
      <c r="C69" s="217"/>
      <c r="D69" s="217"/>
      <c r="E69" s="217"/>
      <c r="F69" s="217"/>
      <c r="G69" s="217"/>
      <c r="H69" s="217"/>
      <c r="I69" s="217"/>
      <c r="J69" s="217"/>
      <c r="K69" s="217"/>
      <c r="L69" s="217"/>
      <c r="M69" s="217"/>
      <c r="N69" s="217"/>
      <c r="O69" s="217"/>
      <c r="P69" s="217"/>
      <c r="Q69" s="217"/>
      <c r="R69" s="64"/>
      <c r="S69" s="217"/>
      <c r="T69" s="217"/>
      <c r="U69" s="217"/>
      <c r="V69" s="217"/>
      <c r="W69" s="217"/>
      <c r="X69" s="217"/>
      <c r="Y69" s="217">
        <v>0.32826699999999998</v>
      </c>
    </row>
    <row r="70" spans="1:28">
      <c r="A70" s="24" t="s">
        <v>578</v>
      </c>
      <c r="B70" s="217">
        <v>1E-8</v>
      </c>
      <c r="C70" s="217">
        <v>440.93300605000002</v>
      </c>
      <c r="D70" s="217">
        <v>860.11118404999991</v>
      </c>
      <c r="E70" s="217">
        <v>534.00451405000001</v>
      </c>
      <c r="F70" s="217">
        <v>1.0500000000000001E-6</v>
      </c>
      <c r="G70" s="217">
        <v>1.0500000000000001E-6</v>
      </c>
      <c r="H70" s="217">
        <v>1.0500000000000001E-6</v>
      </c>
      <c r="I70" s="217">
        <v>1.0500000000000001E-6</v>
      </c>
      <c r="J70" s="217">
        <v>1.0500000000000001E-6</v>
      </c>
      <c r="K70" s="217">
        <v>1.0500000000000001E-6</v>
      </c>
      <c r="L70" s="217">
        <v>1.0500000000000001E-6</v>
      </c>
      <c r="M70" s="217">
        <v>1.0500000000000001E-6</v>
      </c>
      <c r="N70" s="217">
        <v>1.0500000000000001E-6</v>
      </c>
      <c r="O70" s="217">
        <v>1.0500000000000001E-6</v>
      </c>
      <c r="P70" s="217">
        <v>1.0500000000000001E-6</v>
      </c>
      <c r="Q70" s="217">
        <v>2.0499999999999999E-6</v>
      </c>
      <c r="R70" s="64">
        <v>2.04E-6</v>
      </c>
      <c r="S70" s="217">
        <v>193.29966403999998</v>
      </c>
      <c r="T70" s="217">
        <v>805.11573704</v>
      </c>
      <c r="U70" s="217">
        <v>967.86082599999997</v>
      </c>
      <c r="V70" s="217">
        <v>0</v>
      </c>
      <c r="W70" s="217">
        <v>0</v>
      </c>
      <c r="X70" s="217">
        <v>0</v>
      </c>
      <c r="Y70" s="217">
        <v>0</v>
      </c>
    </row>
    <row r="71" spans="1:28">
      <c r="A71" s="24" t="s">
        <v>570</v>
      </c>
      <c r="B71" s="217">
        <v>4.1879589999999994E-2</v>
      </c>
      <c r="C71" s="217">
        <v>5.8999999999999996E-7</v>
      </c>
      <c r="D71" s="217">
        <v>5.8999999999999996E-7</v>
      </c>
      <c r="E71" s="217">
        <v>5.8999999999999996E-7</v>
      </c>
      <c r="F71" s="217">
        <v>5.8999999999999996E-7</v>
      </c>
      <c r="G71" s="217">
        <v>5.8999999999999996E-7</v>
      </c>
      <c r="H71" s="217">
        <v>5.8999999999999996E-7</v>
      </c>
      <c r="I71" s="217">
        <v>5.8999999999999996E-7</v>
      </c>
      <c r="J71" s="217">
        <v>5.8999999999999996E-7</v>
      </c>
      <c r="K71" s="217">
        <v>5.8999999999999996E-7</v>
      </c>
      <c r="L71" s="217">
        <v>5.8999999999999996E-7</v>
      </c>
      <c r="M71" s="217">
        <v>5.8999999999999996E-7</v>
      </c>
      <c r="N71" s="217">
        <v>5.8999999999999996E-7</v>
      </c>
      <c r="O71" s="217">
        <v>5.8999999999999996E-7</v>
      </c>
      <c r="P71" s="217">
        <v>5.8999999999999996E-7</v>
      </c>
      <c r="Q71" s="217">
        <v>5.8999999999999996E-7</v>
      </c>
      <c r="R71" s="64">
        <v>5.7999999999999995E-7</v>
      </c>
      <c r="S71" s="217">
        <v>5.7999999999999995E-7</v>
      </c>
      <c r="T71" s="217">
        <v>0</v>
      </c>
      <c r="U71" s="217">
        <v>0</v>
      </c>
      <c r="V71" s="217">
        <v>0</v>
      </c>
      <c r="W71" s="217">
        <v>0</v>
      </c>
      <c r="X71" s="217">
        <v>0</v>
      </c>
      <c r="Y71" s="217">
        <v>0</v>
      </c>
    </row>
    <row r="72" spans="1:28">
      <c r="A72" s="24" t="s">
        <v>105</v>
      </c>
      <c r="B72" s="217">
        <v>916.03</v>
      </c>
      <c r="C72" s="217">
        <v>907.79200000000003</v>
      </c>
      <c r="D72" s="217">
        <v>992.90599999999995</v>
      </c>
      <c r="E72" s="217">
        <v>1094.7529999999999</v>
      </c>
      <c r="F72" s="217">
        <v>1291.4776653200001</v>
      </c>
      <c r="G72" s="217">
        <v>1271.6541563199999</v>
      </c>
      <c r="H72" s="217">
        <v>1601.69131032</v>
      </c>
      <c r="I72" s="217">
        <v>1602.6905493199999</v>
      </c>
      <c r="J72" s="217">
        <v>732.98695032000001</v>
      </c>
      <c r="K72" s="217">
        <v>673.46991932000003</v>
      </c>
      <c r="L72" s="217">
        <v>670.00914732000001</v>
      </c>
      <c r="M72" s="217">
        <v>684.30991832000007</v>
      </c>
      <c r="N72" s="217">
        <v>3.2000000000000001E-7</v>
      </c>
      <c r="O72" s="217">
        <v>3.2000000000000001E-7</v>
      </c>
      <c r="P72" s="217">
        <v>3.2000000000000001E-7</v>
      </c>
      <c r="Q72" s="217">
        <v>3.2000000000000001E-7</v>
      </c>
      <c r="R72" s="64">
        <v>3.2000000000000001E-7</v>
      </c>
      <c r="S72" s="217">
        <v>3.2000000000000001E-7</v>
      </c>
      <c r="T72" s="217">
        <v>0</v>
      </c>
      <c r="U72" s="217">
        <v>0</v>
      </c>
      <c r="V72" s="217">
        <v>0</v>
      </c>
      <c r="W72" s="217">
        <v>0</v>
      </c>
      <c r="X72" s="217">
        <v>0</v>
      </c>
      <c r="Y72" s="217">
        <v>0</v>
      </c>
    </row>
    <row r="73" spans="1:28">
      <c r="A73" s="24" t="s">
        <v>151</v>
      </c>
      <c r="B73" s="217">
        <v>0</v>
      </c>
      <c r="C73" s="217">
        <v>2.0000000000000002E-7</v>
      </c>
      <c r="D73" s="217">
        <v>2.0000000000000002E-7</v>
      </c>
      <c r="E73" s="217">
        <v>69.132835200000002</v>
      </c>
      <c r="F73" s="217">
        <v>100.26843220000001</v>
      </c>
      <c r="G73" s="217">
        <v>95.112012200000009</v>
      </c>
      <c r="H73" s="217">
        <v>2.0000000000000002E-7</v>
      </c>
      <c r="I73" s="217">
        <v>2.0000000000000002E-7</v>
      </c>
      <c r="J73" s="217">
        <v>2.0000000000000002E-7</v>
      </c>
      <c r="K73" s="217">
        <v>2.0000000000000002E-7</v>
      </c>
      <c r="L73" s="217">
        <v>2.0000000000000002E-7</v>
      </c>
      <c r="M73" s="217">
        <v>77.254891200000003</v>
      </c>
      <c r="N73" s="217">
        <v>2.0000000000000002E-7</v>
      </c>
      <c r="O73" s="217">
        <v>2.0000000000000002E-7</v>
      </c>
      <c r="P73" s="217">
        <v>2.0000000000000002E-7</v>
      </c>
      <c r="Q73" s="217">
        <v>2.0000000000000002E-7</v>
      </c>
      <c r="R73" s="64">
        <v>2.0000000000000002E-7</v>
      </c>
      <c r="S73" s="217">
        <v>2.0000000000000002E-7</v>
      </c>
      <c r="T73" s="217">
        <v>0</v>
      </c>
      <c r="U73" s="217">
        <v>0</v>
      </c>
      <c r="V73" s="217">
        <v>0</v>
      </c>
      <c r="W73" s="217">
        <v>0</v>
      </c>
      <c r="X73" s="217">
        <v>0</v>
      </c>
      <c r="Y73" s="217">
        <v>0</v>
      </c>
    </row>
    <row r="74" spans="1:28">
      <c r="A74" s="24" t="s">
        <v>579</v>
      </c>
      <c r="B74" s="217">
        <v>-45.807999999999979</v>
      </c>
      <c r="C74" s="217">
        <v>-58.419000000000025</v>
      </c>
      <c r="D74" s="217">
        <v>-28.588000000000005</v>
      </c>
      <c r="E74" s="217">
        <v>-22.516000000000048</v>
      </c>
      <c r="F74" s="217">
        <v>-480.94061099999999</v>
      </c>
      <c r="G74" s="217">
        <v>-358.51197100000002</v>
      </c>
      <c r="H74" s="217">
        <v>-1017.8248170000002</v>
      </c>
      <c r="I74" s="217">
        <v>-1193.4165076199999</v>
      </c>
      <c r="J74" s="217">
        <v>-722.86183373999984</v>
      </c>
      <c r="K74" s="217">
        <v>-67.205213529999924</v>
      </c>
      <c r="L74" s="217">
        <v>47.457360569999992</v>
      </c>
      <c r="M74" s="217">
        <v>-138.37368396000011</v>
      </c>
      <c r="N74" s="217">
        <v>265.54069776000006</v>
      </c>
      <c r="O74" s="217">
        <v>84.053427150000005</v>
      </c>
      <c r="P74" s="217">
        <v>140.36833657999998</v>
      </c>
      <c r="Q74" s="217">
        <v>-75.824602779999992</v>
      </c>
      <c r="R74" s="64">
        <v>-74.171480260000038</v>
      </c>
      <c r="S74" s="217">
        <v>-442.86858714000016</v>
      </c>
      <c r="T74" s="217">
        <v>-911.10826422000014</v>
      </c>
      <c r="U74" s="217">
        <v>-770.07242127999996</v>
      </c>
      <c r="V74" s="217">
        <v>-821.91681424000001</v>
      </c>
      <c r="W74" s="217">
        <v>-885.0474081399999</v>
      </c>
      <c r="X74" s="217">
        <v>-1386.1452028400001</v>
      </c>
      <c r="Y74" s="217">
        <v>-1010.0678277200002</v>
      </c>
    </row>
    <row r="75" spans="1:28" ht="15" customHeight="1">
      <c r="A75" s="24" t="s">
        <v>152</v>
      </c>
      <c r="B75" s="217">
        <v>801.78790000000004</v>
      </c>
      <c r="C75" s="217">
        <v>-1.2039</v>
      </c>
      <c r="D75" s="217">
        <v>-1.4839</v>
      </c>
      <c r="E75" s="217">
        <v>-1.4830000000000001</v>
      </c>
      <c r="F75" s="217">
        <v>0</v>
      </c>
      <c r="G75" s="217">
        <v>0</v>
      </c>
      <c r="H75" s="217">
        <v>0</v>
      </c>
      <c r="I75" s="217">
        <v>0</v>
      </c>
      <c r="J75" s="217">
        <v>0</v>
      </c>
      <c r="K75" s="217">
        <v>0</v>
      </c>
      <c r="L75" s="217">
        <v>0</v>
      </c>
      <c r="M75" s="217">
        <v>0</v>
      </c>
      <c r="N75" s="217">
        <v>0</v>
      </c>
      <c r="O75" s="217">
        <v>0</v>
      </c>
      <c r="P75" s="217">
        <v>0</v>
      </c>
      <c r="Q75" s="217">
        <v>0</v>
      </c>
      <c r="T75" s="217">
        <v>0</v>
      </c>
      <c r="U75" s="217">
        <v>0</v>
      </c>
      <c r="V75" s="217">
        <v>0</v>
      </c>
      <c r="W75" s="217">
        <v>0</v>
      </c>
      <c r="X75" s="217">
        <v>0</v>
      </c>
      <c r="Y75" s="217">
        <v>0</v>
      </c>
    </row>
    <row r="76" spans="1:28" ht="19.5" customHeight="1">
      <c r="A76" s="24" t="s">
        <v>286</v>
      </c>
      <c r="B76" s="217">
        <v>-23.419352279999998</v>
      </c>
      <c r="C76" s="217">
        <v>-31.80187016</v>
      </c>
      <c r="D76" s="217">
        <v>-31.081533160000003</v>
      </c>
      <c r="E76" s="217">
        <v>-44.110809160000002</v>
      </c>
      <c r="F76" s="217">
        <v>0</v>
      </c>
      <c r="G76" s="217">
        <v>0</v>
      </c>
      <c r="H76" s="217">
        <v>0</v>
      </c>
      <c r="I76" s="217">
        <v>0</v>
      </c>
      <c r="J76" s="217">
        <v>0</v>
      </c>
      <c r="K76" s="217">
        <v>0</v>
      </c>
      <c r="L76" s="217">
        <v>0</v>
      </c>
      <c r="M76" s="217">
        <v>0</v>
      </c>
      <c r="N76" s="217">
        <v>0</v>
      </c>
      <c r="O76" s="217">
        <v>0</v>
      </c>
      <c r="P76" s="217">
        <v>0</v>
      </c>
      <c r="Q76" s="217">
        <v>0</v>
      </c>
      <c r="T76" s="217">
        <v>0</v>
      </c>
      <c r="U76" s="217">
        <v>0</v>
      </c>
      <c r="V76" s="217">
        <v>0</v>
      </c>
      <c r="W76" s="217">
        <v>0</v>
      </c>
      <c r="X76" s="217">
        <v>0</v>
      </c>
      <c r="Y76" s="217">
        <v>0</v>
      </c>
    </row>
    <row r="77" spans="1:28">
      <c r="A77" s="227" t="s">
        <v>588</v>
      </c>
      <c r="B77" s="228">
        <v>7592.8314636700006</v>
      </c>
      <c r="C77" s="228">
        <v>8653.7012546300011</v>
      </c>
      <c r="D77" s="228">
        <v>9711.2476296299992</v>
      </c>
      <c r="E77" s="228">
        <v>11140.97726263</v>
      </c>
      <c r="F77" s="228">
        <v>10602.539075769999</v>
      </c>
      <c r="G77" s="228">
        <v>11069.738932769998</v>
      </c>
      <c r="H77" s="228">
        <v>12094.553965769999</v>
      </c>
      <c r="I77" s="228">
        <v>12717.104086630001</v>
      </c>
      <c r="J77" s="228">
        <v>11199.158989969997</v>
      </c>
      <c r="K77" s="228">
        <v>11608.969338439998</v>
      </c>
      <c r="L77" s="228">
        <v>11834.833282769998</v>
      </c>
      <c r="M77" s="228">
        <v>11525.300971969997</v>
      </c>
      <c r="N77" s="228">
        <v>10650.74239274</v>
      </c>
      <c r="O77" s="228">
        <v>11540.684614529999</v>
      </c>
      <c r="P77" s="228">
        <v>11093.99527684</v>
      </c>
      <c r="Q77" s="228">
        <v>12579.715641590003</v>
      </c>
      <c r="R77" s="341">
        <v>12467.672977979999</v>
      </c>
      <c r="S77" s="341">
        <v>13193.4166981</v>
      </c>
      <c r="T77" s="341">
        <v>16249.727917480002</v>
      </c>
      <c r="U77" s="341">
        <v>16919.651988839996</v>
      </c>
      <c r="V77" s="341">
        <v>15847.261723360001</v>
      </c>
      <c r="W77" s="341">
        <v>16942.810661040003</v>
      </c>
      <c r="X77" s="341">
        <v>18716.806542159997</v>
      </c>
      <c r="Y77" s="341">
        <v>20872.998028580001</v>
      </c>
    </row>
    <row r="78" spans="1:28">
      <c r="A78" s="227" t="s">
        <v>589</v>
      </c>
      <c r="B78" s="228">
        <v>3796.4157318350003</v>
      </c>
      <c r="C78" s="228">
        <v>4326.8506273150006</v>
      </c>
      <c r="D78" s="228">
        <v>4855.6238148149996</v>
      </c>
      <c r="E78" s="228">
        <v>5570.488631315</v>
      </c>
      <c r="F78" s="228">
        <v>5301.2695378849994</v>
      </c>
      <c r="G78" s="228">
        <v>5534.8694663849992</v>
      </c>
      <c r="H78" s="228">
        <v>6047.2769828849996</v>
      </c>
      <c r="I78" s="228">
        <v>6358.5520433150004</v>
      </c>
      <c r="J78" s="228">
        <v>5599.5794949849987</v>
      </c>
      <c r="K78" s="228">
        <v>5804.484669219999</v>
      </c>
      <c r="L78" s="228">
        <v>5917.4166413849989</v>
      </c>
      <c r="M78" s="228">
        <v>5762.6504859849983</v>
      </c>
      <c r="N78" s="228">
        <v>5325.3711963699998</v>
      </c>
      <c r="O78" s="228">
        <v>5770.3423072649994</v>
      </c>
      <c r="P78" s="228">
        <v>5546.9976384199999</v>
      </c>
      <c r="Q78" s="228">
        <v>6289.8578207950013</v>
      </c>
      <c r="R78" s="341">
        <v>6233.8364889899995</v>
      </c>
      <c r="S78" s="341">
        <v>6596.7083490499999</v>
      </c>
      <c r="T78" s="341">
        <v>8124.8639587400012</v>
      </c>
      <c r="U78" s="341">
        <v>8459.8259944199981</v>
      </c>
      <c r="V78" s="341">
        <v>7923.6308616800006</v>
      </c>
      <c r="W78" s="341">
        <v>8471.4053305200014</v>
      </c>
      <c r="X78" s="341">
        <v>9358.4032710799984</v>
      </c>
      <c r="Y78" s="341">
        <v>10436.499014290001</v>
      </c>
    </row>
    <row r="79" spans="1:28" ht="21" customHeight="1">
      <c r="A79" s="227" t="s">
        <v>590</v>
      </c>
      <c r="B79" s="228">
        <v>-1168.8105</v>
      </c>
      <c r="C79" s="228">
        <v>-927.74599999999998</v>
      </c>
      <c r="D79" s="228">
        <v>-879.36699999999996</v>
      </c>
      <c r="E79" s="228">
        <v>-1408.71</v>
      </c>
      <c r="F79" s="228">
        <v>-2014.115</v>
      </c>
      <c r="G79" s="228">
        <v>-1942.3195000000001</v>
      </c>
      <c r="H79" s="228">
        <v>-1824.4425000000001</v>
      </c>
      <c r="I79" s="228">
        <v>-1940.6875</v>
      </c>
      <c r="J79" s="228">
        <v>-2186.3159999999998</v>
      </c>
      <c r="K79" s="228">
        <v>-2072.8105</v>
      </c>
      <c r="L79" s="228">
        <v>-2164.152</v>
      </c>
      <c r="M79" s="228">
        <v>-1772.364</v>
      </c>
      <c r="N79" s="228">
        <v>-1977.7004999999999</v>
      </c>
      <c r="O79" s="228">
        <v>-2221.9375</v>
      </c>
      <c r="P79" s="228">
        <v>-1222.1685</v>
      </c>
      <c r="Q79" s="228">
        <v>-1645.6234999999999</v>
      </c>
      <c r="R79" s="341">
        <v>-2371.0565000000001</v>
      </c>
      <c r="S79" s="341">
        <v>-1521.5854999999999</v>
      </c>
      <c r="T79" s="341">
        <v>-2208.8779999999997</v>
      </c>
      <c r="U79" s="341">
        <v>-1896.318</v>
      </c>
      <c r="V79" s="341">
        <v>-3004.2249999999999</v>
      </c>
      <c r="W79" s="341">
        <v>-2319.9814999999999</v>
      </c>
      <c r="X79" s="341">
        <v>-2457.9544999999998</v>
      </c>
      <c r="Y79" s="341">
        <v>-2008.7574999999999</v>
      </c>
    </row>
    <row r="80" spans="1:28">
      <c r="A80" s="227" t="s">
        <v>591</v>
      </c>
      <c r="B80" s="228">
        <v>2627.6052318350003</v>
      </c>
      <c r="C80" s="228">
        <v>3399.1046273150005</v>
      </c>
      <c r="D80" s="228">
        <v>3976.2568148149994</v>
      </c>
      <c r="E80" s="228">
        <v>4161.778631315</v>
      </c>
      <c r="F80" s="228">
        <v>3287.1545378849996</v>
      </c>
      <c r="G80" s="312">
        <v>3592.5499663849992</v>
      </c>
      <c r="H80" s="228">
        <v>4222.8344828849995</v>
      </c>
      <c r="I80" s="228">
        <v>4417.8645433150004</v>
      </c>
      <c r="J80" s="228">
        <v>3413.2634949849989</v>
      </c>
      <c r="K80" s="312">
        <v>3731.6741692199989</v>
      </c>
      <c r="L80" s="228">
        <v>3753.2646413849989</v>
      </c>
      <c r="M80" s="228">
        <v>3990.2864859849983</v>
      </c>
      <c r="N80" s="228">
        <v>3347.6706963699999</v>
      </c>
      <c r="O80" s="312">
        <v>3548.4048072649994</v>
      </c>
      <c r="P80" s="228">
        <v>4324.8291384200002</v>
      </c>
      <c r="Q80" s="228">
        <v>4644.2343207950016</v>
      </c>
      <c r="R80" s="341">
        <v>3862.7799889899993</v>
      </c>
      <c r="S80" s="341">
        <v>5075.1228490499998</v>
      </c>
      <c r="T80" s="341">
        <v>5915.9859587400015</v>
      </c>
      <c r="U80" s="341">
        <v>6563.5079944199979</v>
      </c>
      <c r="V80" s="341">
        <v>4919.4058616800012</v>
      </c>
      <c r="W80" s="341">
        <v>6151.4238305200015</v>
      </c>
      <c r="X80" s="341">
        <v>6900.4487710799986</v>
      </c>
      <c r="Y80" s="341">
        <v>8427.7415142900009</v>
      </c>
      <c r="Z80" s="426"/>
      <c r="AA80" s="427"/>
      <c r="AB80" s="427"/>
    </row>
    <row r="81" spans="1:27">
      <c r="A81" s="187" t="s">
        <v>567</v>
      </c>
      <c r="B81" s="188" t="s">
        <v>611</v>
      </c>
      <c r="C81" s="188" t="s">
        <v>612</v>
      </c>
      <c r="D81" s="188" t="s">
        <v>613</v>
      </c>
      <c r="E81" s="188" t="s">
        <v>614</v>
      </c>
      <c r="F81" s="188" t="s">
        <v>615</v>
      </c>
      <c r="G81" s="188" t="s">
        <v>616</v>
      </c>
      <c r="H81" s="188" t="s">
        <v>617</v>
      </c>
      <c r="I81" s="188" t="s">
        <v>618</v>
      </c>
      <c r="J81" s="188" t="s">
        <v>619</v>
      </c>
      <c r="K81" s="188" t="s">
        <v>620</v>
      </c>
      <c r="L81" s="188" t="s">
        <v>621</v>
      </c>
      <c r="M81" s="188" t="s">
        <v>622</v>
      </c>
      <c r="N81" s="188" t="s">
        <v>623</v>
      </c>
      <c r="O81" s="188" t="s">
        <v>624</v>
      </c>
      <c r="P81" s="188" t="s">
        <v>625</v>
      </c>
      <c r="Q81" s="188" t="s">
        <v>626</v>
      </c>
      <c r="R81" s="188" t="s">
        <v>627</v>
      </c>
      <c r="S81" s="188" t="s">
        <v>628</v>
      </c>
      <c r="T81" s="188" t="s">
        <v>629</v>
      </c>
      <c r="U81" s="188" t="s">
        <v>643</v>
      </c>
      <c r="V81" s="188" t="s">
        <v>648</v>
      </c>
      <c r="W81" s="188" t="s">
        <v>662</v>
      </c>
      <c r="X81" s="188" t="s">
        <v>694</v>
      </c>
      <c r="Y81" s="188" t="s">
        <v>704</v>
      </c>
      <c r="Z81" s="426"/>
    </row>
    <row r="82" spans="1:27" ht="18" customHeight="1">
      <c r="A82" s="187" t="s">
        <v>113</v>
      </c>
      <c r="B82" s="188" t="s">
        <v>10</v>
      </c>
      <c r="C82" s="188" t="s">
        <v>630</v>
      </c>
      <c r="D82" s="188" t="s">
        <v>631</v>
      </c>
      <c r="E82" s="188" t="s">
        <v>632</v>
      </c>
      <c r="F82" s="188" t="s">
        <v>10</v>
      </c>
      <c r="G82" s="188" t="s">
        <v>630</v>
      </c>
      <c r="H82" s="188" t="s">
        <v>631</v>
      </c>
      <c r="I82" s="188" t="s">
        <v>632</v>
      </c>
      <c r="J82" s="188" t="s">
        <v>10</v>
      </c>
      <c r="K82" s="188" t="s">
        <v>630</v>
      </c>
      <c r="L82" s="188" t="s">
        <v>631</v>
      </c>
      <c r="M82" s="188" t="s">
        <v>632</v>
      </c>
      <c r="N82" s="188" t="s">
        <v>10</v>
      </c>
      <c r="O82" s="188" t="s">
        <v>630</v>
      </c>
      <c r="P82" s="188" t="s">
        <v>631</v>
      </c>
      <c r="Q82" s="188" t="s">
        <v>632</v>
      </c>
      <c r="R82" s="188" t="s">
        <v>10</v>
      </c>
      <c r="S82" s="188" t="s">
        <v>630</v>
      </c>
      <c r="T82" s="188" t="s">
        <v>631</v>
      </c>
      <c r="U82" s="188" t="s">
        <v>632</v>
      </c>
      <c r="V82" s="188" t="s">
        <v>10</v>
      </c>
      <c r="W82" s="188" t="s">
        <v>630</v>
      </c>
      <c r="X82" s="188" t="s">
        <v>631</v>
      </c>
      <c r="Y82" s="188" t="s">
        <v>632</v>
      </c>
      <c r="Z82" s="426"/>
      <c r="AA82" s="427"/>
    </row>
    <row r="83" spans="1:27">
      <c r="A83" s="193" t="s">
        <v>592</v>
      </c>
      <c r="B83" s="219">
        <v>11661.534460855</v>
      </c>
      <c r="C83" s="219">
        <v>10572.224170975001</v>
      </c>
      <c r="D83" s="219">
        <v>11110.200402765</v>
      </c>
      <c r="E83" s="219">
        <v>12420.962650965001</v>
      </c>
      <c r="F83" s="219">
        <v>12556.178478595</v>
      </c>
      <c r="G83" s="219">
        <v>12853.030347374999</v>
      </c>
      <c r="H83" s="219">
        <v>13260.094497365</v>
      </c>
      <c r="I83" s="219">
        <v>14561.826853235001</v>
      </c>
      <c r="J83" s="219">
        <v>13979.248487584999</v>
      </c>
      <c r="K83" s="219">
        <v>13854.925477119999</v>
      </c>
      <c r="L83" s="219">
        <v>14316.839859655</v>
      </c>
      <c r="M83" s="219">
        <v>14428.637141144998</v>
      </c>
      <c r="N83" s="219">
        <v>13670.667778499999</v>
      </c>
      <c r="O83" s="219">
        <v>14114.709213095</v>
      </c>
      <c r="P83" s="219">
        <v>13703.95502152</v>
      </c>
      <c r="Q83" s="219">
        <v>15012.953945815001</v>
      </c>
      <c r="R83" s="342">
        <v>14463.645964920001</v>
      </c>
      <c r="S83" s="219">
        <v>15646.97850773</v>
      </c>
      <c r="T83" s="219">
        <v>16952.321502439998</v>
      </c>
      <c r="U83" s="219">
        <v>17038.243336970001</v>
      </c>
      <c r="V83" s="219">
        <v>18154.623716829999</v>
      </c>
      <c r="W83" s="219">
        <v>18609.4750031</v>
      </c>
      <c r="X83" s="219">
        <v>19415.139253859998</v>
      </c>
      <c r="Y83" s="219">
        <v>22043.792893940001</v>
      </c>
    </row>
    <row r="84" spans="1:27">
      <c r="A84" s="193" t="s">
        <v>583</v>
      </c>
      <c r="B84" s="219">
        <v>-2299.1838481300001</v>
      </c>
      <c r="C84" s="219">
        <v>-2221.2041103299998</v>
      </c>
      <c r="D84" s="219">
        <v>-2291.4511696</v>
      </c>
      <c r="E84" s="219">
        <v>-3098.6367028399991</v>
      </c>
      <c r="F84" s="219">
        <v>-3874.5865001900002</v>
      </c>
      <c r="G84" s="219">
        <v>-3961.8161584499999</v>
      </c>
      <c r="H84" s="219">
        <v>-3688.2628357399999</v>
      </c>
      <c r="I84" s="219">
        <v>-5069.2013913499995</v>
      </c>
      <c r="J84" s="219">
        <v>-4845.7503045499989</v>
      </c>
      <c r="K84" s="219">
        <v>-4324.3668640699998</v>
      </c>
      <c r="L84" s="219">
        <v>-5145.2974762799995</v>
      </c>
      <c r="M84" s="219">
        <v>-6134.4611012200003</v>
      </c>
      <c r="N84" s="219">
        <v>-6083.3378034500001</v>
      </c>
      <c r="O84" s="219">
        <v>-6026.0738704899995</v>
      </c>
      <c r="P84" s="219">
        <v>-5469.4199667499997</v>
      </c>
      <c r="Q84" s="219">
        <v>-5495.9865580100004</v>
      </c>
      <c r="R84" s="342">
        <v>-7267.1372488200004</v>
      </c>
      <c r="S84" s="219">
        <v>-5982.5897360900008</v>
      </c>
      <c r="T84" s="219">
        <v>-6684.2640598200005</v>
      </c>
      <c r="U84" s="219">
        <v>-5952.4967244700001</v>
      </c>
      <c r="V84" s="219">
        <v>-7661.2109720899998</v>
      </c>
      <c r="W84" s="219">
        <v>-6622.17844625</v>
      </c>
      <c r="X84" s="219">
        <v>-7201.0474035799998</v>
      </c>
      <c r="Y84" s="219">
        <v>-9448.4499877400012</v>
      </c>
    </row>
    <row r="85" spans="1:27">
      <c r="A85" s="193" t="s">
        <v>593</v>
      </c>
      <c r="B85" s="219">
        <v>9362.3506127250002</v>
      </c>
      <c r="C85" s="219">
        <v>8351.0200606450016</v>
      </c>
      <c r="D85" s="219">
        <v>8818.7492331649992</v>
      </c>
      <c r="E85" s="219">
        <v>9322.3259481250025</v>
      </c>
      <c r="F85" s="219">
        <v>8681.5919784050002</v>
      </c>
      <c r="G85" s="219">
        <v>8891.2141889249997</v>
      </c>
      <c r="H85" s="219">
        <v>9571.8316616250013</v>
      </c>
      <c r="I85" s="219">
        <v>9492.6254618850016</v>
      </c>
      <c r="J85" s="219">
        <v>9133.4981830350007</v>
      </c>
      <c r="K85" s="325">
        <v>9530.5586130499996</v>
      </c>
      <c r="L85" s="219">
        <v>9171.5423833749992</v>
      </c>
      <c r="M85" s="219">
        <v>8294.1760399249979</v>
      </c>
      <c r="N85" s="219">
        <v>7587.3299750499991</v>
      </c>
      <c r="O85" s="325">
        <v>8088.6353426050009</v>
      </c>
      <c r="P85" s="219">
        <v>8234.53505477</v>
      </c>
      <c r="Q85" s="219">
        <v>9516.9673878050016</v>
      </c>
      <c r="R85" s="342">
        <v>7196.5087161000001</v>
      </c>
      <c r="S85" s="342">
        <v>9664.3887716399986</v>
      </c>
      <c r="T85" s="342">
        <v>10268.057442619996</v>
      </c>
      <c r="U85" s="342">
        <v>11085.746612500001</v>
      </c>
      <c r="V85" s="342">
        <v>10493.412744739999</v>
      </c>
      <c r="W85" s="342">
        <v>11987.29655685</v>
      </c>
      <c r="X85" s="342">
        <v>12214.091850279998</v>
      </c>
      <c r="Y85" s="342">
        <v>12595.3429062</v>
      </c>
    </row>
    <row r="86" spans="1:27" ht="19.5" customHeight="1">
      <c r="A86" s="187" t="s">
        <v>352</v>
      </c>
      <c r="B86" s="188" t="s">
        <v>611</v>
      </c>
      <c r="C86" s="188" t="s">
        <v>612</v>
      </c>
      <c r="D86" s="188" t="s">
        <v>613</v>
      </c>
      <c r="E86" s="188" t="s">
        <v>614</v>
      </c>
      <c r="F86" s="188" t="s">
        <v>615</v>
      </c>
      <c r="G86" s="188" t="s">
        <v>616</v>
      </c>
      <c r="H86" s="188" t="s">
        <v>617</v>
      </c>
      <c r="I86" s="188" t="s">
        <v>618</v>
      </c>
      <c r="J86" s="188" t="s">
        <v>619</v>
      </c>
      <c r="K86" s="188" t="s">
        <v>620</v>
      </c>
      <c r="L86" s="188" t="s">
        <v>621</v>
      </c>
      <c r="M86" s="188" t="s">
        <v>622</v>
      </c>
      <c r="N86" s="188" t="s">
        <v>623</v>
      </c>
      <c r="O86" s="188" t="s">
        <v>624</v>
      </c>
      <c r="P86" s="188" t="s">
        <v>625</v>
      </c>
      <c r="Q86" s="188" t="s">
        <v>626</v>
      </c>
      <c r="R86" s="188" t="s">
        <v>627</v>
      </c>
      <c r="S86" s="188" t="s">
        <v>628</v>
      </c>
      <c r="T86" s="188" t="s">
        <v>629</v>
      </c>
      <c r="U86" s="188" t="s">
        <v>643</v>
      </c>
      <c r="V86" s="188" t="s">
        <v>648</v>
      </c>
      <c r="W86" s="188" t="s">
        <v>662</v>
      </c>
      <c r="X86" s="188" t="s">
        <v>694</v>
      </c>
      <c r="Y86" s="188" t="s">
        <v>704</v>
      </c>
    </row>
    <row r="87" spans="1:27">
      <c r="A87" s="24" t="s">
        <v>594</v>
      </c>
      <c r="B87" s="54">
        <v>0</v>
      </c>
      <c r="C87" s="54">
        <v>2001.7015819999999</v>
      </c>
      <c r="D87" s="54">
        <v>2036.341359</v>
      </c>
      <c r="E87" s="54">
        <v>1926.8883779100001</v>
      </c>
      <c r="F87" s="54">
        <v>1988.5959106600001</v>
      </c>
      <c r="G87" s="54">
        <v>2050.1811164400001</v>
      </c>
      <c r="H87" s="54">
        <v>2106.7294945600001</v>
      </c>
      <c r="I87" s="54">
        <v>2042.8781521799999</v>
      </c>
      <c r="J87" s="54">
        <v>2111.9415414700002</v>
      </c>
      <c r="K87" s="54">
        <v>1973.0738044899999</v>
      </c>
      <c r="L87" s="54">
        <v>2023.9886785400001</v>
      </c>
      <c r="M87" s="54">
        <v>1769.4274473700002</v>
      </c>
      <c r="N87" s="54">
        <v>1809.1760903900001</v>
      </c>
      <c r="O87" s="54">
        <v>1531.2494586500002</v>
      </c>
      <c r="P87" s="54">
        <v>1555.5172355099999</v>
      </c>
      <c r="Q87" s="54">
        <v>1442.6795750399999</v>
      </c>
      <c r="R87" s="337">
        <v>1464.5137693199999</v>
      </c>
      <c r="S87" s="54">
        <v>1211.6197400199999</v>
      </c>
      <c r="T87" s="54">
        <v>1082.0213027699999</v>
      </c>
      <c r="U87" s="54">
        <v>1097.4902293</v>
      </c>
      <c r="V87" s="54">
        <v>1113.52312551</v>
      </c>
      <c r="W87" s="54">
        <v>887.60246637</v>
      </c>
      <c r="X87" s="54">
        <v>744.45455150999999</v>
      </c>
      <c r="Y87" s="54">
        <v>611.53745399000002</v>
      </c>
      <c r="Z87" s="456"/>
    </row>
    <row r="88" spans="1:27">
      <c r="A88" s="24" t="s">
        <v>658</v>
      </c>
      <c r="B88" s="54"/>
      <c r="C88" s="54"/>
      <c r="D88" s="54"/>
      <c r="E88" s="54"/>
      <c r="F88" s="54"/>
      <c r="G88" s="54"/>
      <c r="H88" s="54"/>
      <c r="I88" s="54"/>
      <c r="J88" s="54"/>
      <c r="K88" s="54"/>
      <c r="L88" s="54"/>
      <c r="M88" s="54"/>
      <c r="N88" s="54"/>
      <c r="O88" s="54"/>
      <c r="P88" s="54"/>
      <c r="Q88" s="54"/>
      <c r="R88" s="337"/>
      <c r="S88" s="54"/>
      <c r="T88" s="54"/>
      <c r="U88" s="54"/>
      <c r="V88" s="54">
        <v>2274.9375187199998</v>
      </c>
      <c r="W88" s="54">
        <v>2048.7598164999999</v>
      </c>
      <c r="X88" s="54">
        <v>2084.8685478199995</v>
      </c>
      <c r="Y88" s="54">
        <v>2073.3831031199998</v>
      </c>
    </row>
    <row r="89" spans="1:27">
      <c r="A89" s="187"/>
      <c r="B89" s="188"/>
      <c r="C89" s="188"/>
      <c r="D89" s="188"/>
      <c r="E89" s="188"/>
      <c r="F89" s="188"/>
      <c r="G89" s="188"/>
      <c r="H89" s="188"/>
      <c r="I89" s="188"/>
      <c r="J89" s="188"/>
      <c r="K89" s="188"/>
      <c r="L89" s="188"/>
      <c r="M89" s="188"/>
      <c r="N89" s="188"/>
      <c r="O89" s="188"/>
      <c r="P89" s="188"/>
      <c r="Q89" s="188"/>
      <c r="R89" s="188"/>
      <c r="S89" s="188"/>
      <c r="T89" s="188"/>
      <c r="U89" s="188"/>
      <c r="V89" s="188"/>
      <c r="W89" s="188"/>
      <c r="X89" s="188"/>
      <c r="Y89" s="188"/>
    </row>
    <row r="90" spans="1:27" ht="45">
      <c r="A90" s="193" t="s">
        <v>595</v>
      </c>
      <c r="B90" s="219">
        <v>9362.3506127250002</v>
      </c>
      <c r="C90" s="219">
        <v>10352.721642645001</v>
      </c>
      <c r="D90" s="219">
        <v>10855.090592164999</v>
      </c>
      <c r="E90" s="219">
        <v>11249.214326035002</v>
      </c>
      <c r="F90" s="219">
        <v>10670.187889065</v>
      </c>
      <c r="G90" s="219">
        <v>10941.395305365</v>
      </c>
      <c r="H90" s="219">
        <v>11678.561156185002</v>
      </c>
      <c r="I90" s="219">
        <v>11535.503614065001</v>
      </c>
      <c r="J90" s="219">
        <v>11245.439724505</v>
      </c>
      <c r="K90" s="219">
        <v>11503.63241754</v>
      </c>
      <c r="L90" s="219">
        <v>11195.531061914999</v>
      </c>
      <c r="M90" s="219">
        <v>10063.603487294999</v>
      </c>
      <c r="N90" s="219">
        <v>9396.5060654399986</v>
      </c>
      <c r="O90" s="219">
        <v>9619.8848012550006</v>
      </c>
      <c r="P90" s="219">
        <v>9790.0522902800003</v>
      </c>
      <c r="Q90" s="219">
        <v>10959.646962845001</v>
      </c>
      <c r="R90" s="342">
        <v>8661.0224854200005</v>
      </c>
      <c r="S90" s="219">
        <v>10876.008511659998</v>
      </c>
      <c r="T90" s="219">
        <v>11350.078745389997</v>
      </c>
      <c r="U90" s="219">
        <v>12183.236841800001</v>
      </c>
      <c r="V90" s="219">
        <v>13881.87338897</v>
      </c>
      <c r="W90" s="219">
        <v>14923.658839720001</v>
      </c>
      <c r="X90" s="219">
        <v>15043.414949609996</v>
      </c>
      <c r="Y90" s="219">
        <v>15280.263463309999</v>
      </c>
    </row>
    <row r="91" spans="1:27">
      <c r="V91" s="411"/>
      <c r="W91" s="411"/>
      <c r="X91" s="411"/>
      <c r="Y91" s="411"/>
    </row>
    <row r="94" spans="1:27">
      <c r="M94" s="328"/>
      <c r="P94" s="328"/>
      <c r="S94" s="348"/>
      <c r="T94" s="348"/>
      <c r="U94" s="348"/>
      <c r="V94" s="348"/>
      <c r="W94" s="348"/>
      <c r="X94" s="348"/>
      <c r="Y94" s="348"/>
    </row>
  </sheetData>
  <pageMargins left="0.511811024" right="0.511811024" top="0.78740157499999996" bottom="0.78740157499999996" header="0.31496062000000002" footer="0.31496062000000002"/>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G362"/>
  <sheetViews>
    <sheetView showGridLines="0" zoomScale="90" zoomScaleNormal="90" workbookViewId="0">
      <pane xSplit="1" ySplit="9" topLeftCell="AA10" activePane="bottomRight" state="frozen"/>
      <selection activeCell="AU123" sqref="AU123"/>
      <selection pane="topRight" activeCell="AU123" sqref="AU123"/>
      <selection pane="bottomLeft" activeCell="AU123" sqref="AU123"/>
      <selection pane="bottomRight" activeCell="AN24" sqref="AN24"/>
    </sheetView>
  </sheetViews>
  <sheetFormatPr defaultColWidth="9.140625" defaultRowHeight="15"/>
  <cols>
    <col min="1" max="1" width="55.7109375" style="5" customWidth="1"/>
    <col min="2" max="2" width="10" style="5" customWidth="1"/>
    <col min="3" max="21" width="10.5703125" style="5" customWidth="1"/>
    <col min="22" max="22" width="11.140625" style="5" bestFit="1" customWidth="1"/>
    <col min="23" max="23" width="11" style="5" customWidth="1"/>
    <col min="24" max="24" width="10.42578125" style="5" bestFit="1" customWidth="1"/>
    <col min="25" max="25" width="10.5703125" style="5" customWidth="1"/>
    <col min="26" max="26" width="10.7109375" style="5" customWidth="1"/>
    <col min="27" max="27" width="10.140625" style="5" bestFit="1" customWidth="1"/>
    <col min="28" max="29" width="9.7109375" style="5" bestFit="1" customWidth="1"/>
    <col min="30" max="31" width="9.28515625" customWidth="1"/>
    <col min="32" max="33" width="9.85546875" customWidth="1"/>
    <col min="34" max="38" width="9.7109375" bestFit="1" customWidth="1"/>
    <col min="39" max="39" width="10" bestFit="1" customWidth="1"/>
    <col min="40" max="40" width="9.7109375" bestFit="1" customWidth="1"/>
    <col min="41" max="41" width="10" bestFit="1" customWidth="1"/>
    <col min="42" max="42" width="12.140625" bestFit="1" customWidth="1"/>
    <col min="60" max="16384" width="9.140625" style="5"/>
  </cols>
  <sheetData>
    <row r="1" spans="1:59">
      <c r="AC1" s="71"/>
      <c r="AD1" s="5"/>
      <c r="AE1" s="5"/>
      <c r="AF1" s="5"/>
      <c r="AG1" s="380"/>
      <c r="AH1" s="380"/>
      <c r="AI1" s="380"/>
      <c r="AJ1" s="380"/>
      <c r="AK1" s="380"/>
      <c r="AL1" s="380"/>
      <c r="AM1" s="380"/>
      <c r="AN1" s="380"/>
    </row>
    <row r="2" spans="1:59">
      <c r="AJ2" s="381"/>
      <c r="AN2" s="381"/>
    </row>
    <row r="7" spans="1:59" ht="15" customHeight="1">
      <c r="A7" s="8"/>
      <c r="B7" s="8"/>
      <c r="C7" s="8"/>
      <c r="D7" s="8"/>
      <c r="E7" s="8"/>
      <c r="F7" s="8"/>
      <c r="G7" s="8"/>
      <c r="H7" s="8"/>
      <c r="I7" s="8"/>
      <c r="J7" s="8"/>
      <c r="K7" s="8"/>
      <c r="L7" s="8"/>
      <c r="M7" s="8"/>
      <c r="N7" s="8"/>
      <c r="O7" s="8"/>
      <c r="P7" s="8"/>
      <c r="Q7" s="8"/>
      <c r="R7" s="8"/>
      <c r="S7" s="8"/>
      <c r="T7" s="8"/>
      <c r="U7" s="74"/>
      <c r="V7" s="74"/>
    </row>
    <row r="8" spans="1:59" ht="19.5" customHeight="1">
      <c r="A8" s="9" t="s">
        <v>249</v>
      </c>
      <c r="B8" s="364" t="s">
        <v>596</v>
      </c>
      <c r="C8" s="364" t="s">
        <v>597</v>
      </c>
      <c r="D8" s="364" t="s">
        <v>598</v>
      </c>
      <c r="E8" s="364" t="s">
        <v>599</v>
      </c>
      <c r="F8" s="364" t="s">
        <v>600</v>
      </c>
      <c r="G8" s="364" t="s">
        <v>601</v>
      </c>
      <c r="H8" s="364" t="s">
        <v>602</v>
      </c>
      <c r="I8" s="364" t="s">
        <v>603</v>
      </c>
      <c r="J8" s="364" t="s">
        <v>604</v>
      </c>
      <c r="K8" s="364" t="s">
        <v>605</v>
      </c>
      <c r="L8" s="364" t="s">
        <v>606</v>
      </c>
      <c r="M8" s="364" t="s">
        <v>607</v>
      </c>
      <c r="N8" s="364" t="s">
        <v>608</v>
      </c>
      <c r="O8" s="364" t="s">
        <v>609</v>
      </c>
      <c r="P8" s="364" t="s">
        <v>610</v>
      </c>
      <c r="Q8" s="364" t="s">
        <v>611</v>
      </c>
      <c r="R8" s="364" t="s">
        <v>612</v>
      </c>
      <c r="S8" s="364" t="s">
        <v>613</v>
      </c>
      <c r="T8" s="364" t="s">
        <v>614</v>
      </c>
      <c r="U8" s="364" t="s">
        <v>615</v>
      </c>
      <c r="V8" s="364" t="s">
        <v>616</v>
      </c>
      <c r="W8" s="364" t="s">
        <v>617</v>
      </c>
      <c r="X8" s="364" t="s">
        <v>618</v>
      </c>
      <c r="Y8" s="364" t="s">
        <v>619</v>
      </c>
      <c r="Z8" s="364" t="s">
        <v>620</v>
      </c>
      <c r="AA8" s="364" t="s">
        <v>621</v>
      </c>
      <c r="AB8" s="364" t="s">
        <v>622</v>
      </c>
      <c r="AC8" s="364" t="s">
        <v>623</v>
      </c>
      <c r="AD8" s="364" t="s">
        <v>624</v>
      </c>
      <c r="AE8" s="364" t="s">
        <v>625</v>
      </c>
      <c r="AF8" s="364" t="s">
        <v>626</v>
      </c>
      <c r="AG8" s="364" t="s">
        <v>627</v>
      </c>
      <c r="AH8" s="364" t="s">
        <v>628</v>
      </c>
      <c r="AI8" s="364" t="s">
        <v>629</v>
      </c>
      <c r="AJ8" s="364" t="s">
        <v>643</v>
      </c>
      <c r="AK8" s="364" t="s">
        <v>648</v>
      </c>
      <c r="AL8" s="364" t="s">
        <v>662</v>
      </c>
      <c r="AM8" s="364" t="s">
        <v>694</v>
      </c>
      <c r="AN8" s="364" t="s">
        <v>704</v>
      </c>
    </row>
    <row r="9" spans="1:59" ht="15" customHeight="1">
      <c r="A9" s="9" t="s">
        <v>250</v>
      </c>
      <c r="B9" s="364" t="s">
        <v>630</v>
      </c>
      <c r="C9" s="364" t="s">
        <v>631</v>
      </c>
      <c r="D9" s="364" t="s">
        <v>632</v>
      </c>
      <c r="E9" s="364" t="s">
        <v>10</v>
      </c>
      <c r="F9" s="364" t="s">
        <v>630</v>
      </c>
      <c r="G9" s="364" t="s">
        <v>631</v>
      </c>
      <c r="H9" s="364" t="s">
        <v>632</v>
      </c>
      <c r="I9" s="364" t="s">
        <v>10</v>
      </c>
      <c r="J9" s="364" t="s">
        <v>630</v>
      </c>
      <c r="K9" s="364" t="s">
        <v>631</v>
      </c>
      <c r="L9" s="364" t="s">
        <v>632</v>
      </c>
      <c r="M9" s="364" t="s">
        <v>10</v>
      </c>
      <c r="N9" s="364" t="s">
        <v>630</v>
      </c>
      <c r="O9" s="364" t="s">
        <v>631</v>
      </c>
      <c r="P9" s="364" t="s">
        <v>632</v>
      </c>
      <c r="Q9" s="364" t="s">
        <v>10</v>
      </c>
      <c r="R9" s="364" t="s">
        <v>630</v>
      </c>
      <c r="S9" s="364" t="s">
        <v>631</v>
      </c>
      <c r="T9" s="364" t="s">
        <v>632</v>
      </c>
      <c r="U9" s="364" t="s">
        <v>10</v>
      </c>
      <c r="V9" s="364" t="s">
        <v>630</v>
      </c>
      <c r="W9" s="364" t="s">
        <v>631</v>
      </c>
      <c r="X9" s="364" t="s">
        <v>632</v>
      </c>
      <c r="Y9" s="364" t="s">
        <v>10</v>
      </c>
      <c r="Z9" s="364" t="s">
        <v>630</v>
      </c>
      <c r="AA9" s="364" t="s">
        <v>631</v>
      </c>
      <c r="AB9" s="364" t="s">
        <v>632</v>
      </c>
      <c r="AC9" s="364" t="s">
        <v>10</v>
      </c>
      <c r="AD9" s="364" t="s">
        <v>630</v>
      </c>
      <c r="AE9" s="364" t="s">
        <v>631</v>
      </c>
      <c r="AF9" s="364" t="s">
        <v>632</v>
      </c>
      <c r="AG9" s="364" t="s">
        <v>10</v>
      </c>
      <c r="AH9" s="364" t="s">
        <v>11</v>
      </c>
      <c r="AI9" s="364" t="s">
        <v>631</v>
      </c>
      <c r="AJ9" s="364" t="s">
        <v>632</v>
      </c>
      <c r="AK9" s="364" t="s">
        <v>10</v>
      </c>
      <c r="AL9" s="364" t="s">
        <v>11</v>
      </c>
      <c r="AM9" s="364" t="s">
        <v>631</v>
      </c>
      <c r="AN9" s="364" t="s">
        <v>632</v>
      </c>
    </row>
    <row r="10" spans="1:59" s="15" customFormat="1" ht="15" customHeight="1">
      <c r="A10" s="13" t="s">
        <v>251</v>
      </c>
      <c r="B10" s="14">
        <v>3999.6219999999998</v>
      </c>
      <c r="C10" s="14">
        <v>4716.0870000000004</v>
      </c>
      <c r="D10" s="14">
        <v>4738.433</v>
      </c>
      <c r="E10" s="14">
        <v>4609.3379999999997</v>
      </c>
      <c r="F10" s="14">
        <v>5187.9799999999996</v>
      </c>
      <c r="G10" s="14">
        <v>6804.2830000000004</v>
      </c>
      <c r="H10" s="14">
        <v>6310.6819999999998</v>
      </c>
      <c r="I10" s="14">
        <v>339.15380554926435</v>
      </c>
      <c r="J10" s="14">
        <v>422.24557375180405</v>
      </c>
      <c r="K10" s="14">
        <v>608.44033004555251</v>
      </c>
      <c r="L10" s="14">
        <v>1566.3135403910001</v>
      </c>
      <c r="M10" s="14">
        <v>1989.2098371700001</v>
      </c>
      <c r="N10" s="14">
        <v>2225.9380304400011</v>
      </c>
      <c r="O10" s="14">
        <v>2434.51084029</v>
      </c>
      <c r="P10" s="14">
        <v>2217.76511067</v>
      </c>
      <c r="Q10" s="14">
        <v>1885.699544699999</v>
      </c>
      <c r="R10" s="14">
        <v>2020.3356063999997</v>
      </c>
      <c r="S10" s="14">
        <v>2073.6037460199977</v>
      </c>
      <c r="T10" s="14">
        <v>2009.7171324499989</v>
      </c>
      <c r="U10" s="14">
        <v>1913.906821719999</v>
      </c>
      <c r="V10" s="14">
        <v>2095.0997639299999</v>
      </c>
      <c r="W10" s="14">
        <v>2227.3512006700003</v>
      </c>
      <c r="X10" s="14">
        <v>2112.8235987599983</v>
      </c>
      <c r="Y10" s="14">
        <v>1939.2346907200001</v>
      </c>
      <c r="Z10" s="205">
        <v>1983.2905704400009</v>
      </c>
      <c r="AA10" s="14">
        <v>1842.7590745200009</v>
      </c>
      <c r="AB10" s="14">
        <v>1776.50836742</v>
      </c>
      <c r="AC10" s="14">
        <v>1593.14177234</v>
      </c>
      <c r="AD10" s="14">
        <v>1871.2806871500011</v>
      </c>
      <c r="AE10" s="14">
        <v>2071.3601192199999</v>
      </c>
      <c r="AF10" s="14">
        <v>2134.9945625800019</v>
      </c>
      <c r="AG10" s="14">
        <v>2155.4462685399999</v>
      </c>
      <c r="AH10" s="14">
        <v>2419.4760101300003</v>
      </c>
      <c r="AI10" s="14">
        <v>2912.49034686</v>
      </c>
      <c r="AJ10" s="14">
        <v>2802.5221646600053</v>
      </c>
      <c r="AK10" s="14">
        <v>3094.3901840799999</v>
      </c>
      <c r="AL10" s="14">
        <v>3343.2679213799984</v>
      </c>
      <c r="AM10" s="14">
        <v>3686.2472801400013</v>
      </c>
      <c r="AN10" s="14">
        <v>3436.5396448499991</v>
      </c>
      <c r="AO10"/>
      <c r="AP10"/>
      <c r="AQ10"/>
      <c r="AR10"/>
      <c r="AS10"/>
      <c r="AT10"/>
      <c r="AU10"/>
      <c r="AV10"/>
      <c r="AW10"/>
      <c r="AX10"/>
      <c r="AY10"/>
      <c r="AZ10"/>
      <c r="BA10"/>
      <c r="BB10"/>
      <c r="BC10"/>
      <c r="BD10"/>
      <c r="BE10"/>
      <c r="BF10"/>
      <c r="BG10"/>
    </row>
    <row r="11" spans="1:59" s="15" customFormat="1" ht="15" customHeight="1">
      <c r="A11" s="16" t="s">
        <v>252</v>
      </c>
      <c r="B11" s="14">
        <v>-3522.681</v>
      </c>
      <c r="C11" s="14">
        <v>-3995.2089999999998</v>
      </c>
      <c r="D11" s="14">
        <v>-4159.9520000000002</v>
      </c>
      <c r="E11" s="14">
        <v>-3472.2370000000001</v>
      </c>
      <c r="F11" s="14">
        <v>-4599.9989999999998</v>
      </c>
      <c r="G11" s="14">
        <v>-6042.3630000000003</v>
      </c>
      <c r="H11" s="14">
        <v>-5670.8530000000001</v>
      </c>
      <c r="I11" s="14">
        <v>-265.1278025499999</v>
      </c>
      <c r="J11" s="14">
        <v>-306.25367874999966</v>
      </c>
      <c r="K11" s="14">
        <v>-416.92906420182612</v>
      </c>
      <c r="L11" s="14">
        <v>-1102.6896681472729</v>
      </c>
      <c r="M11" s="14">
        <v>-1385.43605129</v>
      </c>
      <c r="N11" s="14">
        <v>-1599.86171468</v>
      </c>
      <c r="O11" s="14">
        <v>-1712.9630572999999</v>
      </c>
      <c r="P11" s="14">
        <v>-1565.4044292399999</v>
      </c>
      <c r="Q11" s="14">
        <v>-1358.9557349199999</v>
      </c>
      <c r="R11" s="14">
        <v>-1406.4210865300001</v>
      </c>
      <c r="S11" s="14">
        <v>-1481.87183222</v>
      </c>
      <c r="T11" s="14">
        <v>-1495.45768688</v>
      </c>
      <c r="U11" s="14">
        <v>-1443.2521528099999</v>
      </c>
      <c r="V11" s="14">
        <v>-1405.18014634</v>
      </c>
      <c r="W11" s="14">
        <v>-1608.6276002300001</v>
      </c>
      <c r="X11" s="14">
        <v>-1448.279838019999</v>
      </c>
      <c r="Y11" s="14">
        <v>-1201.0777780199999</v>
      </c>
      <c r="Z11" s="205">
        <v>-1107.3107398299999</v>
      </c>
      <c r="AA11" s="14">
        <v>-1104.73453578</v>
      </c>
      <c r="AB11" s="14">
        <v>-1173.4284875200001</v>
      </c>
      <c r="AC11" s="14">
        <v>-1035.17359715</v>
      </c>
      <c r="AD11" s="14">
        <v>-1221.75523404</v>
      </c>
      <c r="AE11" s="14">
        <v>-1324.50896332</v>
      </c>
      <c r="AF11" s="14">
        <v>-1464.4464350799999</v>
      </c>
      <c r="AG11" s="14">
        <v>-1520.92208671</v>
      </c>
      <c r="AH11" s="14">
        <v>-1806.4313768</v>
      </c>
      <c r="AI11" s="14">
        <v>-2216.3813914400012</v>
      </c>
      <c r="AJ11" s="14">
        <v>-2139.0389030899992</v>
      </c>
      <c r="AK11" s="14">
        <v>-2325.2818079600002</v>
      </c>
      <c r="AL11" s="14">
        <v>-2335.7772636499999</v>
      </c>
      <c r="AM11" s="14">
        <v>-2541.3956760400006</v>
      </c>
      <c r="AN11" s="14">
        <v>-2385.551598940001</v>
      </c>
      <c r="AO11"/>
      <c r="AP11"/>
      <c r="AQ11"/>
      <c r="AR11"/>
      <c r="AS11"/>
      <c r="AT11"/>
      <c r="AU11"/>
      <c r="AV11"/>
      <c r="AW11"/>
      <c r="AX11"/>
      <c r="AY11"/>
      <c r="AZ11"/>
      <c r="BA11"/>
      <c r="BB11"/>
      <c r="BC11"/>
      <c r="BD11"/>
      <c r="BE11"/>
      <c r="BF11"/>
      <c r="BG11"/>
    </row>
    <row r="12" spans="1:59" s="15" customFormat="1" ht="15" customHeight="1">
      <c r="A12" s="13" t="s">
        <v>253</v>
      </c>
      <c r="B12" s="14">
        <v>476.94099999999997</v>
      </c>
      <c r="C12" s="14">
        <v>720.87800000000004</v>
      </c>
      <c r="D12" s="14">
        <v>578.48099999999999</v>
      </c>
      <c r="E12" s="14">
        <v>1137.1010000000001</v>
      </c>
      <c r="F12" s="14">
        <v>587.98099999999999</v>
      </c>
      <c r="G12" s="14">
        <v>761.92</v>
      </c>
      <c r="H12" s="14">
        <v>639.82899999999995</v>
      </c>
      <c r="I12" s="14">
        <v>74.026002999264449</v>
      </c>
      <c r="J12" s="14">
        <v>115.99189500180439</v>
      </c>
      <c r="K12" s="14">
        <v>191.51126584372633</v>
      </c>
      <c r="L12" s="14">
        <v>463.62387224372708</v>
      </c>
      <c r="M12" s="14">
        <v>603.77378587999999</v>
      </c>
      <c r="N12" s="14">
        <v>626.07631575999994</v>
      </c>
      <c r="O12" s="14">
        <v>721.54778298999906</v>
      </c>
      <c r="P12" s="14">
        <v>652.36068143000193</v>
      </c>
      <c r="Q12" s="14">
        <v>526.74380977999999</v>
      </c>
      <c r="R12" s="14">
        <v>613.91451986999994</v>
      </c>
      <c r="S12" s="14">
        <v>591.73191379999992</v>
      </c>
      <c r="T12" s="14">
        <v>514.259445569999</v>
      </c>
      <c r="U12" s="14">
        <v>470.65466891</v>
      </c>
      <c r="V12" s="14">
        <v>689.91961759000003</v>
      </c>
      <c r="W12" s="14">
        <v>618.72360043999993</v>
      </c>
      <c r="X12" s="14">
        <v>664.54376074000209</v>
      </c>
      <c r="Y12" s="14">
        <v>738.15691270000002</v>
      </c>
      <c r="Z12" s="205">
        <v>875.97983060999888</v>
      </c>
      <c r="AA12" s="14">
        <v>738.02453874000207</v>
      </c>
      <c r="AB12" s="14">
        <v>603.07987989999992</v>
      </c>
      <c r="AC12" s="14">
        <v>557.96817519000001</v>
      </c>
      <c r="AD12" s="14">
        <v>649.52545311000006</v>
      </c>
      <c r="AE12" s="14">
        <v>746.85115589999907</v>
      </c>
      <c r="AF12" s="14">
        <v>670.54812750000406</v>
      </c>
      <c r="AG12" s="14">
        <v>634.52418183000009</v>
      </c>
      <c r="AH12" s="14">
        <v>613.04463333000001</v>
      </c>
      <c r="AI12" s="14">
        <v>696.10895541999901</v>
      </c>
      <c r="AJ12" s="14">
        <v>663.48326157000304</v>
      </c>
      <c r="AK12" s="14">
        <v>769.10837612</v>
      </c>
      <c r="AL12" s="14">
        <v>1007.490657729997</v>
      </c>
      <c r="AM12" s="14">
        <v>1144.8516041000007</v>
      </c>
      <c r="AN12" s="14">
        <v>1050.9880459099982</v>
      </c>
      <c r="AO12"/>
      <c r="AP12"/>
      <c r="AQ12"/>
      <c r="AR12"/>
      <c r="AS12"/>
      <c r="AT12"/>
      <c r="AU12"/>
      <c r="AV12"/>
      <c r="AW12"/>
      <c r="AX12"/>
      <c r="AY12"/>
      <c r="AZ12"/>
      <c r="BA12"/>
      <c r="BB12"/>
      <c r="BC12"/>
      <c r="BD12"/>
      <c r="BE12"/>
      <c r="BF12"/>
      <c r="BG12"/>
    </row>
    <row r="13" spans="1:59" s="15" customFormat="1" ht="15" customHeight="1">
      <c r="A13" s="13"/>
      <c r="B13" s="14"/>
      <c r="C13" s="14"/>
      <c r="D13" s="14"/>
      <c r="E13" s="14"/>
      <c r="F13" s="14"/>
      <c r="G13" s="14"/>
      <c r="H13" s="14"/>
      <c r="I13" s="14"/>
      <c r="J13" s="14"/>
      <c r="K13" s="14"/>
      <c r="L13" s="14"/>
      <c r="M13" s="14"/>
      <c r="N13" s="14"/>
      <c r="O13" s="14"/>
      <c r="P13" s="14"/>
      <c r="Q13" s="14"/>
      <c r="R13" s="14"/>
      <c r="S13" s="14"/>
      <c r="T13" s="14"/>
      <c r="U13" s="14"/>
      <c r="V13" s="14"/>
      <c r="W13" s="14"/>
      <c r="X13" s="14"/>
      <c r="Y13" s="14"/>
      <c r="Z13" s="205"/>
      <c r="AA13" s="14"/>
      <c r="AB13" s="14"/>
      <c r="AC13" s="14"/>
      <c r="AD13" s="14"/>
      <c r="AE13" s="14"/>
      <c r="AF13" s="14"/>
      <c r="AG13" s="14"/>
      <c r="AH13" s="14"/>
      <c r="AI13" s="14"/>
      <c r="AJ13" s="14"/>
      <c r="AK13" s="14"/>
      <c r="AL13" s="14"/>
      <c r="AM13" s="14"/>
      <c r="AN13" s="14"/>
      <c r="AO13"/>
      <c r="AP13"/>
      <c r="AQ13"/>
      <c r="AR13"/>
      <c r="AS13"/>
      <c r="AT13"/>
      <c r="AU13"/>
      <c r="AV13"/>
      <c r="AW13"/>
      <c r="AX13"/>
      <c r="AY13"/>
      <c r="AZ13"/>
      <c r="BA13"/>
      <c r="BB13"/>
      <c r="BC13"/>
      <c r="BD13"/>
      <c r="BE13"/>
      <c r="BF13"/>
      <c r="BG13"/>
    </row>
    <row r="14" spans="1:59" s="15" customFormat="1" ht="15" customHeight="1">
      <c r="A14" s="13" t="s">
        <v>254</v>
      </c>
      <c r="B14" s="14">
        <v>-339.03699999999998</v>
      </c>
      <c r="C14" s="14">
        <v>-442.55700000000002</v>
      </c>
      <c r="D14" s="14">
        <v>-407.947</v>
      </c>
      <c r="E14" s="14">
        <v>-411.28899999999999</v>
      </c>
      <c r="F14" s="14">
        <v>2925.9180000000001</v>
      </c>
      <c r="G14" s="14">
        <v>-468.34399999999999</v>
      </c>
      <c r="H14" s="14">
        <v>-399.84500000000003</v>
      </c>
      <c r="I14" s="14">
        <v>-165.12759947738016</v>
      </c>
      <c r="J14" s="14">
        <v>-68.665413883265998</v>
      </c>
      <c r="K14" s="14">
        <v>-125.78751058857038</v>
      </c>
      <c r="L14" s="14">
        <v>-227.49703645724429</v>
      </c>
      <c r="M14" s="14">
        <v>-264.35670650000003</v>
      </c>
      <c r="N14" s="14">
        <v>-344.57803297000004</v>
      </c>
      <c r="O14" s="14">
        <v>-347.82174748</v>
      </c>
      <c r="P14" s="14">
        <v>-292.36799343999996</v>
      </c>
      <c r="Q14" s="14">
        <v>-339.83678691000006</v>
      </c>
      <c r="R14" s="14">
        <v>-474.79399134999994</v>
      </c>
      <c r="S14" s="14">
        <v>-378.94245281999997</v>
      </c>
      <c r="T14" s="14">
        <v>-355.05938103</v>
      </c>
      <c r="U14" s="14">
        <v>-466.18423849999999</v>
      </c>
      <c r="V14" s="14">
        <v>-365.01484564000003</v>
      </c>
      <c r="W14" s="14">
        <v>-379.25840217000001</v>
      </c>
      <c r="X14" s="14">
        <v>-81.7952153600001</v>
      </c>
      <c r="Y14" s="14">
        <v>-412.26267881000001</v>
      </c>
      <c r="Z14" s="205">
        <v>-416.82062096999999</v>
      </c>
      <c r="AA14" s="14">
        <v>-425.48057048999999</v>
      </c>
      <c r="AB14" s="14">
        <v>-464.55895070999998</v>
      </c>
      <c r="AC14" s="14">
        <v>-405.99061632000002</v>
      </c>
      <c r="AD14" s="14">
        <v>-446.86911023999994</v>
      </c>
      <c r="AE14" s="14">
        <v>-431.24729550999996</v>
      </c>
      <c r="AF14" s="14">
        <v>527.84303865999993</v>
      </c>
      <c r="AG14" s="14">
        <v>-382.59433113000006</v>
      </c>
      <c r="AH14" s="14">
        <v>-409.26501939000002</v>
      </c>
      <c r="AI14" s="14">
        <v>-444.54563043999997</v>
      </c>
      <c r="AJ14" s="14">
        <v>416.86296841999996</v>
      </c>
      <c r="AK14" s="14">
        <v>-399.31309888999999</v>
      </c>
      <c r="AL14" s="14">
        <v>-437.13025251999994</v>
      </c>
      <c r="AM14" s="14">
        <v>-11.7292889900001</v>
      </c>
      <c r="AN14" s="14">
        <v>-635.17371025999989</v>
      </c>
      <c r="AO14"/>
      <c r="AP14"/>
      <c r="AQ14"/>
      <c r="AR14"/>
      <c r="AS14"/>
      <c r="AT14"/>
      <c r="AU14"/>
      <c r="AV14"/>
      <c r="AW14"/>
      <c r="AX14"/>
      <c r="AY14"/>
      <c r="AZ14"/>
      <c r="BA14"/>
      <c r="BB14"/>
      <c r="BC14"/>
      <c r="BD14"/>
      <c r="BE14"/>
      <c r="BF14"/>
      <c r="BG14"/>
    </row>
    <row r="15" spans="1:59" s="15" customFormat="1" ht="15" customHeight="1">
      <c r="A15" s="18" t="s">
        <v>255</v>
      </c>
      <c r="B15" s="14">
        <v>-216.096</v>
      </c>
      <c r="C15" s="14">
        <v>-265.51100000000002</v>
      </c>
      <c r="D15" s="14">
        <v>-271.85300000000001</v>
      </c>
      <c r="E15" s="14">
        <v>-272.54000000000002</v>
      </c>
      <c r="F15" s="14">
        <v>-261.20299999999997</v>
      </c>
      <c r="G15" s="14">
        <v>-295.26600000000002</v>
      </c>
      <c r="H15" s="14">
        <v>-281.96499999999997</v>
      </c>
      <c r="I15" s="14">
        <v>-66.115448675136108</v>
      </c>
      <c r="J15" s="14">
        <v>-47.330647075837</v>
      </c>
      <c r="K15" s="14">
        <v>-49.279512150200787</v>
      </c>
      <c r="L15" s="14">
        <v>-164.34557379962342</v>
      </c>
      <c r="M15" s="14">
        <v>-198.47886181999999</v>
      </c>
      <c r="N15" s="14">
        <v>-179.80289911000003</v>
      </c>
      <c r="O15" s="14">
        <v>-221.45726468000001</v>
      </c>
      <c r="P15" s="14">
        <v>-202.70500365999999</v>
      </c>
      <c r="Q15" s="14">
        <v>-206.61828708000002</v>
      </c>
      <c r="R15" s="14">
        <v>-224.28559121999999</v>
      </c>
      <c r="S15" s="14">
        <v>-229.66855275999998</v>
      </c>
      <c r="T15" s="14">
        <v>-220.97051836000003</v>
      </c>
      <c r="U15" s="14">
        <v>-219.32606240999999</v>
      </c>
      <c r="V15" s="14">
        <v>-221.03449186</v>
      </c>
      <c r="W15" s="14">
        <v>-231.05985414</v>
      </c>
      <c r="X15" s="14">
        <v>-247.74750174000002</v>
      </c>
      <c r="Y15" s="14">
        <v>-238.55724888</v>
      </c>
      <c r="Z15" s="205">
        <v>-255.35434465</v>
      </c>
      <c r="AA15" s="14">
        <v>-262.73492109</v>
      </c>
      <c r="AB15" s="14">
        <v>-276.24657902999996</v>
      </c>
      <c r="AC15" s="14">
        <v>-255.22777488</v>
      </c>
      <c r="AD15" s="14">
        <v>-264.15014437999997</v>
      </c>
      <c r="AE15" s="14">
        <v>-251.28576851</v>
      </c>
      <c r="AF15" s="14">
        <v>-269.15371118000002</v>
      </c>
      <c r="AG15" s="14">
        <v>-241.24203793000001</v>
      </c>
      <c r="AH15" s="14">
        <v>-245.12381453</v>
      </c>
      <c r="AI15" s="14">
        <v>-252.99198781000001</v>
      </c>
      <c r="AJ15" s="14">
        <v>-267.00455210000001</v>
      </c>
      <c r="AK15" s="14">
        <v>-261.28727289</v>
      </c>
      <c r="AL15" s="14">
        <v>-275.16007377999995</v>
      </c>
      <c r="AM15" s="14">
        <v>-294.00113754000006</v>
      </c>
      <c r="AN15" s="14">
        <v>-285.3643632399997</v>
      </c>
      <c r="AO15"/>
      <c r="AP15"/>
      <c r="AQ15"/>
      <c r="AR15"/>
      <c r="AS15"/>
      <c r="AT15"/>
      <c r="AU15"/>
      <c r="AV15"/>
      <c r="AW15"/>
      <c r="AX15"/>
      <c r="AY15"/>
      <c r="AZ15"/>
      <c r="BA15"/>
      <c r="BB15"/>
      <c r="BC15"/>
      <c r="BD15"/>
      <c r="BE15"/>
      <c r="BF15"/>
      <c r="BG15"/>
    </row>
    <row r="16" spans="1:59" s="6" customFormat="1" ht="15" customHeight="1">
      <c r="A16" s="18" t="s">
        <v>256</v>
      </c>
      <c r="B16" s="14">
        <v>-120.61199999999999</v>
      </c>
      <c r="C16" s="14">
        <v>-137.91499999999999</v>
      </c>
      <c r="D16" s="14">
        <v>-132.447</v>
      </c>
      <c r="E16" s="14">
        <v>-150.02799999999999</v>
      </c>
      <c r="F16" s="14">
        <v>-150.02000000000001</v>
      </c>
      <c r="G16" s="14">
        <v>-158.154</v>
      </c>
      <c r="H16" s="14">
        <v>-147.48099999999999</v>
      </c>
      <c r="I16" s="14">
        <v>-29.117097252244037</v>
      </c>
      <c r="J16" s="14">
        <v>-57.650448897429001</v>
      </c>
      <c r="K16" s="14">
        <v>-68.910544549873606</v>
      </c>
      <c r="L16" s="14">
        <v>-136.31140233762093</v>
      </c>
      <c r="M16" s="14">
        <v>-137.74033019000001</v>
      </c>
      <c r="N16" s="14">
        <v>-145.14417734</v>
      </c>
      <c r="O16" s="14">
        <v>-153.69612163999997</v>
      </c>
      <c r="P16" s="14">
        <v>-165.21962678999998</v>
      </c>
      <c r="Q16" s="14">
        <v>-116.77043130999999</v>
      </c>
      <c r="R16" s="14">
        <v>-124.58461485000001</v>
      </c>
      <c r="S16" s="14">
        <v>-125.00706170000001</v>
      </c>
      <c r="T16" s="14">
        <v>-158.57482442</v>
      </c>
      <c r="U16" s="14">
        <v>-133.67099836999998</v>
      </c>
      <c r="V16" s="14">
        <v>-135.60948386000001</v>
      </c>
      <c r="W16" s="14">
        <v>-135.76290477000001</v>
      </c>
      <c r="X16" s="14">
        <v>-160.06129358000001</v>
      </c>
      <c r="Y16" s="14">
        <v>-134.07952692000001</v>
      </c>
      <c r="Z16" s="205">
        <v>-142.57008705000001</v>
      </c>
      <c r="AA16" s="14">
        <v>-141.08026888999999</v>
      </c>
      <c r="AB16" s="14">
        <v>-152.73557056999999</v>
      </c>
      <c r="AC16" s="14">
        <v>-136.91698568999999</v>
      </c>
      <c r="AD16" s="14">
        <v>-137.21033176</v>
      </c>
      <c r="AE16" s="14">
        <v>-151.53982900999998</v>
      </c>
      <c r="AF16" s="14">
        <v>-171.76262588</v>
      </c>
      <c r="AG16" s="14">
        <v>-126.75927572000001</v>
      </c>
      <c r="AH16" s="14">
        <v>-151.03976516</v>
      </c>
      <c r="AI16" s="14">
        <v>-152.57657462999998</v>
      </c>
      <c r="AJ16" s="14">
        <v>-195.38848751</v>
      </c>
      <c r="AK16" s="14">
        <v>-158.25829933</v>
      </c>
      <c r="AL16" s="14">
        <v>-174.53327392</v>
      </c>
      <c r="AM16" s="14">
        <v>-219.50174405000007</v>
      </c>
      <c r="AN16" s="14">
        <v>-244.02893437000003</v>
      </c>
      <c r="AO16"/>
      <c r="AP16"/>
      <c r="AQ16"/>
      <c r="AR16"/>
      <c r="AS16"/>
      <c r="AT16"/>
      <c r="AU16"/>
      <c r="AV16"/>
      <c r="AW16"/>
      <c r="AX16"/>
      <c r="AY16"/>
      <c r="AZ16"/>
      <c r="BA16"/>
      <c r="BB16"/>
      <c r="BC16"/>
      <c r="BD16"/>
      <c r="BE16"/>
      <c r="BF16"/>
      <c r="BG16"/>
    </row>
    <row r="17" spans="1:59" s="6" customFormat="1" ht="15" customHeight="1">
      <c r="A17" s="18" t="s">
        <v>257</v>
      </c>
      <c r="B17" s="14">
        <v>-2.3290000000000002</v>
      </c>
      <c r="C17" s="14">
        <v>-39.131</v>
      </c>
      <c r="D17" s="14">
        <v>-3.6469999999999998</v>
      </c>
      <c r="E17" s="14">
        <v>11.279</v>
      </c>
      <c r="F17" s="14">
        <v>22.021999999999998</v>
      </c>
      <c r="G17" s="14">
        <v>3.2360000000000002</v>
      </c>
      <c r="H17" s="14">
        <v>29.600999999999999</v>
      </c>
      <c r="I17" s="14">
        <v>30.431946450000002</v>
      </c>
      <c r="J17" s="14">
        <v>36.31568209000001</v>
      </c>
      <c r="K17" s="14">
        <v>-7.5974538884959948</v>
      </c>
      <c r="L17" s="14">
        <v>73.159939680000036</v>
      </c>
      <c r="M17" s="14">
        <v>71.862485509999999</v>
      </c>
      <c r="N17" s="14">
        <v>-19.630956519999998</v>
      </c>
      <c r="O17" s="14">
        <v>27.33163884</v>
      </c>
      <c r="P17" s="14">
        <v>75.556637010000003</v>
      </c>
      <c r="Q17" s="14">
        <v>-16.448068520000003</v>
      </c>
      <c r="R17" s="14">
        <v>-125.92378528</v>
      </c>
      <c r="S17" s="14">
        <v>-24.266838359999998</v>
      </c>
      <c r="T17" s="14">
        <v>24.485961750000001</v>
      </c>
      <c r="U17" s="14">
        <v>-113.18717772000001</v>
      </c>
      <c r="V17" s="14">
        <v>-8.3708699200000005</v>
      </c>
      <c r="W17" s="14">
        <v>-12.435643259999999</v>
      </c>
      <c r="X17" s="14">
        <v>326.01357995999996</v>
      </c>
      <c r="Y17" s="14">
        <v>-39.625903009999995</v>
      </c>
      <c r="Z17" s="205">
        <v>-18.896189270000001</v>
      </c>
      <c r="AA17" s="14">
        <v>-21.665380510000002</v>
      </c>
      <c r="AB17" s="14">
        <v>-35.576801109999998</v>
      </c>
      <c r="AC17" s="14">
        <v>-13.84585575</v>
      </c>
      <c r="AD17" s="14">
        <v>-45.508634100000002</v>
      </c>
      <c r="AE17" s="14">
        <v>-28.421697989999998</v>
      </c>
      <c r="AF17" s="14">
        <v>968.75937571999998</v>
      </c>
      <c r="AG17" s="14">
        <v>-14.59301748</v>
      </c>
      <c r="AH17" s="14">
        <v>-13.101439699999998</v>
      </c>
      <c r="AI17" s="14">
        <v>-38.977068000000003</v>
      </c>
      <c r="AJ17" s="14">
        <v>879.25600802999998</v>
      </c>
      <c r="AK17" s="14">
        <v>20.232473329999998</v>
      </c>
      <c r="AL17" s="14">
        <v>12.563095179999999</v>
      </c>
      <c r="AM17" s="14">
        <v>501.77359260000003</v>
      </c>
      <c r="AN17" s="14">
        <v>-105.78041265000016</v>
      </c>
      <c r="AO17"/>
      <c r="AP17"/>
      <c r="AQ17"/>
      <c r="AR17"/>
      <c r="AS17"/>
      <c r="AT17"/>
      <c r="AU17"/>
      <c r="AV17"/>
      <c r="AW17"/>
      <c r="AX17"/>
      <c r="AY17"/>
      <c r="AZ17"/>
      <c r="BA17"/>
      <c r="BB17"/>
      <c r="BC17"/>
      <c r="BD17"/>
      <c r="BE17"/>
      <c r="BF17"/>
      <c r="BG17"/>
    </row>
    <row r="18" spans="1:59" s="6" customFormat="1" ht="15" customHeight="1">
      <c r="A18" s="18" t="s">
        <v>258</v>
      </c>
      <c r="B18" s="14">
        <v>0</v>
      </c>
      <c r="C18" s="14">
        <v>0</v>
      </c>
      <c r="D18" s="14">
        <v>0</v>
      </c>
      <c r="E18" s="14">
        <v>0</v>
      </c>
      <c r="F18" s="14">
        <v>3315.1190000000001</v>
      </c>
      <c r="G18" s="14">
        <v>-18.16</v>
      </c>
      <c r="H18" s="14">
        <v>0</v>
      </c>
      <c r="I18" s="14">
        <v>-100.327</v>
      </c>
      <c r="J18" s="14"/>
      <c r="K18" s="14"/>
      <c r="L18" s="14"/>
      <c r="M18" s="14"/>
      <c r="N18" s="14"/>
      <c r="O18" s="14"/>
      <c r="P18" s="14"/>
      <c r="Q18" s="14">
        <v>0</v>
      </c>
      <c r="R18" s="14">
        <v>0</v>
      </c>
      <c r="S18" s="14">
        <v>0</v>
      </c>
      <c r="T18" s="14">
        <v>0</v>
      </c>
      <c r="U18" s="14">
        <v>0</v>
      </c>
      <c r="V18" s="14">
        <v>0</v>
      </c>
      <c r="W18" s="14">
        <v>0</v>
      </c>
      <c r="X18" s="14"/>
      <c r="Y18" s="14"/>
      <c r="Z18" s="205"/>
      <c r="AA18" s="14"/>
      <c r="AB18" s="14"/>
      <c r="AC18" s="14"/>
      <c r="AD18" s="14"/>
      <c r="AE18" s="14"/>
      <c r="AF18" s="14"/>
      <c r="AG18" s="14"/>
      <c r="AH18" s="14"/>
      <c r="AI18" s="14"/>
      <c r="AJ18" s="14"/>
      <c r="AK18" s="14"/>
      <c r="AL18" s="14"/>
      <c r="AM18" s="14"/>
      <c r="AN18" s="14"/>
      <c r="AO18"/>
      <c r="AP18"/>
      <c r="AQ18"/>
      <c r="AR18"/>
      <c r="AS18"/>
      <c r="AT18"/>
      <c r="AU18"/>
      <c r="AV18"/>
      <c r="AW18"/>
      <c r="AX18"/>
      <c r="AY18"/>
      <c r="AZ18"/>
      <c r="BA18"/>
      <c r="BB18"/>
      <c r="BC18"/>
      <c r="BD18"/>
      <c r="BE18"/>
      <c r="BF18"/>
      <c r="BG18"/>
    </row>
    <row r="19" spans="1:59" s="6" customFormat="1" ht="15" customHeight="1">
      <c r="A19" s="18"/>
      <c r="B19" s="14"/>
      <c r="C19" s="14"/>
      <c r="D19" s="14"/>
      <c r="E19" s="14"/>
      <c r="F19" s="14"/>
      <c r="G19" s="14"/>
      <c r="H19" s="14"/>
      <c r="I19" s="14"/>
      <c r="J19" s="14"/>
      <c r="K19" s="14"/>
      <c r="L19" s="14"/>
      <c r="M19" s="14"/>
      <c r="N19" s="14"/>
      <c r="O19" s="14"/>
      <c r="P19" s="14"/>
      <c r="Q19" s="14"/>
      <c r="R19" s="14"/>
      <c r="S19" s="14"/>
      <c r="T19" s="14"/>
      <c r="U19" s="14"/>
      <c r="V19" s="14"/>
      <c r="W19" s="14"/>
      <c r="X19" s="14"/>
      <c r="Y19" s="14"/>
      <c r="Z19" s="205"/>
      <c r="AA19" s="14"/>
      <c r="AB19" s="14"/>
      <c r="AC19" s="14"/>
      <c r="AD19" s="14"/>
      <c r="AE19" s="14"/>
      <c r="AF19" s="14"/>
      <c r="AG19" s="14"/>
      <c r="AH19" s="14"/>
      <c r="AI19" s="14"/>
      <c r="AJ19" s="14"/>
      <c r="AK19" s="14"/>
      <c r="AL19" s="14"/>
      <c r="AM19" s="14"/>
      <c r="AN19" s="14"/>
      <c r="AO19"/>
      <c r="AP19"/>
      <c r="AQ19"/>
      <c r="AR19"/>
      <c r="AS19"/>
      <c r="AT19"/>
      <c r="AU19"/>
      <c r="AV19"/>
      <c r="AW19"/>
      <c r="AX19"/>
      <c r="AY19"/>
      <c r="AZ19"/>
      <c r="BA19"/>
      <c r="BB19"/>
      <c r="BC19"/>
      <c r="BD19"/>
      <c r="BE19"/>
      <c r="BF19"/>
      <c r="BG19"/>
    </row>
    <row r="20" spans="1:59" s="6" customFormat="1" ht="15" customHeight="1">
      <c r="A20" s="19" t="s">
        <v>259</v>
      </c>
      <c r="B20" s="75">
        <v>137.904</v>
      </c>
      <c r="C20" s="75">
        <v>278.32100000000003</v>
      </c>
      <c r="D20" s="75">
        <v>170.53399999999999</v>
      </c>
      <c r="E20" s="75">
        <v>725.81200000000001</v>
      </c>
      <c r="F20" s="75">
        <v>3513.8989999999999</v>
      </c>
      <c r="G20" s="75">
        <v>293.57600000000002</v>
      </c>
      <c r="H20" s="75">
        <v>239.98400000000001</v>
      </c>
      <c r="I20" s="75">
        <v>-91.101596478115709</v>
      </c>
      <c r="J20" s="75">
        <v>47.326481118538396</v>
      </c>
      <c r="K20" s="75">
        <v>65.72375525515595</v>
      </c>
      <c r="L20" s="75">
        <v>236.12683578648279</v>
      </c>
      <c r="M20" s="75">
        <v>339.41707937999996</v>
      </c>
      <c r="N20" s="75">
        <v>281.49828278999991</v>
      </c>
      <c r="O20" s="75">
        <v>373.72603550999906</v>
      </c>
      <c r="P20" s="75">
        <v>359.99268799000197</v>
      </c>
      <c r="Q20" s="75">
        <v>186.90702295999901</v>
      </c>
      <c r="R20" s="75">
        <v>139.120533300001</v>
      </c>
      <c r="S20" s="75">
        <v>212.78940149000002</v>
      </c>
      <c r="T20" s="75">
        <v>159.200064690001</v>
      </c>
      <c r="U20" s="75">
        <v>4.4704303999999979</v>
      </c>
      <c r="V20" s="75">
        <v>324.90477196000006</v>
      </c>
      <c r="W20" s="75">
        <v>239.465212220003</v>
      </c>
      <c r="X20" s="75">
        <v>582.74854536000396</v>
      </c>
      <c r="Y20" s="75">
        <v>325.89423389000001</v>
      </c>
      <c r="Z20" s="206">
        <v>459.15920963999997</v>
      </c>
      <c r="AA20" s="75">
        <v>312.54396825000202</v>
      </c>
      <c r="AB20" s="75">
        <v>138.520929230001</v>
      </c>
      <c r="AC20" s="75">
        <v>151.97755877999899</v>
      </c>
      <c r="AD20" s="75">
        <v>202.65634331000098</v>
      </c>
      <c r="AE20" s="75">
        <v>315.60386004000196</v>
      </c>
      <c r="AF20" s="75">
        <v>1198.390866480004</v>
      </c>
      <c r="AG20" s="75">
        <v>251.92985069999901</v>
      </c>
      <c r="AH20" s="75">
        <v>203.77961393999999</v>
      </c>
      <c r="AI20" s="75">
        <v>251.56332497999099</v>
      </c>
      <c r="AJ20" s="75">
        <v>1080.34622975</v>
      </c>
      <c r="AK20" s="75">
        <v>369.79527761000003</v>
      </c>
      <c r="AL20" s="75">
        <v>570.36040520999893</v>
      </c>
      <c r="AM20" s="75">
        <v>1133.1223151100007</v>
      </c>
      <c r="AN20" s="75">
        <v>415.81433564999827</v>
      </c>
      <c r="AO20"/>
      <c r="AP20"/>
      <c r="AQ20"/>
      <c r="AR20"/>
      <c r="AS20"/>
      <c r="AT20"/>
      <c r="AU20"/>
      <c r="AV20"/>
      <c r="AW20"/>
      <c r="AX20"/>
      <c r="AY20"/>
      <c r="AZ20"/>
      <c r="BA20"/>
      <c r="BB20"/>
      <c r="BC20"/>
      <c r="BD20"/>
      <c r="BE20"/>
      <c r="BF20"/>
      <c r="BG20"/>
    </row>
    <row r="21" spans="1:59" s="6" customFormat="1" ht="15" customHeight="1">
      <c r="A21" s="19"/>
      <c r="B21" s="75"/>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c r="AP21"/>
      <c r="AQ21"/>
      <c r="AR21"/>
      <c r="AS21"/>
      <c r="AT21"/>
      <c r="AU21"/>
      <c r="AV21"/>
      <c r="AW21"/>
      <c r="AX21"/>
      <c r="AY21"/>
      <c r="AZ21"/>
      <c r="BA21"/>
      <c r="BB21"/>
      <c r="BC21"/>
      <c r="BD21"/>
      <c r="BE21"/>
      <c r="BF21"/>
      <c r="BG21"/>
    </row>
    <row r="22" spans="1:59" s="15" customFormat="1" ht="15" customHeight="1">
      <c r="A22" s="13" t="s">
        <v>260</v>
      </c>
      <c r="B22" s="75">
        <v>-124.74499999999999</v>
      </c>
      <c r="C22" s="75">
        <v>88.765000000000001</v>
      </c>
      <c r="D22" s="75">
        <v>-81.537000000000006</v>
      </c>
      <c r="E22" s="75">
        <v>-3.984</v>
      </c>
      <c r="F22" s="75">
        <v>13.172000000000001</v>
      </c>
      <c r="G22" s="75">
        <v>-394.89800000000002</v>
      </c>
      <c r="H22" s="75">
        <v>-69.445000000000007</v>
      </c>
      <c r="I22" s="75">
        <v>212.06429039625584</v>
      </c>
      <c r="J22" s="75">
        <v>-151.61872058972961</v>
      </c>
      <c r="K22" s="75">
        <v>273.38049025379763</v>
      </c>
      <c r="L22" s="75">
        <v>106.06838630070119</v>
      </c>
      <c r="M22" s="75">
        <v>-84.916228410000031</v>
      </c>
      <c r="N22" s="75">
        <v>-347.62270559000001</v>
      </c>
      <c r="O22" s="75">
        <v>58.09229384999999</v>
      </c>
      <c r="P22" s="75">
        <v>-163.24532325000004</v>
      </c>
      <c r="Q22" s="75">
        <v>108.91610074475886</v>
      </c>
      <c r="R22" s="75">
        <v>-49.404553085188532</v>
      </c>
      <c r="S22" s="75">
        <v>-233.76656379836783</v>
      </c>
      <c r="T22" s="75">
        <v>-197.86452585216171</v>
      </c>
      <c r="U22" s="75">
        <v>-121.16646354406367</v>
      </c>
      <c r="V22" s="75">
        <v>-204.04036370515271</v>
      </c>
      <c r="W22" s="75">
        <v>-181.98902004000001</v>
      </c>
      <c r="X22" s="75">
        <v>51.283226279999951</v>
      </c>
      <c r="Y22" s="75">
        <v>-19.432361089999972</v>
      </c>
      <c r="Z22" s="206">
        <v>-10.632351790000001</v>
      </c>
      <c r="AA22" s="75">
        <v>104.48269156999902</v>
      </c>
      <c r="AB22" s="75">
        <v>175.02514322000002</v>
      </c>
      <c r="AC22" s="75">
        <v>121.86741494000003</v>
      </c>
      <c r="AD22" s="75">
        <v>-219.58417486000002</v>
      </c>
      <c r="AE22" s="75">
        <v>401.04934005000007</v>
      </c>
      <c r="AF22" s="75">
        <v>-203.70639424999996</v>
      </c>
      <c r="AG22" s="75">
        <v>187.49730568999996</v>
      </c>
      <c r="AH22" s="75">
        <v>-294.99001820000001</v>
      </c>
      <c r="AI22" s="75">
        <v>-167.43705370999999</v>
      </c>
      <c r="AJ22" s="75">
        <v>936.41642142000001</v>
      </c>
      <c r="AK22" s="75">
        <v>135.85804659999999</v>
      </c>
      <c r="AL22" s="75">
        <v>87.660891489999997</v>
      </c>
      <c r="AM22" s="75">
        <v>24.942317759999952</v>
      </c>
      <c r="AN22" s="75">
        <v>463.52089508999939</v>
      </c>
      <c r="AO22"/>
      <c r="AP22"/>
      <c r="AQ22"/>
      <c r="AR22"/>
      <c r="AS22"/>
      <c r="AT22"/>
      <c r="AU22"/>
      <c r="AV22"/>
      <c r="AW22"/>
      <c r="AX22"/>
      <c r="AY22"/>
      <c r="AZ22"/>
      <c r="BA22"/>
      <c r="BB22"/>
      <c r="BC22"/>
      <c r="BD22"/>
      <c r="BE22"/>
      <c r="BF22"/>
      <c r="BG22"/>
    </row>
    <row r="23" spans="1:59" s="6" customFormat="1" ht="15" customHeight="1">
      <c r="A23" s="18" t="s">
        <v>261</v>
      </c>
      <c r="B23" s="14">
        <v>5.758</v>
      </c>
      <c r="C23" s="14">
        <v>2.3580000000000001</v>
      </c>
      <c r="D23" s="14">
        <v>7.8380000000000001</v>
      </c>
      <c r="E23" s="14">
        <v>9.2330000000000005</v>
      </c>
      <c r="F23" s="14">
        <v>1.9610000000000001</v>
      </c>
      <c r="G23" s="14">
        <v>-1.3029999999999999</v>
      </c>
      <c r="H23" s="14">
        <v>1.0999999999999999E-2</v>
      </c>
      <c r="I23" s="14">
        <v>285.94081425343501</v>
      </c>
      <c r="J23" s="14">
        <v>-14.412720589729608</v>
      </c>
      <c r="K23" s="14">
        <v>282.52749025379762</v>
      </c>
      <c r="L23" s="14">
        <v>193.05238630070119</v>
      </c>
      <c r="M23" s="14">
        <v>92.608157209999987</v>
      </c>
      <c r="N23" s="14">
        <v>-32.360012130000001</v>
      </c>
      <c r="O23" s="14">
        <v>191.02256326</v>
      </c>
      <c r="P23" s="14">
        <v>88.87</v>
      </c>
      <c r="Q23" s="14">
        <v>222.09223987475886</v>
      </c>
      <c r="R23" s="14">
        <v>156.12249168481148</v>
      </c>
      <c r="S23" s="14">
        <v>64.5845042016322</v>
      </c>
      <c r="T23" s="14">
        <v>137.23916006783833</v>
      </c>
      <c r="U23" s="14">
        <v>165.23886794593636</v>
      </c>
      <c r="V23" s="14">
        <v>58.700791044847271</v>
      </c>
      <c r="W23" s="14">
        <v>25.335668070000001</v>
      </c>
      <c r="X23" s="14">
        <v>442.70426777999995</v>
      </c>
      <c r="Y23" s="14">
        <v>436.22829286000001</v>
      </c>
      <c r="Z23" s="205">
        <v>245.91797059000001</v>
      </c>
      <c r="AA23" s="14">
        <v>410.52217689999901</v>
      </c>
      <c r="AB23" s="14">
        <v>464.64334647000004</v>
      </c>
      <c r="AC23" s="14">
        <v>256.90485029000001</v>
      </c>
      <c r="AD23" s="14">
        <v>37.355370210000004</v>
      </c>
      <c r="AE23" s="14">
        <v>411.79352829000004</v>
      </c>
      <c r="AF23" s="14">
        <v>291.96643342000004</v>
      </c>
      <c r="AG23" s="14">
        <v>291.91431602999995</v>
      </c>
      <c r="AH23" s="14">
        <v>63.516074869999997</v>
      </c>
      <c r="AI23" s="14">
        <v>80.573960989999989</v>
      </c>
      <c r="AJ23" s="14">
        <v>545.16128903000106</v>
      </c>
      <c r="AK23" s="14">
        <v>270.96689487999998</v>
      </c>
      <c r="AL23" s="14">
        <v>60.58870168</v>
      </c>
      <c r="AM23" s="14">
        <v>155.65425463999986</v>
      </c>
      <c r="AN23" s="14">
        <v>623.55167027999948</v>
      </c>
      <c r="AO23"/>
      <c r="AP23"/>
      <c r="AQ23"/>
      <c r="AR23" s="150"/>
      <c r="AS23"/>
      <c r="AT23"/>
      <c r="AU23"/>
      <c r="AV23"/>
      <c r="AW23"/>
      <c r="AX23"/>
      <c r="AY23"/>
      <c r="AZ23"/>
      <c r="BA23"/>
      <c r="BB23"/>
      <c r="BC23"/>
      <c r="BD23"/>
      <c r="BE23"/>
      <c r="BF23"/>
      <c r="BG23"/>
    </row>
    <row r="24" spans="1:59" s="6" customFormat="1" ht="15" customHeight="1">
      <c r="A24" s="18"/>
      <c r="B24" s="18"/>
      <c r="C24" s="18"/>
      <c r="D24" s="18"/>
      <c r="E24" s="18"/>
      <c r="F24" s="18"/>
      <c r="G24" s="18"/>
      <c r="H24" s="18"/>
      <c r="I24" s="18"/>
      <c r="J24" s="18"/>
      <c r="K24" s="18"/>
      <c r="L24" s="18"/>
      <c r="M24" s="18"/>
      <c r="N24" s="18"/>
      <c r="O24" s="18"/>
      <c r="P24" s="18"/>
      <c r="Q24" s="18"/>
      <c r="R24" s="18"/>
      <c r="S24" s="18"/>
      <c r="T24" s="18"/>
      <c r="U24" s="14"/>
      <c r="V24" s="14"/>
      <c r="W24" s="14"/>
      <c r="X24" s="14"/>
      <c r="Y24" s="14"/>
      <c r="Z24" s="205"/>
      <c r="AA24" s="14"/>
      <c r="AB24" s="14"/>
      <c r="AC24" s="14"/>
      <c r="AD24" s="14"/>
      <c r="AE24" s="14"/>
      <c r="AF24" s="14"/>
      <c r="AG24" s="14"/>
      <c r="AH24" s="14"/>
      <c r="AI24" s="14"/>
      <c r="AJ24" s="14"/>
      <c r="AK24" s="14"/>
      <c r="AL24" s="14"/>
      <c r="AM24" s="14"/>
      <c r="AN24" s="14"/>
      <c r="AO24"/>
      <c r="AP24"/>
      <c r="AQ24"/>
      <c r="AR24"/>
      <c r="AS24"/>
      <c r="AT24"/>
      <c r="AU24"/>
      <c r="AV24"/>
      <c r="AW24"/>
      <c r="AX24"/>
      <c r="AY24"/>
      <c r="AZ24"/>
      <c r="BA24"/>
      <c r="BB24"/>
      <c r="BC24"/>
      <c r="BD24"/>
      <c r="BE24"/>
      <c r="BF24"/>
      <c r="BG24"/>
    </row>
    <row r="25" spans="1:59" s="6" customFormat="1" ht="15" customHeight="1">
      <c r="A25" s="18" t="s">
        <v>706</v>
      </c>
      <c r="B25" s="18"/>
      <c r="C25" s="18"/>
      <c r="D25" s="18"/>
      <c r="E25" s="18"/>
      <c r="F25" s="18"/>
      <c r="G25" s="18"/>
      <c r="H25" s="18"/>
      <c r="I25" s="18"/>
      <c r="J25" s="18"/>
      <c r="K25" s="18"/>
      <c r="L25" s="18"/>
      <c r="M25" s="18"/>
      <c r="N25" s="18"/>
      <c r="O25" s="18"/>
      <c r="P25" s="18"/>
      <c r="Q25" s="18"/>
      <c r="R25" s="18"/>
      <c r="S25" s="18"/>
      <c r="T25" s="18"/>
      <c r="U25" s="225">
        <v>-279.1497085827026</v>
      </c>
      <c r="V25" s="225">
        <v>-217.41209347968191</v>
      </c>
      <c r="W25" s="225">
        <v>-265.27179256002188</v>
      </c>
      <c r="X25" s="225">
        <v>-166.77207672</v>
      </c>
      <c r="Y25" s="225">
        <v>-470.26411385999995</v>
      </c>
      <c r="Z25" s="225">
        <v>-379.50693773</v>
      </c>
      <c r="AA25" s="225">
        <v>-269.14953731999901</v>
      </c>
      <c r="AB25" s="225">
        <v>289.31190665000003</v>
      </c>
      <c r="AC25" s="225">
        <v>-181.54344227999999</v>
      </c>
      <c r="AD25" s="225">
        <v>-201.95260780000001</v>
      </c>
      <c r="AE25" s="225">
        <v>-150.13327765</v>
      </c>
      <c r="AF25" s="225">
        <v>-174.57454346</v>
      </c>
      <c r="AG25" s="225">
        <v>-124.32563343</v>
      </c>
      <c r="AH25" s="225">
        <v>-169.00040629999998</v>
      </c>
      <c r="AI25" s="225">
        <v>-148.69371649999999</v>
      </c>
      <c r="AJ25" s="225">
        <v>-99.460348229999937</v>
      </c>
      <c r="AK25" s="225">
        <v>-137.32292229000001</v>
      </c>
      <c r="AL25" s="225">
        <v>-126.19280039000004</v>
      </c>
      <c r="AM25" s="225">
        <v>-112.62443207999996</v>
      </c>
      <c r="AN25" s="225">
        <v>-154.33374153000003</v>
      </c>
      <c r="AO25" s="225"/>
      <c r="AP25" s="405"/>
      <c r="AQ25" s="225"/>
      <c r="AR25" s="225"/>
      <c r="AS25" s="225"/>
      <c r="AT25" s="225"/>
      <c r="AU25" s="225"/>
      <c r="AV25" s="225"/>
      <c r="AW25" s="225"/>
      <c r="AX25" s="225"/>
      <c r="AY25" s="225"/>
      <c r="AZ25" s="225"/>
      <c r="BA25" s="225"/>
      <c r="BB25"/>
      <c r="BC25"/>
      <c r="BD25"/>
      <c r="BE25"/>
      <c r="BF25"/>
      <c r="BG25"/>
    </row>
    <row r="26" spans="1:59" s="6" customFormat="1" ht="15" customHeight="1">
      <c r="A26" s="18" t="s">
        <v>263</v>
      </c>
      <c r="B26" s="18"/>
      <c r="C26" s="18"/>
      <c r="D26" s="18"/>
      <c r="E26" s="18"/>
      <c r="F26" s="18"/>
      <c r="G26" s="18"/>
      <c r="H26" s="18"/>
      <c r="I26" s="18"/>
      <c r="J26" s="18"/>
      <c r="K26" s="18"/>
      <c r="L26" s="18"/>
      <c r="M26" s="18"/>
      <c r="N26" s="18"/>
      <c r="O26" s="18"/>
      <c r="P26" s="18"/>
      <c r="Q26" s="18"/>
      <c r="R26" s="18"/>
      <c r="S26" s="18"/>
      <c r="T26" s="18"/>
      <c r="U26" s="225"/>
      <c r="V26" s="225"/>
      <c r="W26" s="225"/>
      <c r="X26" s="225"/>
      <c r="Y26" s="93">
        <v>134.20576561999999</v>
      </c>
      <c r="Z26" s="93">
        <v>140.23865103999998</v>
      </c>
      <c r="AA26" s="93">
        <v>-51.49539583</v>
      </c>
      <c r="AB26" s="93">
        <v>-542.01400763000004</v>
      </c>
      <c r="AC26" s="93">
        <v>3.1873746600000015</v>
      </c>
      <c r="AD26" s="93">
        <v>-78.768934659999985</v>
      </c>
      <c r="AE26" s="93">
        <v>33.518179850000003</v>
      </c>
      <c r="AF26" s="93">
        <v>-80.451436600000008</v>
      </c>
      <c r="AG26" s="93">
        <v>-32.801279129999998</v>
      </c>
      <c r="AH26" s="93">
        <v>-217.12428233000003</v>
      </c>
      <c r="AI26" s="93">
        <v>-88.533047530000005</v>
      </c>
      <c r="AJ26" s="93">
        <v>57.21263703999999</v>
      </c>
      <c r="AK26" s="93">
        <v>-37.247611630000002</v>
      </c>
      <c r="AL26" s="93">
        <v>15.502955219999992</v>
      </c>
      <c r="AM26" s="93">
        <v>-145.58168205000001</v>
      </c>
      <c r="AN26" s="93">
        <v>8.7690364599999899</v>
      </c>
      <c r="AO26" s="225"/>
      <c r="AP26" s="225"/>
      <c r="AQ26" s="225"/>
      <c r="AR26" s="225"/>
      <c r="AS26" s="225"/>
      <c r="AT26" s="225"/>
      <c r="AU26" s="225"/>
      <c r="AV26" s="225"/>
      <c r="AW26" s="225"/>
      <c r="AX26" s="225"/>
      <c r="AY26" s="225"/>
      <c r="AZ26" s="225"/>
      <c r="BA26" s="225"/>
      <c r="BB26"/>
      <c r="BC26"/>
      <c r="BD26"/>
      <c r="BE26"/>
      <c r="BF26"/>
      <c r="BG26"/>
    </row>
    <row r="27" spans="1:59" s="6" customFormat="1" ht="15" customHeight="1">
      <c r="A27" s="18" t="s">
        <v>264</v>
      </c>
      <c r="B27" s="18"/>
      <c r="C27" s="18"/>
      <c r="D27" s="18"/>
      <c r="E27" s="18"/>
      <c r="F27" s="18"/>
      <c r="G27" s="18"/>
      <c r="H27" s="18"/>
      <c r="I27" s="18"/>
      <c r="J27" s="18"/>
      <c r="K27" s="18"/>
      <c r="L27" s="18"/>
      <c r="M27" s="18"/>
      <c r="N27" s="18"/>
      <c r="O27" s="18"/>
      <c r="P27" s="18"/>
      <c r="Q27" s="18"/>
      <c r="R27" s="18"/>
      <c r="S27" s="18"/>
      <c r="T27" s="18"/>
      <c r="U27" s="225">
        <v>42.416092913156</v>
      </c>
      <c r="V27" s="225">
        <v>52.595224782973325</v>
      </c>
      <c r="W27" s="225">
        <v>62.550056558210429</v>
      </c>
      <c r="X27" s="225">
        <v>74.718268109999997</v>
      </c>
      <c r="Y27" s="225">
        <v>92.454951550000004</v>
      </c>
      <c r="Z27" s="225">
        <v>77.296163840000006</v>
      </c>
      <c r="AA27" s="225">
        <v>71.333241450000003</v>
      </c>
      <c r="AB27" s="225">
        <v>94.557517450000006</v>
      </c>
      <c r="AC27" s="225">
        <v>116.38439209000001</v>
      </c>
      <c r="AD27" s="225">
        <v>88.425831239999994</v>
      </c>
      <c r="AE27" s="225">
        <v>82.905709079999994</v>
      </c>
      <c r="AF27" s="225">
        <v>68.358952169999995</v>
      </c>
      <c r="AG27" s="225">
        <v>58.968268710000004</v>
      </c>
      <c r="AH27" s="225">
        <v>62.039834429999999</v>
      </c>
      <c r="AI27" s="225">
        <v>62.344140539999991</v>
      </c>
      <c r="AJ27" s="225">
        <v>60.638309339999999</v>
      </c>
      <c r="AK27" s="225">
        <v>52.802631219999995</v>
      </c>
      <c r="AL27" s="225">
        <v>54.506500690000003</v>
      </c>
      <c r="AM27" s="225">
        <v>83.321660929999993</v>
      </c>
      <c r="AN27" s="225">
        <v>43.022611189999978</v>
      </c>
      <c r="AO27" s="225"/>
      <c r="AP27" s="225"/>
      <c r="AQ27"/>
      <c r="AR27"/>
      <c r="AS27"/>
      <c r="AT27"/>
      <c r="AU27" s="225"/>
      <c r="AV27" s="225"/>
      <c r="AW27" s="225"/>
      <c r="AX27" s="225"/>
      <c r="AY27" s="225"/>
      <c r="AZ27" s="225"/>
      <c r="BA27" s="225"/>
      <c r="BB27"/>
      <c r="BC27"/>
      <c r="BD27"/>
      <c r="BE27"/>
      <c r="BF27"/>
      <c r="BG27"/>
    </row>
    <row r="28" spans="1:59" s="6" customFormat="1" ht="15" customHeight="1">
      <c r="A28" s="224" t="s">
        <v>265</v>
      </c>
      <c r="B28" s="224"/>
      <c r="C28" s="224"/>
      <c r="D28" s="224"/>
      <c r="E28" s="224"/>
      <c r="F28" s="224"/>
      <c r="G28" s="224"/>
      <c r="H28" s="224"/>
      <c r="I28" s="224"/>
      <c r="J28" s="224"/>
      <c r="K28" s="224"/>
      <c r="L28" s="224"/>
      <c r="M28" s="224"/>
      <c r="N28" s="224"/>
      <c r="O28" s="224"/>
      <c r="P28" s="224"/>
      <c r="Q28" s="224"/>
      <c r="R28" s="224"/>
      <c r="S28" s="224"/>
      <c r="T28" s="224"/>
      <c r="U28" s="226">
        <v>-236.73361566954662</v>
      </c>
      <c r="V28" s="226">
        <v>-164.81686869670858</v>
      </c>
      <c r="W28" s="226">
        <v>-202.72173600181142</v>
      </c>
      <c r="X28" s="226">
        <v>-92.053808610000004</v>
      </c>
      <c r="Y28" s="226">
        <v>-243.60339668999998</v>
      </c>
      <c r="Z28" s="226">
        <v>-161.97212285000001</v>
      </c>
      <c r="AA28" s="226">
        <v>-249.31169169999902</v>
      </c>
      <c r="AB28" s="226">
        <v>-158.14458353000001</v>
      </c>
      <c r="AC28" s="226">
        <v>-61.971675529999985</v>
      </c>
      <c r="AD28" s="226">
        <v>-192.29571121999999</v>
      </c>
      <c r="AE28" s="226">
        <v>-33.70938872</v>
      </c>
      <c r="AF28" s="226">
        <v>-186.66702789000001</v>
      </c>
      <c r="AG28" s="226">
        <v>-98.15864384999999</v>
      </c>
      <c r="AH28" s="226">
        <v>-324.08485420000005</v>
      </c>
      <c r="AI28" s="226">
        <v>-174.88262348999999</v>
      </c>
      <c r="AJ28" s="226">
        <v>18.390598150000052</v>
      </c>
      <c r="AK28" s="226">
        <v>-121.76790269999999</v>
      </c>
      <c r="AL28" s="226">
        <v>-56.183344480000059</v>
      </c>
      <c r="AM28" s="226">
        <v>-174.88445319999994</v>
      </c>
      <c r="AN28" s="226">
        <v>-102.54209388000005</v>
      </c>
      <c r="AO28" s="225"/>
      <c r="AP28" s="225"/>
      <c r="AQ28"/>
      <c r="AR28"/>
      <c r="AS28"/>
      <c r="AT28"/>
      <c r="AU28" s="225"/>
      <c r="AV28" s="225"/>
      <c r="AW28" s="225"/>
      <c r="AX28" s="225"/>
      <c r="AY28" s="225"/>
      <c r="AZ28" s="225"/>
      <c r="BA28" s="225"/>
      <c r="BB28"/>
      <c r="BC28"/>
      <c r="BD28"/>
      <c r="BE28"/>
      <c r="BF28"/>
      <c r="BG28"/>
    </row>
    <row r="29" spans="1:59" s="6" customFormat="1" ht="15" customHeight="1">
      <c r="A29" s="18" t="s">
        <v>266</v>
      </c>
      <c r="B29" s="18"/>
      <c r="C29" s="18"/>
      <c r="D29" s="18"/>
      <c r="E29" s="18"/>
      <c r="F29" s="18"/>
      <c r="G29" s="18"/>
      <c r="H29" s="18"/>
      <c r="I29" s="18"/>
      <c r="J29" s="18"/>
      <c r="K29" s="18"/>
      <c r="L29" s="18"/>
      <c r="M29" s="18"/>
      <c r="N29" s="18"/>
      <c r="O29" s="18"/>
      <c r="P29" s="18"/>
      <c r="Q29" s="18"/>
      <c r="R29" s="18"/>
      <c r="S29" s="18"/>
      <c r="T29" s="18"/>
      <c r="U29" s="225">
        <v>-38.29713104028022</v>
      </c>
      <c r="V29" s="225">
        <v>-82.691756795777152</v>
      </c>
      <c r="W29" s="225">
        <v>5.015540494539513</v>
      </c>
      <c r="X29" s="225">
        <v>-284.36096986999996</v>
      </c>
      <c r="Y29" s="225">
        <v>-203.27735750999997</v>
      </c>
      <c r="Z29" s="225">
        <v>-83.800140850000005</v>
      </c>
      <c r="AA29" s="225">
        <v>-46.125577780000974</v>
      </c>
      <c r="AB29" s="225">
        <v>-44.913269689999893</v>
      </c>
      <c r="AC29" s="225">
        <v>-60.955491889999998</v>
      </c>
      <c r="AD29" s="225">
        <v>-55.580367690000017</v>
      </c>
      <c r="AE29" s="225">
        <v>32.217558139998999</v>
      </c>
      <c r="AF29" s="225">
        <v>-56.552781909999965</v>
      </c>
      <c r="AG29" s="225">
        <v>3.6224802199999968</v>
      </c>
      <c r="AH29" s="225">
        <v>-25.240257779998959</v>
      </c>
      <c r="AI29" s="225">
        <v>-61.260190479998982</v>
      </c>
      <c r="AJ29" s="225">
        <v>378.78830227999964</v>
      </c>
      <c r="AK29" s="225">
        <v>-3.4546647600000164</v>
      </c>
      <c r="AL29" s="225">
        <v>93.858738470000119</v>
      </c>
      <c r="AM29" s="225">
        <v>48.468174590000025</v>
      </c>
      <c r="AN29" s="225">
        <v>-24.660530140000006</v>
      </c>
      <c r="AO29" s="225"/>
      <c r="AP29" s="225"/>
      <c r="AQ29"/>
      <c r="AR29"/>
      <c r="AS29"/>
      <c r="AT29"/>
      <c r="AU29" s="225"/>
      <c r="AV29" s="225"/>
      <c r="AW29" s="225"/>
      <c r="AX29" s="225"/>
      <c r="AY29" s="225"/>
      <c r="AZ29" s="225"/>
      <c r="BA29" s="225"/>
      <c r="BB29"/>
      <c r="BC29"/>
      <c r="BD29"/>
      <c r="BE29"/>
      <c r="BF29"/>
      <c r="BG29"/>
    </row>
    <row r="30" spans="1:59" s="6" customFormat="1" ht="15" customHeight="1">
      <c r="A30" s="18" t="s">
        <v>267</v>
      </c>
      <c r="B30" s="18"/>
      <c r="C30" s="18"/>
      <c r="D30" s="18"/>
      <c r="E30" s="18"/>
      <c r="F30" s="18"/>
      <c r="G30" s="18"/>
      <c r="H30" s="18"/>
      <c r="I30" s="18"/>
      <c r="J30" s="18"/>
      <c r="K30" s="18"/>
      <c r="L30" s="18"/>
      <c r="M30" s="18"/>
      <c r="N30" s="18"/>
      <c r="O30" s="18"/>
      <c r="P30" s="18"/>
      <c r="Q30" s="18"/>
      <c r="R30" s="18"/>
      <c r="S30" s="18"/>
      <c r="T30" s="18"/>
      <c r="U30" s="225">
        <v>-11.374753601955003</v>
      </c>
      <c r="V30" s="225">
        <v>-15.232071271265742</v>
      </c>
      <c r="W30" s="225">
        <v>-9.6194609123820811</v>
      </c>
      <c r="X30" s="225">
        <v>-15.006263019999999</v>
      </c>
      <c r="Y30" s="225">
        <v>-8.7798997499999984</v>
      </c>
      <c r="Z30" s="225">
        <v>-10.778058679999999</v>
      </c>
      <c r="AA30" s="225">
        <v>-10.60221585</v>
      </c>
      <c r="AB30" s="225">
        <v>-86.560350029999995</v>
      </c>
      <c r="AC30" s="225">
        <v>-12.110267929999999</v>
      </c>
      <c r="AD30" s="225">
        <v>-9.0634661600000008</v>
      </c>
      <c r="AE30" s="225">
        <v>-9.2523576599999995</v>
      </c>
      <c r="AF30" s="225">
        <v>-252.45301787</v>
      </c>
      <c r="AG30" s="225">
        <v>-9.8808467099999984</v>
      </c>
      <c r="AH30" s="225">
        <v>-9.1809810900000013</v>
      </c>
      <c r="AI30" s="225">
        <v>-11.86820073</v>
      </c>
      <c r="AJ30" s="225">
        <v>-5.9237680400000032</v>
      </c>
      <c r="AK30" s="225">
        <v>-9.8862808199999996</v>
      </c>
      <c r="AL30" s="225">
        <v>-10.603204180000004</v>
      </c>
      <c r="AM30" s="225">
        <v>-4.2956582699999997</v>
      </c>
      <c r="AN30" s="225">
        <v>-32.828151170000012</v>
      </c>
      <c r="AO30" s="225"/>
      <c r="AP30" s="225"/>
      <c r="AQ30"/>
      <c r="AR30"/>
      <c r="AS30"/>
      <c r="AT30"/>
      <c r="AU30" s="225"/>
      <c r="AV30" s="225"/>
      <c r="AW30" s="225"/>
      <c r="AX30" s="225"/>
      <c r="AY30" s="225"/>
      <c r="AZ30" s="225"/>
      <c r="BA30" s="225"/>
      <c r="BB30"/>
      <c r="BC30"/>
      <c r="BD30"/>
      <c r="BE30"/>
      <c r="BF30"/>
      <c r="BG30"/>
    </row>
    <row r="31" spans="1:59" s="6" customFormat="1" ht="15" customHeight="1">
      <c r="A31" s="224" t="s">
        <v>268</v>
      </c>
      <c r="B31" s="226">
        <v>-130.50299999999999</v>
      </c>
      <c r="C31" s="226">
        <v>86.406999999999996</v>
      </c>
      <c r="D31" s="226">
        <v>-89.375</v>
      </c>
      <c r="E31" s="226">
        <v>-13.217000000000001</v>
      </c>
      <c r="F31" s="226">
        <v>11.211</v>
      </c>
      <c r="G31" s="226">
        <v>-393.59500000000003</v>
      </c>
      <c r="H31" s="226">
        <v>-69.456000000000003</v>
      </c>
      <c r="I31" s="226">
        <v>-73.876000000000005</v>
      </c>
      <c r="J31" s="226">
        <v>-137.20600000000002</v>
      </c>
      <c r="K31" s="226">
        <v>-9.1470000000000002</v>
      </c>
      <c r="L31" s="226">
        <v>-86.984000000000009</v>
      </c>
      <c r="M31" s="226">
        <v>-177.52438562</v>
      </c>
      <c r="N31" s="226">
        <v>-315.26269345999998</v>
      </c>
      <c r="O31" s="226">
        <v>-132.93026940999999</v>
      </c>
      <c r="P31" s="226">
        <v>-252.11532325000005</v>
      </c>
      <c r="Q31" s="226">
        <v>-113.17613913000001</v>
      </c>
      <c r="R31" s="226">
        <v>-205.52704477</v>
      </c>
      <c r="S31" s="226">
        <v>-298.35106800000005</v>
      </c>
      <c r="T31" s="226">
        <v>-335.10368592000009</v>
      </c>
      <c r="U31" s="226">
        <v>-286.40550031178185</v>
      </c>
      <c r="V31" s="226">
        <v>-262.74069676375143</v>
      </c>
      <c r="W31" s="226">
        <v>-207.325656419654</v>
      </c>
      <c r="X31" s="226">
        <v>-391.4210415</v>
      </c>
      <c r="Y31" s="226">
        <v>-455.66065394999998</v>
      </c>
      <c r="Z31" s="226">
        <v>-256.55032238000001</v>
      </c>
      <c r="AA31" s="226">
        <v>-306.03948532999999</v>
      </c>
      <c r="AB31" s="226">
        <v>-289.61820324999991</v>
      </c>
      <c r="AC31" s="226">
        <v>-135.03743534999998</v>
      </c>
      <c r="AD31" s="226">
        <v>-256.93954507000001</v>
      </c>
      <c r="AE31" s="226">
        <v>-10.744188240001</v>
      </c>
      <c r="AF31" s="226">
        <v>-495.67282767</v>
      </c>
      <c r="AG31" s="226">
        <v>-104.41701033999999</v>
      </c>
      <c r="AH31" s="226">
        <v>-358.506093069999</v>
      </c>
      <c r="AI31" s="226">
        <v>-248.01101469999898</v>
      </c>
      <c r="AJ31" s="226">
        <v>391.25513238999969</v>
      </c>
      <c r="AK31" s="226">
        <v>-135.10884828000002</v>
      </c>
      <c r="AL31" s="226">
        <v>27.072189810000062</v>
      </c>
      <c r="AM31" s="226">
        <v>-130.71193687999991</v>
      </c>
      <c r="AN31" s="226">
        <v>-160.03077519000007</v>
      </c>
      <c r="AO31" s="225"/>
      <c r="AP31" s="225"/>
      <c r="AQ31"/>
      <c r="AR31"/>
      <c r="AS31"/>
      <c r="AT31"/>
      <c r="AU31" s="225"/>
      <c r="AV31" s="225"/>
      <c r="AW31" s="225"/>
      <c r="AX31" s="225"/>
      <c r="AY31" s="225"/>
      <c r="AZ31" s="225"/>
      <c r="BA31" s="225"/>
      <c r="BB31"/>
      <c r="BC31"/>
      <c r="BD31"/>
      <c r="BE31"/>
      <c r="BF31"/>
      <c r="BG31"/>
    </row>
    <row r="32" spans="1:59" s="6" customFormat="1" ht="15" customHeight="1">
      <c r="A32" s="18"/>
      <c r="B32" s="18"/>
      <c r="C32" s="18"/>
      <c r="D32" s="18"/>
      <c r="E32" s="18"/>
      <c r="F32" s="18"/>
      <c r="G32" s="18"/>
      <c r="H32" s="18"/>
      <c r="I32" s="18"/>
      <c r="J32" s="18"/>
      <c r="K32" s="18"/>
      <c r="L32" s="18"/>
      <c r="M32" s="18"/>
      <c r="N32" s="18"/>
      <c r="O32" s="18"/>
      <c r="P32" s="18"/>
      <c r="Q32" s="18"/>
      <c r="R32" s="18"/>
      <c r="S32" s="18"/>
      <c r="T32" s="18"/>
      <c r="U32" s="76"/>
      <c r="V32" s="76"/>
      <c r="W32" s="76"/>
      <c r="X32" s="76"/>
      <c r="Y32" s="76"/>
      <c r="Z32" s="207"/>
      <c r="AA32" s="76"/>
      <c r="AB32" s="76"/>
      <c r="AC32" s="76"/>
      <c r="AD32" s="76"/>
      <c r="AE32" s="76"/>
      <c r="AF32" s="76"/>
      <c r="AG32" s="76"/>
      <c r="AH32" s="76"/>
      <c r="AI32" s="76"/>
      <c r="AJ32" s="76"/>
      <c r="AK32" s="76"/>
      <c r="AL32" s="76"/>
      <c r="AM32" s="76"/>
      <c r="AN32" s="76"/>
      <c r="AO32"/>
      <c r="AP32"/>
      <c r="AQ32"/>
      <c r="AR32"/>
      <c r="AS32"/>
      <c r="AT32"/>
      <c r="AU32"/>
      <c r="AV32"/>
      <c r="AW32"/>
      <c r="AX32"/>
      <c r="AY32"/>
      <c r="AZ32"/>
      <c r="BA32"/>
      <c r="BB32"/>
      <c r="BC32"/>
      <c r="BD32"/>
      <c r="BE32"/>
      <c r="BF32"/>
      <c r="BG32"/>
    </row>
    <row r="33" spans="1:59" s="15" customFormat="1" ht="15" customHeight="1">
      <c r="A33" s="13" t="s">
        <v>269</v>
      </c>
      <c r="B33" s="14">
        <v>13.159000000000001</v>
      </c>
      <c r="C33" s="14">
        <v>367.08600000000001</v>
      </c>
      <c r="D33" s="14">
        <v>88.997</v>
      </c>
      <c r="E33" s="14">
        <v>721.82799999999997</v>
      </c>
      <c r="F33" s="14">
        <v>3527.0709999999999</v>
      </c>
      <c r="G33" s="14">
        <v>-101.322</v>
      </c>
      <c r="H33" s="14">
        <v>170.53899999999999</v>
      </c>
      <c r="I33" s="14">
        <v>120.96269391814013</v>
      </c>
      <c r="J33" s="14">
        <v>-104.29223947119121</v>
      </c>
      <c r="K33" s="14">
        <v>339.10424550895357</v>
      </c>
      <c r="L33" s="14">
        <v>342.19522208718399</v>
      </c>
      <c r="M33" s="14">
        <v>254.50085096999993</v>
      </c>
      <c r="N33" s="14">
        <v>-66.124422800000104</v>
      </c>
      <c r="O33" s="14">
        <v>431.81832935999904</v>
      </c>
      <c r="P33" s="14">
        <v>196.74736474000193</v>
      </c>
      <c r="Q33" s="14">
        <v>295.8231237047579</v>
      </c>
      <c r="R33" s="14">
        <v>89.715980214812475</v>
      </c>
      <c r="S33" s="14">
        <v>-20.977162308367813</v>
      </c>
      <c r="T33" s="14">
        <v>-38.664461162160691</v>
      </c>
      <c r="U33" s="14">
        <v>-116.69603314406368</v>
      </c>
      <c r="V33" s="14">
        <v>120.86440825484735</v>
      </c>
      <c r="W33" s="14">
        <v>57.476192180002982</v>
      </c>
      <c r="X33" s="14">
        <v>634.03177164000385</v>
      </c>
      <c r="Y33" s="14">
        <v>306.46187280000004</v>
      </c>
      <c r="Z33" s="205">
        <v>448.52685784999994</v>
      </c>
      <c r="AA33" s="14">
        <v>417.02665982000104</v>
      </c>
      <c r="AB33" s="14">
        <v>313.54607245000102</v>
      </c>
      <c r="AC33" s="14">
        <v>273.84497371999902</v>
      </c>
      <c r="AD33" s="14">
        <v>-16.927831549999041</v>
      </c>
      <c r="AE33" s="14">
        <v>716.65320009000197</v>
      </c>
      <c r="AF33" s="14">
        <v>994.68447223000408</v>
      </c>
      <c r="AG33" s="14">
        <v>439.42715638999897</v>
      </c>
      <c r="AH33" s="14">
        <v>-91.210404260000018</v>
      </c>
      <c r="AI33" s="14">
        <v>84.126271269991008</v>
      </c>
      <c r="AJ33" s="14">
        <v>2016.76265117</v>
      </c>
      <c r="AK33" s="14">
        <v>505.65332421000005</v>
      </c>
      <c r="AL33" s="14">
        <v>658.02129669999897</v>
      </c>
      <c r="AM33" s="14">
        <v>1158.0646328700007</v>
      </c>
      <c r="AN33" s="14">
        <v>879.33523073999766</v>
      </c>
      <c r="AO33"/>
      <c r="AP33"/>
      <c r="AQ33"/>
      <c r="AR33"/>
      <c r="AS33"/>
      <c r="AT33"/>
      <c r="AU33"/>
      <c r="AV33"/>
      <c r="AW33"/>
      <c r="AX33"/>
      <c r="AY33"/>
      <c r="AZ33"/>
      <c r="BA33"/>
      <c r="BB33"/>
      <c r="BC33"/>
      <c r="BD33"/>
      <c r="BE33"/>
      <c r="BF33"/>
      <c r="BG33"/>
    </row>
    <row r="34" spans="1:59" s="15" customFormat="1" ht="15" customHeight="1">
      <c r="A34" s="13"/>
      <c r="B34" s="75"/>
      <c r="C34" s="75"/>
      <c r="D34" s="75"/>
      <c r="E34" s="75"/>
      <c r="F34" s="75"/>
      <c r="G34" s="75"/>
      <c r="H34" s="75"/>
      <c r="I34" s="75"/>
      <c r="J34" s="75"/>
      <c r="K34" s="75"/>
      <c r="L34" s="75"/>
      <c r="M34" s="75"/>
      <c r="N34" s="75"/>
      <c r="O34" s="75"/>
      <c r="P34" s="75"/>
      <c r="Q34" s="75"/>
      <c r="R34" s="75"/>
      <c r="S34" s="75"/>
      <c r="T34" s="75"/>
      <c r="U34" s="75"/>
      <c r="V34" s="75"/>
      <c r="W34" s="75"/>
      <c r="X34" s="75"/>
      <c r="Y34" s="75"/>
      <c r="Z34" s="206"/>
      <c r="AA34" s="75"/>
      <c r="AB34" s="75"/>
      <c r="AC34" s="75"/>
      <c r="AD34" s="75"/>
      <c r="AE34" s="75"/>
      <c r="AF34" s="75"/>
      <c r="AG34" s="75"/>
      <c r="AH34" s="75"/>
      <c r="AI34" s="75"/>
      <c r="AJ34" s="75"/>
      <c r="AK34" s="75"/>
      <c r="AL34" s="75"/>
      <c r="AM34" s="75"/>
      <c r="AN34" s="75"/>
      <c r="AO34"/>
      <c r="AP34"/>
      <c r="AQ34"/>
      <c r="AR34"/>
      <c r="AS34"/>
      <c r="AT34"/>
      <c r="AU34"/>
      <c r="AV34"/>
      <c r="AW34"/>
      <c r="AX34"/>
      <c r="AY34"/>
      <c r="AZ34"/>
      <c r="BA34"/>
      <c r="BB34"/>
      <c r="BC34"/>
      <c r="BD34"/>
      <c r="BE34"/>
      <c r="BF34"/>
      <c r="BG34"/>
    </row>
    <row r="35" spans="1:59" s="6" customFormat="1" ht="15" customHeight="1">
      <c r="A35" s="13" t="s">
        <v>270</v>
      </c>
      <c r="B35" s="14">
        <v>-11</v>
      </c>
      <c r="C35" s="14">
        <v>-126.249</v>
      </c>
      <c r="D35" s="14">
        <v>-42.27</v>
      </c>
      <c r="E35" s="14">
        <v>-234.989</v>
      </c>
      <c r="F35" s="14">
        <v>-1224.6400000000001</v>
      </c>
      <c r="G35" s="14">
        <v>188.19399999999999</v>
      </c>
      <c r="H35" s="14">
        <v>-63.808</v>
      </c>
      <c r="I35" s="14">
        <v>27.876835650590852</v>
      </c>
      <c r="J35" s="14">
        <v>91.009606752706006</v>
      </c>
      <c r="K35" s="14">
        <v>-39.72436644386282</v>
      </c>
      <c r="L35" s="14">
        <v>-38.421953384200734</v>
      </c>
      <c r="M35" s="14">
        <v>-139.21910828999998</v>
      </c>
      <c r="N35" s="14">
        <v>-77.023393970000001</v>
      </c>
      <c r="O35" s="14">
        <v>-117.82085684</v>
      </c>
      <c r="P35" s="14">
        <v>155.64995400000001</v>
      </c>
      <c r="Q35" s="14">
        <v>-31.592592249999996</v>
      </c>
      <c r="R35" s="14">
        <v>25.36356374</v>
      </c>
      <c r="S35" s="14">
        <v>38.802610179999995</v>
      </c>
      <c r="T35" s="14">
        <v>-0.43005300000000002</v>
      </c>
      <c r="U35" s="14">
        <v>87.867792740000013</v>
      </c>
      <c r="V35" s="14">
        <v>-32.950438639999994</v>
      </c>
      <c r="W35" s="14">
        <v>-14.547719340000002</v>
      </c>
      <c r="X35" s="14">
        <v>44.849297960000001</v>
      </c>
      <c r="Y35" s="14">
        <v>9.8840751699999991</v>
      </c>
      <c r="Z35" s="205">
        <v>-58.90906691</v>
      </c>
      <c r="AA35" s="14">
        <v>-24.2132513</v>
      </c>
      <c r="AB35" s="14">
        <v>13.02479943</v>
      </c>
      <c r="AC35" s="14">
        <v>-37.341541960000001</v>
      </c>
      <c r="AD35" s="14">
        <v>-12.21985385</v>
      </c>
      <c r="AE35" s="14">
        <v>-147.66811903999999</v>
      </c>
      <c r="AF35" s="14">
        <v>-260.49498296000002</v>
      </c>
      <c r="AG35" s="14">
        <v>-54.769195359999998</v>
      </c>
      <c r="AH35" s="14">
        <v>52.707094600000005</v>
      </c>
      <c r="AI35" s="14">
        <v>0.74645030000000001</v>
      </c>
      <c r="AJ35" s="14">
        <v>-515.80742555000006</v>
      </c>
      <c r="AK35" s="14">
        <v>-70.826548169999995</v>
      </c>
      <c r="AL35" s="14">
        <v>-207.91951846000001</v>
      </c>
      <c r="AM35" s="14">
        <v>-328.29824235999996</v>
      </c>
      <c r="AN35" s="14">
        <v>-121.77785893999989</v>
      </c>
      <c r="AO35"/>
      <c r="AP35"/>
      <c r="AQ35"/>
      <c r="AR35"/>
      <c r="AS35"/>
      <c r="AT35"/>
      <c r="AU35"/>
      <c r="AV35"/>
      <c r="AW35"/>
      <c r="AX35"/>
      <c r="AY35"/>
      <c r="AZ35"/>
      <c r="BA35"/>
      <c r="BB35"/>
      <c r="BC35"/>
      <c r="BD35"/>
      <c r="BE35"/>
      <c r="BF35"/>
      <c r="BG35"/>
    </row>
    <row r="36" spans="1:59" s="6" customFormat="1" ht="15" customHeight="1">
      <c r="A36" s="13"/>
      <c r="B36" s="75"/>
      <c r="C36" s="75"/>
      <c r="D36" s="75"/>
      <c r="E36" s="75"/>
      <c r="F36" s="75"/>
      <c r="G36" s="75"/>
      <c r="H36" s="75"/>
      <c r="I36" s="75"/>
      <c r="J36" s="75"/>
      <c r="K36" s="75"/>
      <c r="L36" s="75"/>
      <c r="M36" s="75"/>
      <c r="N36" s="75"/>
      <c r="O36" s="75"/>
      <c r="P36" s="75"/>
      <c r="Q36" s="75"/>
      <c r="R36" s="75"/>
      <c r="S36" s="75"/>
      <c r="T36" s="75"/>
      <c r="U36" s="75"/>
      <c r="V36" s="75"/>
      <c r="W36" s="75"/>
      <c r="X36" s="75"/>
      <c r="Y36" s="75"/>
      <c r="Z36" s="206"/>
      <c r="AA36" s="75"/>
      <c r="AB36" s="75"/>
      <c r="AC36" s="75"/>
      <c r="AD36" s="75"/>
      <c r="AE36" s="75"/>
      <c r="AF36" s="75"/>
      <c r="AG36" s="75"/>
      <c r="AH36" s="75"/>
      <c r="AI36" s="75"/>
      <c r="AJ36" s="75"/>
      <c r="AK36" s="75"/>
      <c r="AL36" s="75"/>
      <c r="AM36" s="75"/>
      <c r="AN36" s="75"/>
      <c r="AO36"/>
      <c r="AP36"/>
      <c r="AQ36"/>
      <c r="AR36"/>
      <c r="AS36"/>
      <c r="AT36"/>
      <c r="AU36"/>
      <c r="AV36"/>
      <c r="AW36"/>
      <c r="AX36"/>
      <c r="AY36"/>
      <c r="AZ36"/>
      <c r="BA36"/>
      <c r="BB36"/>
      <c r="BC36"/>
      <c r="BD36"/>
      <c r="BE36"/>
      <c r="BF36"/>
      <c r="BG36"/>
    </row>
    <row r="37" spans="1:59" s="15" customFormat="1" ht="15" customHeight="1">
      <c r="A37" s="13" t="s">
        <v>271</v>
      </c>
      <c r="B37" s="14">
        <v>-1.7450000000000001</v>
      </c>
      <c r="C37" s="14">
        <v>10.7</v>
      </c>
      <c r="D37" s="14">
        <v>-8.032</v>
      </c>
      <c r="E37" s="14">
        <v>-5.92</v>
      </c>
      <c r="F37" s="14">
        <v>-3.1080000000000001</v>
      </c>
      <c r="G37" s="14">
        <v>-23.672999999999998</v>
      </c>
      <c r="H37" s="14">
        <v>-12.974</v>
      </c>
      <c r="I37" s="14">
        <v>2.0964528596170209</v>
      </c>
      <c r="J37" s="14">
        <v>-6.0115029449378836</v>
      </c>
      <c r="K37" s="14">
        <v>-24.925567264577886</v>
      </c>
      <c r="L37" s="14">
        <v>-101.94763828825923</v>
      </c>
      <c r="M37" s="14">
        <v>-84.770456699999997</v>
      </c>
      <c r="N37" s="14">
        <v>-58.365867919999999</v>
      </c>
      <c r="O37" s="14">
        <v>-108.12141369</v>
      </c>
      <c r="P37" s="14">
        <v>-122.61046437</v>
      </c>
      <c r="Q37" s="14">
        <v>-52.048296360000002</v>
      </c>
      <c r="R37" s="14">
        <v>-105.47386861</v>
      </c>
      <c r="S37" s="14">
        <v>-79.978596090000011</v>
      </c>
      <c r="T37" s="14">
        <v>-90.513474540000004</v>
      </c>
      <c r="U37" s="14">
        <v>-28.08550095</v>
      </c>
      <c r="V37" s="14">
        <v>-90.886000490000001</v>
      </c>
      <c r="W37" s="14">
        <v>-72.97977625</v>
      </c>
      <c r="X37" s="14">
        <v>-109.72740374</v>
      </c>
      <c r="Y37" s="14">
        <v>-84.268348360000005</v>
      </c>
      <c r="Z37" s="205">
        <v>-135.30272205</v>
      </c>
      <c r="AA37" s="14">
        <v>-85.288221140000005</v>
      </c>
      <c r="AB37" s="14">
        <v>-49.143774869999994</v>
      </c>
      <c r="AC37" s="14">
        <v>-31.187546300000001</v>
      </c>
      <c r="AD37" s="14">
        <v>-46.895314419999998</v>
      </c>
      <c r="AE37" s="14">
        <v>-69.292308730000002</v>
      </c>
      <c r="AF37" s="14">
        <v>-47.829423090000006</v>
      </c>
      <c r="AG37" s="14">
        <v>-31.995884610000001</v>
      </c>
      <c r="AH37" s="14">
        <v>-18.899116940000003</v>
      </c>
      <c r="AI37" s="14">
        <v>-33.656418729999999</v>
      </c>
      <c r="AJ37" s="14">
        <v>-166.88169009000001</v>
      </c>
      <c r="AK37" s="14">
        <v>-33.309637459999998</v>
      </c>
      <c r="AL37" s="14">
        <v>-27.067738390000002</v>
      </c>
      <c r="AM37" s="14">
        <v>-0.7230803599999982</v>
      </c>
      <c r="AN37" s="14">
        <v>3.2329097499999975</v>
      </c>
      <c r="AO37"/>
      <c r="AP37"/>
      <c r="AQ37"/>
      <c r="AR37"/>
      <c r="AS37"/>
      <c r="AT37"/>
      <c r="AU37"/>
      <c r="AV37"/>
      <c r="AW37"/>
      <c r="AX37"/>
      <c r="AY37"/>
      <c r="AZ37"/>
      <c r="BA37"/>
      <c r="BB37"/>
      <c r="BC37"/>
      <c r="BD37"/>
      <c r="BE37"/>
      <c r="BF37"/>
      <c r="BG37"/>
    </row>
    <row r="38" spans="1:59" s="15" customFormat="1" ht="15" customHeight="1">
      <c r="A38" s="13"/>
      <c r="B38" s="75"/>
      <c r="C38" s="75"/>
      <c r="D38" s="75"/>
      <c r="E38" s="75"/>
      <c r="F38" s="75"/>
      <c r="G38" s="75"/>
      <c r="H38" s="75"/>
      <c r="I38" s="75"/>
      <c r="J38" s="75"/>
      <c r="K38" s="75"/>
      <c r="L38" s="75"/>
      <c r="M38" s="75"/>
      <c r="N38" s="75"/>
      <c r="O38" s="75"/>
      <c r="P38" s="75"/>
      <c r="Q38" s="75"/>
      <c r="R38" s="75"/>
      <c r="S38" s="75"/>
      <c r="T38" s="75"/>
      <c r="U38" s="75"/>
      <c r="V38" s="75"/>
      <c r="W38" s="75"/>
      <c r="X38" s="75"/>
      <c r="Y38" s="75"/>
      <c r="Z38" s="206"/>
      <c r="AA38" s="75"/>
      <c r="AB38" s="75"/>
      <c r="AC38" s="75"/>
      <c r="AD38" s="75"/>
      <c r="AE38" s="75"/>
      <c r="AF38" s="75"/>
      <c r="AG38" s="75"/>
      <c r="AH38" s="75"/>
      <c r="AI38" s="75"/>
      <c r="AJ38" s="75"/>
      <c r="AK38" s="75"/>
      <c r="AL38" s="75"/>
      <c r="AM38" s="75"/>
      <c r="AN38" s="75"/>
      <c r="AO38"/>
      <c r="AP38"/>
      <c r="AQ38"/>
      <c r="AR38"/>
      <c r="AS38"/>
      <c r="AT38"/>
      <c r="AU38"/>
      <c r="AV38"/>
      <c r="AW38"/>
      <c r="AX38"/>
      <c r="AY38"/>
      <c r="AZ38"/>
      <c r="BA38"/>
      <c r="BB38"/>
      <c r="BC38"/>
      <c r="BD38"/>
      <c r="BE38"/>
      <c r="BF38"/>
      <c r="BG38"/>
    </row>
    <row r="39" spans="1:59" s="15" customFormat="1" ht="15" customHeight="1">
      <c r="A39" s="13" t="s">
        <v>272</v>
      </c>
      <c r="B39" s="14">
        <v>0.41399999999999998</v>
      </c>
      <c r="C39" s="14">
        <v>251.53700000000001</v>
      </c>
      <c r="D39" s="14">
        <v>38.695</v>
      </c>
      <c r="E39" s="14">
        <v>480.91899999999998</v>
      </c>
      <c r="F39" s="14">
        <v>2299.3229999999999</v>
      </c>
      <c r="G39" s="14">
        <v>63.2</v>
      </c>
      <c r="H39" s="14">
        <v>93.757000000000005</v>
      </c>
      <c r="I39" s="14">
        <v>150.93598242834801</v>
      </c>
      <c r="J39" s="14">
        <v>-19.294135663423091</v>
      </c>
      <c r="K39" s="14">
        <v>274.45431180051287</v>
      </c>
      <c r="L39" s="14">
        <v>201.82563041472403</v>
      </c>
      <c r="M39" s="14">
        <v>30.511285979999968</v>
      </c>
      <c r="N39" s="14">
        <v>-201.5136846900001</v>
      </c>
      <c r="O39" s="14">
        <v>205.87605882999904</v>
      </c>
      <c r="P39" s="14">
        <v>229.78685437000195</v>
      </c>
      <c r="Q39" s="14">
        <v>212.18223509475789</v>
      </c>
      <c r="R39" s="14">
        <v>9.6056753448124823</v>
      </c>
      <c r="S39" s="14">
        <v>-62.153148218367832</v>
      </c>
      <c r="T39" s="14">
        <v>-129.6079887021607</v>
      </c>
      <c r="U39" s="33">
        <v>-56.91374135406366</v>
      </c>
      <c r="V39" s="33">
        <v>-2.9720308751526545</v>
      </c>
      <c r="W39" s="33">
        <v>-30.051303409997018</v>
      </c>
      <c r="X39" s="14">
        <v>569.15366586000391</v>
      </c>
      <c r="Y39" s="14">
        <v>232.07759961000005</v>
      </c>
      <c r="Z39" s="205">
        <v>254.31506888999994</v>
      </c>
      <c r="AA39" s="14">
        <v>307.52518738000106</v>
      </c>
      <c r="AB39" s="14">
        <v>277.42709701000103</v>
      </c>
      <c r="AC39" s="14">
        <v>205.31588545999901</v>
      </c>
      <c r="AD39" s="14">
        <v>-76.042999819999039</v>
      </c>
      <c r="AE39" s="14">
        <v>499.69277232000195</v>
      </c>
      <c r="AF39" s="14">
        <v>686.36006618000408</v>
      </c>
      <c r="AG39" s="14">
        <v>352.66207641999898</v>
      </c>
      <c r="AH39" s="14">
        <v>-57.402426600000013</v>
      </c>
      <c r="AI39" s="14">
        <v>51.216302839991009</v>
      </c>
      <c r="AJ39" s="14">
        <v>1334.0735355299998</v>
      </c>
      <c r="AK39" s="14">
        <v>401.51713858000005</v>
      </c>
      <c r="AL39" s="14">
        <v>423.03403984999898</v>
      </c>
      <c r="AM39" s="14">
        <v>829.04330820999928</v>
      </c>
      <c r="AN39" s="14">
        <v>760.79028154999901</v>
      </c>
      <c r="AO39" s="150"/>
      <c r="AP39"/>
      <c r="AQ39"/>
      <c r="AR39"/>
      <c r="AS39"/>
      <c r="AT39"/>
      <c r="AU39"/>
      <c r="AV39"/>
      <c r="AW39"/>
      <c r="AX39"/>
      <c r="AY39"/>
      <c r="AZ39"/>
      <c r="BA39"/>
      <c r="BB39"/>
      <c r="BC39"/>
      <c r="BD39"/>
      <c r="BE39"/>
      <c r="BF39"/>
      <c r="BG39"/>
    </row>
    <row r="40" spans="1:59">
      <c r="A40" s="20" t="s">
        <v>273</v>
      </c>
      <c r="B40" s="14">
        <v>0</v>
      </c>
      <c r="C40" s="14">
        <v>0</v>
      </c>
      <c r="D40" s="14">
        <v>0</v>
      </c>
      <c r="E40" s="14">
        <v>0</v>
      </c>
      <c r="F40" s="14">
        <v>0</v>
      </c>
      <c r="G40" s="14">
        <v>0</v>
      </c>
      <c r="H40" s="14">
        <v>0</v>
      </c>
      <c r="I40" s="14">
        <v>-3.40730352999983</v>
      </c>
      <c r="J40" s="14">
        <v>-0.92954361660000084</v>
      </c>
      <c r="K40" s="14">
        <v>5.7673391034000012</v>
      </c>
      <c r="L40" s="14">
        <v>137.44900000000001</v>
      </c>
      <c r="M40" s="14">
        <v>-3.3689789999999999</v>
      </c>
      <c r="N40" s="14">
        <v>0</v>
      </c>
      <c r="O40" s="14">
        <v>0</v>
      </c>
      <c r="P40" s="14">
        <v>0</v>
      </c>
      <c r="Q40" s="14">
        <v>44.230667519999997</v>
      </c>
      <c r="R40" s="14">
        <v>86.332816170000001</v>
      </c>
      <c r="S40" s="14">
        <v>66.171180939999999</v>
      </c>
      <c r="T40" s="14">
        <v>53.333254569999994</v>
      </c>
      <c r="U40" s="14">
        <v>25.332216980000002</v>
      </c>
      <c r="V40" s="14">
        <v>19.371517859999997</v>
      </c>
      <c r="W40" s="14">
        <v>12.856772870000002</v>
      </c>
      <c r="X40" s="14">
        <v>43.306176880000002</v>
      </c>
      <c r="Y40" s="14">
        <v>14.95318634</v>
      </c>
      <c r="Z40" s="205">
        <v>25.595306910000001</v>
      </c>
      <c r="AA40" s="14">
        <v>18.311984760000001</v>
      </c>
      <c r="AB40" s="14">
        <v>-94.122011900000004</v>
      </c>
      <c r="AC40" s="14">
        <v>0</v>
      </c>
      <c r="AD40" s="14">
        <v>0</v>
      </c>
      <c r="AE40" s="14">
        <v>0</v>
      </c>
      <c r="AF40" s="14">
        <v>0</v>
      </c>
      <c r="AG40" s="14">
        <v>-6.9460427699999991</v>
      </c>
      <c r="AH40" s="14">
        <v>-6.9424921299999998</v>
      </c>
      <c r="AI40" s="14">
        <v>-7.2735486900000001</v>
      </c>
      <c r="AJ40" s="14">
        <v>-7.0678420800000001</v>
      </c>
      <c r="AK40" s="14">
        <v>-5.8071995000000003</v>
      </c>
      <c r="AL40" s="14">
        <v>-4.76853383</v>
      </c>
      <c r="AM40" s="14">
        <v>-10.157835089999997</v>
      </c>
      <c r="AN40" s="14">
        <v>31.754956439999997</v>
      </c>
      <c r="AO40" s="150"/>
      <c r="AP40" s="150"/>
      <c r="AQ40" s="150"/>
      <c r="AR40" s="150"/>
      <c r="AS40" s="150"/>
      <c r="AT40" s="150"/>
      <c r="AU40" s="150"/>
      <c r="AV40" s="150"/>
    </row>
    <row r="41" spans="1:59">
      <c r="A41" s="20"/>
      <c r="B41" s="76"/>
      <c r="C41" s="76"/>
      <c r="D41" s="76"/>
      <c r="E41" s="76"/>
      <c r="F41" s="76"/>
      <c r="G41" s="76"/>
      <c r="H41" s="76"/>
      <c r="I41" s="76"/>
      <c r="J41" s="76"/>
      <c r="K41" s="76"/>
      <c r="L41" s="76"/>
      <c r="M41" s="76"/>
      <c r="N41" s="76"/>
      <c r="O41" s="76"/>
      <c r="P41" s="76"/>
      <c r="Q41" s="76"/>
      <c r="R41" s="76"/>
      <c r="S41" s="76"/>
      <c r="T41" s="76"/>
      <c r="U41" s="207"/>
      <c r="V41" s="207"/>
      <c r="W41" s="207"/>
      <c r="X41" s="76"/>
      <c r="Y41" s="207"/>
      <c r="Z41" s="207"/>
      <c r="AA41" s="76"/>
      <c r="AB41" s="76"/>
      <c r="AC41" s="76"/>
      <c r="AD41" s="76"/>
      <c r="AE41" s="76"/>
      <c r="AF41" s="76"/>
      <c r="AG41" s="76"/>
      <c r="AH41" s="76"/>
      <c r="AI41" s="76"/>
      <c r="AJ41" s="76"/>
      <c r="AK41" s="76"/>
      <c r="AL41" s="76"/>
      <c r="AM41" s="76"/>
      <c r="AN41" s="76"/>
    </row>
    <row r="42" spans="1:59" s="15" customFormat="1" ht="15" customHeight="1">
      <c r="A42" s="21" t="s">
        <v>274</v>
      </c>
      <c r="B42" s="33">
        <v>0.41399999999999998</v>
      </c>
      <c r="C42" s="33">
        <v>251.53700000000001</v>
      </c>
      <c r="D42" s="33">
        <v>38.695</v>
      </c>
      <c r="E42" s="33">
        <v>480.91899999999998</v>
      </c>
      <c r="F42" s="33">
        <v>2299.3229999999999</v>
      </c>
      <c r="G42" s="33">
        <v>63.2</v>
      </c>
      <c r="H42" s="33">
        <v>93.757000000000005</v>
      </c>
      <c r="I42" s="33">
        <v>147.52867889834818</v>
      </c>
      <c r="J42" s="33">
        <v>-20.223679280023092</v>
      </c>
      <c r="K42" s="33">
        <v>280.22165090391286</v>
      </c>
      <c r="L42" s="33">
        <v>339.27463041472402</v>
      </c>
      <c r="M42" s="33">
        <v>27.142306979999969</v>
      </c>
      <c r="N42" s="33">
        <v>-201.5136846900001</v>
      </c>
      <c r="O42" s="33">
        <v>205.87605882999904</v>
      </c>
      <c r="P42" s="33">
        <v>229.78685437000195</v>
      </c>
      <c r="Q42" s="33">
        <v>256.41290261475791</v>
      </c>
      <c r="R42" s="33">
        <v>95.938491514812483</v>
      </c>
      <c r="S42" s="33">
        <v>4.0180327216321672</v>
      </c>
      <c r="T42" s="33">
        <v>-76.274734132160702</v>
      </c>
      <c r="U42" s="33">
        <v>-31.581524374063658</v>
      </c>
      <c r="V42" s="33">
        <v>16.399486984847343</v>
      </c>
      <c r="W42" s="33">
        <v>-17.194530539997018</v>
      </c>
      <c r="X42" s="33">
        <v>612.45984274000386</v>
      </c>
      <c r="Y42" s="33">
        <v>247.03078595000005</v>
      </c>
      <c r="Z42" s="208">
        <v>279.91037579999994</v>
      </c>
      <c r="AA42" s="33">
        <v>325.83717214000103</v>
      </c>
      <c r="AB42" s="33">
        <v>183.30508511000102</v>
      </c>
      <c r="AC42" s="33">
        <v>205.31588545999901</v>
      </c>
      <c r="AD42" s="33">
        <v>-76.042999819999039</v>
      </c>
      <c r="AE42" s="33">
        <v>499.69277232000195</v>
      </c>
      <c r="AF42" s="33">
        <v>686.36006618000408</v>
      </c>
      <c r="AG42" s="33">
        <v>345.71603364999902</v>
      </c>
      <c r="AH42" s="33">
        <v>-64.344918730000018</v>
      </c>
      <c r="AI42" s="33">
        <v>43.942754149991011</v>
      </c>
      <c r="AJ42" s="33">
        <v>1327.0056934499999</v>
      </c>
      <c r="AK42" s="33">
        <v>395.70993908000003</v>
      </c>
      <c r="AL42" s="33">
        <v>418.26550601999895</v>
      </c>
      <c r="AM42" s="33">
        <v>818.88547311999923</v>
      </c>
      <c r="AN42" s="33">
        <v>792.54523798999901</v>
      </c>
      <c r="AO42" s="150"/>
      <c r="AP42"/>
      <c r="AQ42"/>
      <c r="AR42"/>
      <c r="AS42"/>
      <c r="AT42"/>
      <c r="AU42"/>
      <c r="AV42"/>
      <c r="AW42"/>
      <c r="AX42"/>
      <c r="AY42"/>
      <c r="AZ42"/>
      <c r="BA42"/>
      <c r="BB42"/>
      <c r="BC42"/>
      <c r="BD42"/>
      <c r="BE42"/>
      <c r="BF42"/>
      <c r="BG42"/>
    </row>
    <row r="43" spans="1:59" ht="19.5" customHeight="1">
      <c r="A43" s="9" t="s">
        <v>275</v>
      </c>
      <c r="B43" s="364" t="s">
        <v>596</v>
      </c>
      <c r="C43" s="364" t="s">
        <v>597</v>
      </c>
      <c r="D43" s="364" t="s">
        <v>598</v>
      </c>
      <c r="E43" s="364" t="s">
        <v>599</v>
      </c>
      <c r="F43" s="364" t="s">
        <v>600</v>
      </c>
      <c r="G43" s="364" t="s">
        <v>601</v>
      </c>
      <c r="H43" s="364" t="s">
        <v>602</v>
      </c>
      <c r="I43" s="364" t="s">
        <v>603</v>
      </c>
      <c r="J43" s="364" t="s">
        <v>604</v>
      </c>
      <c r="K43" s="364" t="s">
        <v>605</v>
      </c>
      <c r="L43" s="364" t="s">
        <v>606</v>
      </c>
      <c r="M43" s="364" t="s">
        <v>607</v>
      </c>
      <c r="N43" s="364" t="s">
        <v>608</v>
      </c>
      <c r="O43" s="364" t="s">
        <v>609</v>
      </c>
      <c r="P43" s="364" t="s">
        <v>610</v>
      </c>
      <c r="Q43" s="364" t="s">
        <v>611</v>
      </c>
      <c r="R43" s="364" t="s">
        <v>612</v>
      </c>
      <c r="S43" s="364" t="s">
        <v>613</v>
      </c>
      <c r="T43" s="364" t="s">
        <v>614</v>
      </c>
      <c r="U43" s="364" t="s">
        <v>615</v>
      </c>
      <c r="V43" s="364" t="s">
        <v>616</v>
      </c>
      <c r="W43" s="364" t="s">
        <v>617</v>
      </c>
      <c r="X43" s="364" t="s">
        <v>618</v>
      </c>
      <c r="Y43" s="364" t="s">
        <v>619</v>
      </c>
      <c r="Z43" s="364" t="s">
        <v>620</v>
      </c>
      <c r="AA43" s="364" t="s">
        <v>621</v>
      </c>
      <c r="AB43" s="364" t="s">
        <v>622</v>
      </c>
      <c r="AC43" s="364" t="s">
        <v>623</v>
      </c>
      <c r="AD43" s="364" t="s">
        <v>624</v>
      </c>
      <c r="AE43" s="364" t="s">
        <v>625</v>
      </c>
      <c r="AF43" s="364" t="s">
        <v>626</v>
      </c>
      <c r="AG43" s="364" t="s">
        <v>627</v>
      </c>
      <c r="AH43" s="364" t="s">
        <v>628</v>
      </c>
      <c r="AI43" s="364" t="s">
        <v>629</v>
      </c>
      <c r="AJ43" s="364" t="s">
        <v>643</v>
      </c>
      <c r="AK43" s="364" t="s">
        <v>648</v>
      </c>
      <c r="AL43" s="364" t="s">
        <v>662</v>
      </c>
      <c r="AM43" s="364" t="s">
        <v>694</v>
      </c>
      <c r="AN43" s="364" t="s">
        <v>704</v>
      </c>
    </row>
    <row r="44" spans="1:59" ht="15" customHeight="1">
      <c r="A44" s="23" t="s">
        <v>250</v>
      </c>
      <c r="B44" s="364" t="s">
        <v>630</v>
      </c>
      <c r="C44" s="364" t="s">
        <v>631</v>
      </c>
      <c r="D44" s="364" t="s">
        <v>632</v>
      </c>
      <c r="E44" s="364" t="s">
        <v>10</v>
      </c>
      <c r="F44" s="364" t="s">
        <v>630</v>
      </c>
      <c r="G44" s="364" t="s">
        <v>631</v>
      </c>
      <c r="H44" s="364" t="s">
        <v>632</v>
      </c>
      <c r="I44" s="364" t="s">
        <v>10</v>
      </c>
      <c r="J44" s="364" t="s">
        <v>630</v>
      </c>
      <c r="K44" s="364" t="s">
        <v>631</v>
      </c>
      <c r="L44" s="364" t="s">
        <v>632</v>
      </c>
      <c r="M44" s="364" t="s">
        <v>10</v>
      </c>
      <c r="N44" s="364" t="s">
        <v>630</v>
      </c>
      <c r="O44" s="364" t="s">
        <v>631</v>
      </c>
      <c r="P44" s="364" t="s">
        <v>632</v>
      </c>
      <c r="Q44" s="364" t="s">
        <v>10</v>
      </c>
      <c r="R44" s="364" t="s">
        <v>630</v>
      </c>
      <c r="S44" s="364" t="s">
        <v>631</v>
      </c>
      <c r="T44" s="364" t="s">
        <v>632</v>
      </c>
      <c r="U44" s="364" t="s">
        <v>10</v>
      </c>
      <c r="V44" s="364" t="s">
        <v>630</v>
      </c>
      <c r="W44" s="364" t="s">
        <v>631</v>
      </c>
      <c r="X44" s="364" t="s">
        <v>632</v>
      </c>
      <c r="Y44" s="364" t="s">
        <v>10</v>
      </c>
      <c r="Z44" s="364" t="s">
        <v>630</v>
      </c>
      <c r="AA44" s="364" t="s">
        <v>631</v>
      </c>
      <c r="AB44" s="364" t="s">
        <v>632</v>
      </c>
      <c r="AC44" s="364" t="s">
        <v>10</v>
      </c>
      <c r="AD44" s="364" t="s">
        <v>630</v>
      </c>
      <c r="AE44" s="364" t="s">
        <v>631</v>
      </c>
      <c r="AF44" s="364" t="s">
        <v>632</v>
      </c>
      <c r="AG44" s="364" t="s">
        <v>10</v>
      </c>
      <c r="AH44" s="364" t="s">
        <v>11</v>
      </c>
      <c r="AI44" s="364" t="s">
        <v>631</v>
      </c>
      <c r="AJ44" s="364" t="s">
        <v>632</v>
      </c>
      <c r="AK44" s="364" t="s">
        <v>10</v>
      </c>
      <c r="AL44" s="364" t="s">
        <v>11</v>
      </c>
      <c r="AM44" s="364" t="s">
        <v>631</v>
      </c>
      <c r="AN44" s="364" t="s">
        <v>632</v>
      </c>
    </row>
    <row r="45" spans="1:59" s="25" customFormat="1">
      <c r="A45" s="24" t="s">
        <v>276</v>
      </c>
      <c r="B45" s="14">
        <v>0.41399999999999998</v>
      </c>
      <c r="C45" s="14">
        <v>251.53700000000001</v>
      </c>
      <c r="D45" s="14">
        <v>38.695</v>
      </c>
      <c r="E45" s="14">
        <v>480.91899999999998</v>
      </c>
      <c r="F45" s="14">
        <v>2299.3229999999999</v>
      </c>
      <c r="G45" s="14">
        <v>63.2</v>
      </c>
      <c r="H45" s="14">
        <v>93.757000000000005</v>
      </c>
      <c r="I45" s="14">
        <v>147.52867889834818</v>
      </c>
      <c r="J45" s="14">
        <v>-20.223679280023092</v>
      </c>
      <c r="K45" s="14">
        <v>280.22165090391286</v>
      </c>
      <c r="L45" s="14">
        <v>339.27463041472402</v>
      </c>
      <c r="M45" s="14">
        <v>27.142306979999969</v>
      </c>
      <c r="N45" s="14">
        <v>-201.5136846900001</v>
      </c>
      <c r="O45" s="14">
        <v>205.87605882999904</v>
      </c>
      <c r="P45" s="14">
        <v>229.78685437000195</v>
      </c>
      <c r="Q45" s="14">
        <v>256.41290261475888</v>
      </c>
      <c r="R45" s="14">
        <v>95.938491514812483</v>
      </c>
      <c r="S45" s="14">
        <v>4.0180327216321992</v>
      </c>
      <c r="T45" s="14">
        <v>-76.274734132169669</v>
      </c>
      <c r="U45" s="33">
        <v>-31.581524374063601</v>
      </c>
      <c r="V45" s="33">
        <v>16.399486984847304</v>
      </c>
      <c r="W45" s="33">
        <v>-17.194530539996997</v>
      </c>
      <c r="X45" s="14">
        <v>612.45984274000205</v>
      </c>
      <c r="Y45" s="14">
        <v>247.03078594999999</v>
      </c>
      <c r="Z45" s="14">
        <v>279.91037579999602</v>
      </c>
      <c r="AA45" s="14">
        <v>325.83717214000399</v>
      </c>
      <c r="AB45" s="14">
        <v>183.30508510999798</v>
      </c>
      <c r="AC45" s="14">
        <v>205.31588545999898</v>
      </c>
      <c r="AD45" s="14">
        <v>-76.042999819995998</v>
      </c>
      <c r="AE45" s="14">
        <v>499.69277231999303</v>
      </c>
      <c r="AF45" s="14">
        <v>686.36006617999806</v>
      </c>
      <c r="AG45" s="14">
        <v>345.71603364999999</v>
      </c>
      <c r="AH45" s="14">
        <v>-64.34491872999962</v>
      </c>
      <c r="AI45" s="14">
        <v>43.942754149997683</v>
      </c>
      <c r="AJ45" s="14">
        <v>1327.005693450001</v>
      </c>
      <c r="AK45" s="14">
        <v>395.70993907999866</v>
      </c>
      <c r="AL45" s="14">
        <v>418.26550601999958</v>
      </c>
      <c r="AM45" s="14">
        <v>818.88547311999923</v>
      </c>
      <c r="AN45" s="14">
        <v>792.54523798999901</v>
      </c>
      <c r="AO45"/>
      <c r="AP45"/>
      <c r="AQ45"/>
      <c r="AR45"/>
      <c r="AS45"/>
      <c r="AT45"/>
      <c r="AU45"/>
      <c r="AV45"/>
      <c r="AW45"/>
      <c r="AX45"/>
      <c r="AY45"/>
      <c r="AZ45"/>
      <c r="BA45"/>
      <c r="BB45"/>
      <c r="BC45"/>
      <c r="BD45"/>
      <c r="BE45"/>
      <c r="BF45"/>
      <c r="BG45"/>
    </row>
    <row r="46" spans="1:59" s="25" customFormat="1">
      <c r="A46" s="26" t="s">
        <v>270</v>
      </c>
      <c r="B46" s="14">
        <v>-11</v>
      </c>
      <c r="C46" s="14">
        <v>-126.249</v>
      </c>
      <c r="D46" s="14">
        <v>-42.27</v>
      </c>
      <c r="E46" s="14">
        <v>-234.989</v>
      </c>
      <c r="F46" s="14">
        <v>-1224.6400000000001</v>
      </c>
      <c r="G46" s="14">
        <v>188.19399999999999</v>
      </c>
      <c r="H46" s="14">
        <v>-63.808</v>
      </c>
      <c r="I46" s="14">
        <v>27.876835650590852</v>
      </c>
      <c r="J46" s="14">
        <v>91.009606752706006</v>
      </c>
      <c r="K46" s="14">
        <v>-39.72436644386282</v>
      </c>
      <c r="L46" s="14">
        <v>-38.421953384200734</v>
      </c>
      <c r="M46" s="14">
        <v>-139.21910828999998</v>
      </c>
      <c r="N46" s="14">
        <v>-77.023393970000001</v>
      </c>
      <c r="O46" s="14">
        <v>-117.82085684</v>
      </c>
      <c r="P46" s="14">
        <v>155.64995400000001</v>
      </c>
      <c r="Q46" s="14">
        <v>-31.592592249999996</v>
      </c>
      <c r="R46" s="14">
        <v>25.36356374</v>
      </c>
      <c r="S46" s="14">
        <v>38.802610179999995</v>
      </c>
      <c r="T46" s="14">
        <v>-0.43005300000000002</v>
      </c>
      <c r="U46" s="14">
        <v>87.867792740000013</v>
      </c>
      <c r="V46" s="14">
        <v>-32.950438639999994</v>
      </c>
      <c r="W46" s="14">
        <v>-14.547719340000002</v>
      </c>
      <c r="X46" s="14">
        <v>44.849297960000001</v>
      </c>
      <c r="Y46" s="14">
        <v>9.8840751699999991</v>
      </c>
      <c r="Z46" s="14">
        <v>-58.90906691</v>
      </c>
      <c r="AA46" s="14">
        <v>-24.2132513</v>
      </c>
      <c r="AB46" s="14">
        <v>13.02479943</v>
      </c>
      <c r="AC46" s="14">
        <v>-37.341541960000001</v>
      </c>
      <c r="AD46" s="14">
        <v>-12.21985385</v>
      </c>
      <c r="AE46" s="14">
        <v>-147.66811903999999</v>
      </c>
      <c r="AF46" s="14">
        <v>-260.49498296000002</v>
      </c>
      <c r="AG46" s="14">
        <v>-54.769195359999998</v>
      </c>
      <c r="AH46" s="14">
        <v>52.707094600000005</v>
      </c>
      <c r="AI46" s="14">
        <v>0.74645030000000001</v>
      </c>
      <c r="AJ46" s="14">
        <v>-515.80742555000006</v>
      </c>
      <c r="AK46" s="14">
        <v>-70.826548169999995</v>
      </c>
      <c r="AL46" s="14">
        <v>-207.91951846000001</v>
      </c>
      <c r="AM46" s="14">
        <v>-328.29824235999996</v>
      </c>
      <c r="AN46" s="14">
        <v>-121.77785893999989</v>
      </c>
      <c r="AO46"/>
      <c r="AP46"/>
      <c r="AQ46"/>
      <c r="AR46"/>
      <c r="AS46"/>
      <c r="AT46"/>
      <c r="AU46"/>
      <c r="AV46"/>
      <c r="AW46"/>
      <c r="AX46"/>
      <c r="AY46"/>
      <c r="AZ46"/>
      <c r="BA46"/>
      <c r="BB46"/>
      <c r="BC46"/>
      <c r="BD46"/>
      <c r="BE46"/>
      <c r="BF46"/>
      <c r="BG46"/>
    </row>
    <row r="47" spans="1:59" s="25" customFormat="1">
      <c r="A47" s="24" t="s">
        <v>277</v>
      </c>
      <c r="B47" s="77">
        <v>-130.50299999999999</v>
      </c>
      <c r="C47" s="77">
        <v>86.406999999999996</v>
      </c>
      <c r="D47" s="77">
        <v>-89.375</v>
      </c>
      <c r="E47" s="77">
        <v>-13.217000000000001</v>
      </c>
      <c r="F47" s="77">
        <v>11.211</v>
      </c>
      <c r="G47" s="77">
        <v>-393.59500000000003</v>
      </c>
      <c r="H47" s="77">
        <v>-69.456000000000003</v>
      </c>
      <c r="I47" s="77">
        <v>-73.876000000000005</v>
      </c>
      <c r="J47" s="77">
        <v>-137.20600000000002</v>
      </c>
      <c r="K47" s="77">
        <v>-9.1470000000000002</v>
      </c>
      <c r="L47" s="77">
        <v>-86.984000000000009</v>
      </c>
      <c r="M47" s="77">
        <v>-177.52438562</v>
      </c>
      <c r="N47" s="77">
        <v>-315.26269345999998</v>
      </c>
      <c r="O47" s="77">
        <v>-132.93026940999999</v>
      </c>
      <c r="P47" s="77">
        <v>-252.11532325000005</v>
      </c>
      <c r="Q47" s="77">
        <v>-113.17613913000001</v>
      </c>
      <c r="R47" s="77">
        <v>-205.52704477</v>
      </c>
      <c r="S47" s="14">
        <v>-298.351068</v>
      </c>
      <c r="T47" s="14">
        <v>-335.10368591999998</v>
      </c>
      <c r="U47" s="14">
        <v>-286.40533148999998</v>
      </c>
      <c r="V47" s="14">
        <v>-262.74115474999996</v>
      </c>
      <c r="W47" s="14">
        <v>-207.32468811000101</v>
      </c>
      <c r="X47" s="14">
        <v>-391.42104149999898</v>
      </c>
      <c r="Y47" s="14">
        <v>-455.66065394999998</v>
      </c>
      <c r="Z47" s="14">
        <v>-256.55032238000001</v>
      </c>
      <c r="AA47" s="14">
        <v>-306.03948532999999</v>
      </c>
      <c r="AB47" s="14">
        <v>-289.61820325000002</v>
      </c>
      <c r="AC47" s="14">
        <v>-135.03743534999998</v>
      </c>
      <c r="AD47" s="14">
        <v>-256.93954507000001</v>
      </c>
      <c r="AE47" s="14">
        <v>-10.74418824</v>
      </c>
      <c r="AF47" s="14">
        <v>-495.67282767</v>
      </c>
      <c r="AG47" s="14">
        <v>-104.41701033999999</v>
      </c>
      <c r="AH47" s="14">
        <v>-358.506093069999</v>
      </c>
      <c r="AI47" s="14">
        <v>-248.01101469999898</v>
      </c>
      <c r="AJ47" s="14">
        <v>391.25513238999969</v>
      </c>
      <c r="AK47" s="14">
        <v>-135.10884828000002</v>
      </c>
      <c r="AL47" s="14">
        <v>27.072189810000062</v>
      </c>
      <c r="AM47" s="14">
        <v>-130.71193687999991</v>
      </c>
      <c r="AN47" s="14">
        <v>-160.03077519000007</v>
      </c>
      <c r="AO47"/>
      <c r="AP47"/>
      <c r="AQ47"/>
      <c r="AR47"/>
      <c r="AS47"/>
      <c r="AT47"/>
      <c r="AU47"/>
      <c r="AV47"/>
      <c r="AW47"/>
      <c r="AX47"/>
      <c r="AY47"/>
      <c r="AZ47"/>
      <c r="BA47"/>
      <c r="BB47"/>
      <c r="BC47"/>
      <c r="BD47"/>
      <c r="BE47"/>
      <c r="BF47"/>
      <c r="BG47"/>
    </row>
    <row r="48" spans="1:59" s="27" customFormat="1">
      <c r="A48" s="24" t="s">
        <v>278</v>
      </c>
      <c r="B48" s="232">
        <v>189.191</v>
      </c>
      <c r="C48" s="232">
        <v>286.42700000000002</v>
      </c>
      <c r="D48" s="232">
        <v>239.24100000000001</v>
      </c>
      <c r="E48" s="232">
        <v>194.547</v>
      </c>
      <c r="F48" s="232">
        <v>303.76499999999999</v>
      </c>
      <c r="G48" s="232">
        <v>365.58699999999999</v>
      </c>
      <c r="H48" s="232">
        <v>254.37899999999999</v>
      </c>
      <c r="I48" s="232">
        <v>40.250999999999998</v>
      </c>
      <c r="J48" s="232">
        <v>29.097999999999999</v>
      </c>
      <c r="K48" s="232">
        <v>34.064</v>
      </c>
      <c r="L48" s="232">
        <v>112.27200000000001</v>
      </c>
      <c r="M48" s="232">
        <v>159.352</v>
      </c>
      <c r="N48" s="232">
        <v>127.107</v>
      </c>
      <c r="O48" s="232">
        <v>153.38205748999999</v>
      </c>
      <c r="P48" s="232">
        <v>158.65375578000001</v>
      </c>
      <c r="Q48" s="77">
        <v>-138.42094749999998</v>
      </c>
      <c r="R48" s="232">
        <v>-147.36490960999998</v>
      </c>
      <c r="S48" s="14">
        <v>-147.03008360000001</v>
      </c>
      <c r="T48" s="14">
        <v>-148.07184313999997</v>
      </c>
      <c r="U48" s="14">
        <v>-138.35408153000003</v>
      </c>
      <c r="V48" s="14">
        <v>-139.67840819</v>
      </c>
      <c r="W48" s="14">
        <v>-142.15178779000004</v>
      </c>
      <c r="X48" s="14">
        <v>-140.8567213</v>
      </c>
      <c r="Y48" s="14">
        <v>-142.49977310999998</v>
      </c>
      <c r="Z48" s="14">
        <v>-148.38425489000002</v>
      </c>
      <c r="AA48" s="14">
        <v>-161.23465009999995</v>
      </c>
      <c r="AB48" s="14">
        <v>-163.19491942000005</v>
      </c>
      <c r="AC48" s="14">
        <v>-156.59072452999999</v>
      </c>
      <c r="AD48" s="14">
        <v>-152.06514823000001</v>
      </c>
      <c r="AE48" s="14">
        <v>-141.99725955000002</v>
      </c>
      <c r="AF48" s="14">
        <v>-146.03410742999998</v>
      </c>
      <c r="AG48" s="14">
        <v>-139.61208718999998</v>
      </c>
      <c r="AH48" s="14">
        <v>-146.15432130000002</v>
      </c>
      <c r="AI48" s="14">
        <v>-139.68747855999999</v>
      </c>
      <c r="AJ48" s="14">
        <v>-134.73707104999997</v>
      </c>
      <c r="AK48" s="14">
        <v>-139.18564262000001</v>
      </c>
      <c r="AL48" s="14">
        <v>-138.83074651000001</v>
      </c>
      <c r="AM48" s="14">
        <v>-151.80847291000001</v>
      </c>
      <c r="AN48" s="14">
        <v>-140.47649475000003</v>
      </c>
      <c r="AO48"/>
      <c r="AP48"/>
      <c r="AQ48"/>
      <c r="AR48"/>
      <c r="AS48"/>
      <c r="AT48"/>
      <c r="AU48"/>
      <c r="AV48"/>
      <c r="AW48"/>
      <c r="AX48"/>
      <c r="AY48"/>
      <c r="AZ48"/>
      <c r="BA48"/>
      <c r="BB48"/>
      <c r="BC48"/>
      <c r="BD48"/>
      <c r="BE48"/>
      <c r="BF48"/>
      <c r="BG48"/>
    </row>
    <row r="49" spans="1:59" s="25" customFormat="1">
      <c r="A49" s="24" t="s">
        <v>279</v>
      </c>
      <c r="B49" s="77">
        <v>-1.7450000000000001</v>
      </c>
      <c r="C49" s="77">
        <v>10.7</v>
      </c>
      <c r="D49" s="77">
        <v>-8.032</v>
      </c>
      <c r="E49" s="77">
        <v>-5.92</v>
      </c>
      <c r="F49" s="77">
        <v>-3.1080000000000001</v>
      </c>
      <c r="G49" s="77">
        <v>-23.672999999999998</v>
      </c>
      <c r="H49" s="77">
        <v>-12.974</v>
      </c>
      <c r="I49" s="77">
        <v>2.0964528596170209</v>
      </c>
      <c r="J49" s="77">
        <v>-6.0115029449378836</v>
      </c>
      <c r="K49" s="77">
        <v>-24.925567264577886</v>
      </c>
      <c r="L49" s="77">
        <v>-101.94763828825923</v>
      </c>
      <c r="M49" s="77">
        <v>-84.770456699999997</v>
      </c>
      <c r="N49" s="77">
        <v>-58.365867919999999</v>
      </c>
      <c r="O49" s="77">
        <v>-108.12141369</v>
      </c>
      <c r="P49" s="77">
        <v>-122.61046437</v>
      </c>
      <c r="Q49" s="77">
        <v>-52.048296360000002</v>
      </c>
      <c r="R49" s="77">
        <v>-105.47386861</v>
      </c>
      <c r="S49" s="14">
        <v>-79.978596090000011</v>
      </c>
      <c r="T49" s="14">
        <v>-90.513474540000004</v>
      </c>
      <c r="U49" s="14">
        <v>-28.08550095</v>
      </c>
      <c r="V49" s="14">
        <v>-90.886000490000001</v>
      </c>
      <c r="W49" s="14">
        <v>-72.97977625</v>
      </c>
      <c r="X49" s="14">
        <v>-109.72740374</v>
      </c>
      <c r="Y49" s="14">
        <v>-84.268348360000005</v>
      </c>
      <c r="Z49" s="14">
        <v>-135.30272205</v>
      </c>
      <c r="AA49" s="14">
        <v>-85.288221140000005</v>
      </c>
      <c r="AB49" s="14">
        <v>-49.143774869999994</v>
      </c>
      <c r="AC49" s="14">
        <v>-31.187546300000001</v>
      </c>
      <c r="AD49" s="14">
        <v>-46.895314419999998</v>
      </c>
      <c r="AE49" s="14">
        <v>-69.292308730000002</v>
      </c>
      <c r="AF49" s="14">
        <v>-47.829423090000006</v>
      </c>
      <c r="AG49" s="14">
        <v>-31.995884610000001</v>
      </c>
      <c r="AH49" s="14">
        <v>-18.899116940000003</v>
      </c>
      <c r="AI49" s="14">
        <v>-33.656418729999999</v>
      </c>
      <c r="AJ49" s="14">
        <v>-166.88169009000001</v>
      </c>
      <c r="AK49" s="14">
        <v>-33.309637459999998</v>
      </c>
      <c r="AL49" s="14">
        <v>-27.067738390000002</v>
      </c>
      <c r="AM49" s="14">
        <v>-0.7230803599999982</v>
      </c>
      <c r="AN49" s="14">
        <v>3.2329097499999975</v>
      </c>
      <c r="AO49"/>
      <c r="AP49"/>
      <c r="AQ49"/>
      <c r="AR49"/>
      <c r="AS49"/>
      <c r="AT49"/>
      <c r="AU49"/>
      <c r="AV49"/>
      <c r="AW49"/>
      <c r="AX49"/>
      <c r="AY49"/>
      <c r="AZ49"/>
      <c r="BA49"/>
      <c r="BB49"/>
      <c r="BC49"/>
      <c r="BD49"/>
      <c r="BE49"/>
      <c r="BF49"/>
      <c r="BG49"/>
    </row>
    <row r="50" spans="1:59" s="25" customFormat="1">
      <c r="A50" s="24" t="s">
        <v>21</v>
      </c>
      <c r="B50" s="77">
        <v>358.00900000000001</v>
      </c>
      <c r="C50" s="77">
        <v>796.71799999999996</v>
      </c>
      <c r="D50" s="77">
        <v>410.52600000000001</v>
      </c>
      <c r="E50" s="77">
        <v>475.24900000000002</v>
      </c>
      <c r="F50" s="77">
        <v>502.54700000000003</v>
      </c>
      <c r="G50" s="77">
        <v>677.32299999999998</v>
      </c>
      <c r="H50" s="77">
        <v>494.25799999999998</v>
      </c>
      <c r="I50" s="77">
        <v>49.475999999999999</v>
      </c>
      <c r="J50" s="77">
        <v>76.424999999999997</v>
      </c>
      <c r="K50" s="77">
        <v>99.787999999999997</v>
      </c>
      <c r="L50" s="77">
        <v>348.399</v>
      </c>
      <c r="M50" s="77">
        <v>498.76799999999997</v>
      </c>
      <c r="N50" s="77">
        <v>408.60500000000002</v>
      </c>
      <c r="O50" s="77">
        <v>531.60409314000105</v>
      </c>
      <c r="P50" s="77">
        <v>597.69160853000005</v>
      </c>
      <c r="Q50" s="77">
        <v>547.42021033475999</v>
      </c>
      <c r="R50" s="77">
        <v>442.60793459481249</v>
      </c>
      <c r="S50" s="14">
        <v>424.40398929163621</v>
      </c>
      <c r="T50" s="14">
        <v>444.51106789783637</v>
      </c>
      <c r="U50" s="14">
        <v>308.06337987593832</v>
      </c>
      <c r="V50" s="14">
        <v>523.28397119484919</v>
      </c>
      <c r="W50" s="14">
        <v>406.952668080004</v>
      </c>
      <c r="X50" s="14">
        <v>1166.3095344399978</v>
      </c>
      <c r="Y50" s="14">
        <v>904.62229985999795</v>
      </c>
      <c r="Z50" s="14">
        <v>853.46143512000208</v>
      </c>
      <c r="AA50" s="14">
        <v>884.30079525000201</v>
      </c>
      <c r="AB50" s="14">
        <v>766.359195120001</v>
      </c>
      <c r="AC50" s="14">
        <v>565.47313359999998</v>
      </c>
      <c r="AD50" s="14">
        <v>392.076861750001</v>
      </c>
      <c r="AE50" s="14">
        <v>869.39464787999793</v>
      </c>
      <c r="AF50" s="14">
        <v>1636.391407330002</v>
      </c>
      <c r="AG50" s="14">
        <v>683.45625392000102</v>
      </c>
      <c r="AH50" s="14">
        <v>413.45001010999204</v>
      </c>
      <c r="AI50" s="14">
        <v>471.82476452999003</v>
      </c>
      <c r="AJ50" s="14">
        <v>1760.244589830002</v>
      </c>
      <c r="AK50" s="14">
        <v>779.94781511000201</v>
      </c>
      <c r="AL50" s="14">
        <v>769.77985339999293</v>
      </c>
      <c r="AM50" s="14">
        <v>1440.585040720001</v>
      </c>
      <c r="AN50" s="14">
        <v>1179.8425006800012</v>
      </c>
      <c r="AO50"/>
      <c r="AP50"/>
      <c r="AQ50"/>
      <c r="AR50"/>
      <c r="AS50"/>
      <c r="AT50"/>
      <c r="AU50"/>
      <c r="AV50"/>
      <c r="AW50"/>
      <c r="AX50"/>
      <c r="AY50"/>
      <c r="AZ50"/>
      <c r="BA50"/>
      <c r="BB50"/>
      <c r="BC50"/>
      <c r="BD50"/>
      <c r="BE50"/>
      <c r="BF50"/>
      <c r="BG50"/>
    </row>
    <row r="51" spans="1:59">
      <c r="A51" s="28" t="s">
        <v>280</v>
      </c>
      <c r="B51" s="29">
        <v>8.9510708761978017E-2</v>
      </c>
      <c r="C51" s="29">
        <v>0.16893623887769668</v>
      </c>
      <c r="D51" s="29">
        <v>8.6637502313528542E-2</v>
      </c>
      <c r="E51" s="29">
        <v>0.10310569543826034</v>
      </c>
      <c r="F51" s="29">
        <v>9.6867566952841003E-2</v>
      </c>
      <c r="G51" s="29">
        <v>9.9543625683999326E-2</v>
      </c>
      <c r="H51" s="29">
        <v>7.8320853435492388E-2</v>
      </c>
      <c r="I51" s="29">
        <v>0.14588071603640987</v>
      </c>
      <c r="J51" s="29">
        <v>0.18099656870511713</v>
      </c>
      <c r="K51" s="29">
        <v>0.16400622225770126</v>
      </c>
      <c r="L51" s="29">
        <v>0.2224324766502554</v>
      </c>
      <c r="M51" s="29">
        <v>0.25073674515383704</v>
      </c>
      <c r="N51" s="29">
        <v>0.18356530793412568</v>
      </c>
      <c r="O51" s="29">
        <v>0.21836176875543348</v>
      </c>
      <c r="P51" s="29">
        <v>0.26950176357920697</v>
      </c>
      <c r="Q51" s="29">
        <v>0.29030086573089275</v>
      </c>
      <c r="R51" s="29">
        <v>0.2190764411579558</v>
      </c>
      <c r="S51" s="29">
        <v>0.20466976398273889</v>
      </c>
      <c r="T51" s="29">
        <v>0.22118091184103278</v>
      </c>
      <c r="U51" s="29">
        <v>0.16096049001961676</v>
      </c>
      <c r="V51" s="29">
        <v>0.24976565803877052</v>
      </c>
      <c r="W51" s="29">
        <v>0.18270700550393232</v>
      </c>
      <c r="X51" s="30">
        <v>0.55201462872929707</v>
      </c>
      <c r="Y51" s="30">
        <v>0.46648417759282623</v>
      </c>
      <c r="Z51" s="30">
        <v>0.43032596828747</v>
      </c>
      <c r="AA51" s="30">
        <v>0.47987868163413783</v>
      </c>
      <c r="AB51" s="30">
        <v>0.43138507488876876</v>
      </c>
      <c r="AC51" s="30">
        <v>0.35494212970728611</v>
      </c>
      <c r="AD51" s="30">
        <v>0.20952327699546888</v>
      </c>
      <c r="AE51" s="30">
        <v>0.41972163112196098</v>
      </c>
      <c r="AF51" s="30">
        <v>0.76646162758959424</v>
      </c>
      <c r="AG51" s="30">
        <v>0.31708341047301675</v>
      </c>
      <c r="AH51" s="30">
        <v>0.17088411225361852</v>
      </c>
      <c r="AI51" s="30">
        <v>0.16200045608345842</v>
      </c>
      <c r="AJ51" s="30">
        <v>0.62809301279640384</v>
      </c>
      <c r="AK51" s="30">
        <v>0.25205218757565639</v>
      </c>
      <c r="AL51" s="30">
        <v>0.23024773111281235</v>
      </c>
      <c r="AM51" s="30">
        <v>0.39079989247636376</v>
      </c>
      <c r="AN51" s="30">
        <v>0.34332282546139514</v>
      </c>
    </row>
    <row r="52" spans="1:59">
      <c r="A52" s="9" t="s">
        <v>281</v>
      </c>
      <c r="B52" s="365" t="s">
        <v>596</v>
      </c>
      <c r="C52" s="365" t="s">
        <v>597</v>
      </c>
      <c r="D52" s="365" t="s">
        <v>598</v>
      </c>
      <c r="E52" s="365" t="s">
        <v>599</v>
      </c>
      <c r="F52" s="365" t="s">
        <v>600</v>
      </c>
      <c r="G52" s="365" t="s">
        <v>601</v>
      </c>
      <c r="H52" s="365" t="s">
        <v>602</v>
      </c>
      <c r="I52" s="365" t="s">
        <v>603</v>
      </c>
      <c r="J52" s="365" t="s">
        <v>604</v>
      </c>
      <c r="K52" s="365" t="s">
        <v>605</v>
      </c>
      <c r="L52" s="365" t="s">
        <v>606</v>
      </c>
      <c r="M52" s="365" t="s">
        <v>607</v>
      </c>
      <c r="N52" s="365" t="s">
        <v>608</v>
      </c>
      <c r="O52" s="365" t="s">
        <v>609</v>
      </c>
      <c r="P52" s="365" t="s">
        <v>610</v>
      </c>
      <c r="Q52" s="365" t="s">
        <v>611</v>
      </c>
      <c r="R52" s="365" t="s">
        <v>612</v>
      </c>
      <c r="S52" s="365" t="s">
        <v>613</v>
      </c>
      <c r="T52" s="365" t="s">
        <v>614</v>
      </c>
      <c r="U52" s="365" t="s">
        <v>615</v>
      </c>
      <c r="V52" s="365" t="s">
        <v>616</v>
      </c>
      <c r="W52" s="365" t="s">
        <v>617</v>
      </c>
      <c r="X52" s="365" t="s">
        <v>618</v>
      </c>
      <c r="Y52" s="365" t="s">
        <v>619</v>
      </c>
      <c r="Z52" s="365" t="s">
        <v>620</v>
      </c>
      <c r="AA52" s="365" t="s">
        <v>621</v>
      </c>
      <c r="AB52" s="365" t="s">
        <v>622</v>
      </c>
      <c r="AC52" s="365" t="s">
        <v>623</v>
      </c>
      <c r="AD52" s="365" t="s">
        <v>624</v>
      </c>
      <c r="AE52" s="365" t="s">
        <v>625</v>
      </c>
      <c r="AF52" s="365" t="s">
        <v>626</v>
      </c>
      <c r="AG52" s="365" t="s">
        <v>627</v>
      </c>
      <c r="AH52" s="365" t="s">
        <v>628</v>
      </c>
      <c r="AI52" s="365" t="s">
        <v>629</v>
      </c>
      <c r="AJ52" s="365" t="s">
        <v>643</v>
      </c>
      <c r="AK52" s="365" t="s">
        <v>648</v>
      </c>
      <c r="AL52" s="365" t="s">
        <v>662</v>
      </c>
      <c r="AM52" s="365" t="s">
        <v>694</v>
      </c>
      <c r="AN52" s="365" t="s">
        <v>704</v>
      </c>
    </row>
    <row r="53" spans="1:59" ht="15" customHeight="1">
      <c r="A53" s="23" t="s">
        <v>250</v>
      </c>
      <c r="B53" s="364" t="s">
        <v>630</v>
      </c>
      <c r="C53" s="364" t="s">
        <v>631</v>
      </c>
      <c r="D53" s="364" t="s">
        <v>632</v>
      </c>
      <c r="E53" s="364" t="s">
        <v>10</v>
      </c>
      <c r="F53" s="364" t="s">
        <v>630</v>
      </c>
      <c r="G53" s="364" t="s">
        <v>631</v>
      </c>
      <c r="H53" s="364" t="s">
        <v>632</v>
      </c>
      <c r="I53" s="364" t="s">
        <v>10</v>
      </c>
      <c r="J53" s="364" t="s">
        <v>630</v>
      </c>
      <c r="K53" s="364" t="s">
        <v>631</v>
      </c>
      <c r="L53" s="364" t="s">
        <v>632</v>
      </c>
      <c r="M53" s="364" t="s">
        <v>10</v>
      </c>
      <c r="N53" s="364" t="s">
        <v>630</v>
      </c>
      <c r="O53" s="364" t="s">
        <v>631</v>
      </c>
      <c r="P53" s="364" t="s">
        <v>632</v>
      </c>
      <c r="Q53" s="364" t="s">
        <v>10</v>
      </c>
      <c r="R53" s="364" t="s">
        <v>630</v>
      </c>
      <c r="S53" s="364" t="s">
        <v>631</v>
      </c>
      <c r="T53" s="364" t="s">
        <v>632</v>
      </c>
      <c r="U53" s="364" t="s">
        <v>10</v>
      </c>
      <c r="V53" s="364" t="s">
        <v>630</v>
      </c>
      <c r="W53" s="364" t="s">
        <v>631</v>
      </c>
      <c r="X53" s="364" t="s">
        <v>632</v>
      </c>
      <c r="Y53" s="364" t="s">
        <v>10</v>
      </c>
      <c r="Z53" s="364" t="s">
        <v>630</v>
      </c>
      <c r="AA53" s="364" t="s">
        <v>631</v>
      </c>
      <c r="AB53" s="364" t="s">
        <v>632</v>
      </c>
      <c r="AC53" s="364" t="s">
        <v>10</v>
      </c>
      <c r="AD53" s="364" t="s">
        <v>630</v>
      </c>
      <c r="AE53" s="364" t="s">
        <v>631</v>
      </c>
      <c r="AF53" s="364" t="s">
        <v>632</v>
      </c>
      <c r="AG53" s="364" t="s">
        <v>10</v>
      </c>
      <c r="AH53" s="364" t="s">
        <v>11</v>
      </c>
      <c r="AI53" s="364" t="s">
        <v>631</v>
      </c>
      <c r="AJ53" s="364" t="s">
        <v>632</v>
      </c>
      <c r="AK53" s="364" t="s">
        <v>10</v>
      </c>
      <c r="AL53" s="364" t="s">
        <v>11</v>
      </c>
      <c r="AM53" s="364" t="s">
        <v>631</v>
      </c>
      <c r="AN53" s="364" t="s">
        <v>632</v>
      </c>
    </row>
    <row r="54" spans="1:59">
      <c r="A54" s="21" t="s">
        <v>282</v>
      </c>
      <c r="B54" s="33"/>
      <c r="C54" s="33"/>
      <c r="D54" s="33"/>
      <c r="E54" s="33"/>
      <c r="F54" s="33"/>
      <c r="G54" s="33"/>
      <c r="H54" s="33"/>
      <c r="I54" s="33"/>
      <c r="J54" s="33"/>
      <c r="K54" s="33"/>
      <c r="L54" s="33"/>
      <c r="M54" s="33"/>
      <c r="N54" s="33"/>
      <c r="O54" s="33"/>
      <c r="P54" s="33"/>
      <c r="Q54" s="33"/>
      <c r="R54" s="33"/>
      <c r="S54" s="78"/>
      <c r="T54" s="78"/>
      <c r="U54" s="78"/>
      <c r="V54" s="78"/>
      <c r="W54" s="221"/>
      <c r="X54" s="78"/>
      <c r="Y54" s="78"/>
      <c r="AA54" s="78"/>
      <c r="AB54" s="78"/>
      <c r="AC54" s="78"/>
      <c r="AD54" s="78"/>
      <c r="AE54" s="78"/>
      <c r="AF54" s="78"/>
      <c r="AG54" s="78"/>
      <c r="AH54" s="78"/>
      <c r="AI54" s="78"/>
      <c r="AJ54" s="78"/>
      <c r="AK54" s="78"/>
      <c r="AL54" s="78"/>
      <c r="AM54" s="78"/>
      <c r="AN54" s="78"/>
    </row>
    <row r="55" spans="1:59">
      <c r="A55" s="35" t="s">
        <v>283</v>
      </c>
      <c r="B55" s="36">
        <v>3712.2080000000001</v>
      </c>
      <c r="C55" s="36">
        <v>4380.4769999999999</v>
      </c>
      <c r="D55" s="36">
        <v>4665.5209999999997</v>
      </c>
      <c r="E55" s="36">
        <v>3462.2539999999999</v>
      </c>
      <c r="F55" s="36">
        <v>4588.9409999999998</v>
      </c>
      <c r="G55" s="36">
        <v>5164.9089999999997</v>
      </c>
      <c r="H55" s="36">
        <v>4926.2700000000004</v>
      </c>
      <c r="I55" s="36">
        <v>1668.32574</v>
      </c>
      <c r="J55" s="36">
        <v>2005.9933107099996</v>
      </c>
      <c r="K55" s="36">
        <v>2372.2924452099996</v>
      </c>
      <c r="L55" s="36">
        <v>3174.8210776599994</v>
      </c>
      <c r="M55" s="36">
        <v>3492.64567141</v>
      </c>
      <c r="N55" s="36">
        <v>3619.5214128500002</v>
      </c>
      <c r="O55" s="36">
        <v>3271.4767860799998</v>
      </c>
      <c r="P55" s="36">
        <v>3557.0693631100003</v>
      </c>
      <c r="Q55" s="36">
        <v>5631.5473901100004</v>
      </c>
      <c r="R55" s="36">
        <v>5786.9252984200002</v>
      </c>
      <c r="S55" s="36">
        <v>6085.4571305700001</v>
      </c>
      <c r="T55" s="36">
        <v>3408.3857722299995</v>
      </c>
      <c r="U55" s="36">
        <v>3737.0880167399991</v>
      </c>
      <c r="V55" s="36">
        <v>3900.2577779799994</v>
      </c>
      <c r="W55" s="36">
        <v>4709.6163040299998</v>
      </c>
      <c r="X55" s="36">
        <v>7777.5585892500003</v>
      </c>
      <c r="Y55" s="36">
        <v>7266.0811406299999</v>
      </c>
      <c r="Z55" s="209">
        <v>8193.5670363500012</v>
      </c>
      <c r="AA55" s="36">
        <v>7649.8357040000001</v>
      </c>
      <c r="AB55" s="36">
        <v>6303.8605881999993</v>
      </c>
      <c r="AC55" s="36">
        <v>6021.8479912400007</v>
      </c>
      <c r="AD55" s="36">
        <v>5892.2073211099987</v>
      </c>
      <c r="AE55" s="36">
        <v>6450.8208291200008</v>
      </c>
      <c r="AF55" s="36">
        <v>7780.0481050400003</v>
      </c>
      <c r="AG55" s="36">
        <v>7375.3791451900006</v>
      </c>
      <c r="AH55" s="36">
        <v>7277.2769753900002</v>
      </c>
      <c r="AI55" s="36">
        <v>7359.263332380001</v>
      </c>
      <c r="AJ55" s="36">
        <v>7599.9639448799999</v>
      </c>
      <c r="AK55" s="36">
        <v>8463.9521045300007</v>
      </c>
      <c r="AL55" s="36">
        <v>8384.6524083099994</v>
      </c>
      <c r="AM55" s="36">
        <v>9271.296284879998</v>
      </c>
      <c r="AN55" s="36">
        <v>11336.691261279995</v>
      </c>
    </row>
    <row r="56" spans="1:59">
      <c r="A56" s="57" t="s">
        <v>284</v>
      </c>
      <c r="B56" s="79">
        <v>1054.914</v>
      </c>
      <c r="C56" s="79">
        <v>988.36699999999996</v>
      </c>
      <c r="D56" s="79">
        <v>1136.8820000000001</v>
      </c>
      <c r="E56" s="79">
        <v>1254.07</v>
      </c>
      <c r="F56" s="79">
        <v>1278.1579999999999</v>
      </c>
      <c r="G56" s="79">
        <v>1471.6849999999999</v>
      </c>
      <c r="H56" s="79">
        <v>1194.8889999999999</v>
      </c>
      <c r="I56" s="79">
        <v>998.23944232000008</v>
      </c>
      <c r="J56" s="79">
        <v>993.28648666999993</v>
      </c>
      <c r="K56" s="79">
        <v>1160.6577164</v>
      </c>
      <c r="L56" s="79">
        <v>1463.39093637</v>
      </c>
      <c r="M56" s="79">
        <v>1538.7533372600001</v>
      </c>
      <c r="N56" s="79">
        <v>1490.63429305</v>
      </c>
      <c r="O56" s="79">
        <v>1202.2288555499999</v>
      </c>
      <c r="P56" s="79">
        <v>1474.5534736900001</v>
      </c>
      <c r="Q56" s="79">
        <v>1009.49804397</v>
      </c>
      <c r="R56" s="79">
        <v>1099.02590966</v>
      </c>
      <c r="S56" s="79">
        <v>1209.7316932799999</v>
      </c>
      <c r="T56" s="79">
        <v>1540.1915175699999</v>
      </c>
      <c r="U56" s="79">
        <v>1861.5917003299999</v>
      </c>
      <c r="V56" s="79">
        <v>2020.6160553900002</v>
      </c>
      <c r="W56" s="79">
        <v>1864.99958709</v>
      </c>
      <c r="X56" s="79">
        <v>3128.51389135</v>
      </c>
      <c r="Y56" s="79">
        <v>2659.43430455</v>
      </c>
      <c r="Z56" s="210">
        <v>2251.5563640700002</v>
      </c>
      <c r="AA56" s="79">
        <v>2981.1454762800004</v>
      </c>
      <c r="AB56" s="79">
        <v>3990.92999921</v>
      </c>
      <c r="AC56" s="79">
        <v>3724.5461915199999</v>
      </c>
      <c r="AD56" s="79">
        <v>3415.1150396599996</v>
      </c>
      <c r="AE56" s="79">
        <v>3720.4948589899996</v>
      </c>
      <c r="AF56" s="79">
        <v>3150.3282341700001</v>
      </c>
      <c r="AG56" s="79">
        <v>3963.9081554499999</v>
      </c>
      <c r="AH56" s="79">
        <v>3144.3539174400003</v>
      </c>
      <c r="AI56" s="79">
        <v>3139.1422223600002</v>
      </c>
      <c r="AJ56" s="79">
        <v>2696.9471629999998</v>
      </c>
      <c r="AK56" s="79">
        <v>3487.72280404</v>
      </c>
      <c r="AL56" s="79">
        <v>3246.3714930100004</v>
      </c>
      <c r="AM56" s="79">
        <v>3572.9080389800001</v>
      </c>
      <c r="AN56" s="79">
        <v>6076.6440809900005</v>
      </c>
      <c r="AO56" s="406"/>
    </row>
    <row r="57" spans="1:59">
      <c r="A57" s="57" t="s">
        <v>285</v>
      </c>
      <c r="B57" s="79">
        <v>51.274000000000001</v>
      </c>
      <c r="C57" s="79">
        <v>75.95</v>
      </c>
      <c r="D57" s="79">
        <v>276.24900000000002</v>
      </c>
      <c r="E57" s="79">
        <v>187.94399999999999</v>
      </c>
      <c r="F57" s="79">
        <v>60.235999999999997</v>
      </c>
      <c r="G57" s="79">
        <v>52.54</v>
      </c>
      <c r="H57" s="79">
        <v>88.051000000000002</v>
      </c>
      <c r="I57" s="79">
        <v>18.23328072</v>
      </c>
      <c r="J57" s="79">
        <v>18.34386585</v>
      </c>
      <c r="K57" s="79">
        <v>19.768491430000001</v>
      </c>
      <c r="L57" s="79">
        <v>19.779564780000001</v>
      </c>
      <c r="M57" s="79">
        <v>18.220277579999998</v>
      </c>
      <c r="N57" s="79">
        <v>0</v>
      </c>
      <c r="O57" s="79">
        <v>0</v>
      </c>
      <c r="P57" s="79">
        <v>0</v>
      </c>
      <c r="Q57" s="79">
        <v>0</v>
      </c>
      <c r="R57" s="79">
        <v>0</v>
      </c>
      <c r="S57" s="79">
        <v>0</v>
      </c>
      <c r="T57" s="79">
        <v>0</v>
      </c>
      <c r="U57" s="79">
        <v>0</v>
      </c>
      <c r="V57" s="79">
        <v>0</v>
      </c>
      <c r="W57" s="79">
        <v>0</v>
      </c>
      <c r="X57" s="79">
        <v>0</v>
      </c>
      <c r="Y57" s="79">
        <v>0</v>
      </c>
      <c r="Z57" s="210">
        <v>0</v>
      </c>
      <c r="AA57" s="79">
        <v>0</v>
      </c>
      <c r="AB57" s="79">
        <v>0</v>
      </c>
      <c r="AC57" s="79">
        <v>0</v>
      </c>
      <c r="AD57" s="79">
        <v>0</v>
      </c>
      <c r="AE57" s="79">
        <v>0</v>
      </c>
      <c r="AF57" s="79">
        <v>0</v>
      </c>
      <c r="AG57" s="79">
        <v>0</v>
      </c>
      <c r="AH57" s="79">
        <v>1.3943586000000001</v>
      </c>
      <c r="AI57" s="79">
        <v>6.5211000000000002E-3</v>
      </c>
      <c r="AJ57" s="79">
        <v>0</v>
      </c>
      <c r="AK57" s="79">
        <v>-6.0000000012223607E-8</v>
      </c>
      <c r="AL57" s="79">
        <v>-7.0832499999999854E-3</v>
      </c>
      <c r="AM57" s="79">
        <v>-5.99999999976717E-8</v>
      </c>
      <c r="AN57" s="79">
        <v>-5.99999999976717E-8</v>
      </c>
      <c r="AO57" s="150"/>
    </row>
    <row r="58" spans="1:59">
      <c r="A58" s="57" t="s">
        <v>286</v>
      </c>
      <c r="B58" s="79">
        <v>0</v>
      </c>
      <c r="C58" s="79">
        <v>0</v>
      </c>
      <c r="D58" s="79">
        <v>0</v>
      </c>
      <c r="E58" s="79">
        <v>0</v>
      </c>
      <c r="F58" s="79">
        <v>0</v>
      </c>
      <c r="G58" s="79">
        <v>0</v>
      </c>
      <c r="H58" s="79">
        <v>0</v>
      </c>
      <c r="I58" s="79">
        <v>0</v>
      </c>
      <c r="J58" s="79">
        <v>0</v>
      </c>
      <c r="K58" s="79">
        <v>0</v>
      </c>
      <c r="L58" s="79">
        <v>0</v>
      </c>
      <c r="M58" s="79">
        <v>105.85611158</v>
      </c>
      <c r="N58" s="79">
        <v>114.18977429</v>
      </c>
      <c r="O58" s="79">
        <v>105.65849521999999</v>
      </c>
      <c r="P58" s="79">
        <v>87.97816555</v>
      </c>
      <c r="Q58" s="79">
        <v>120.87530416</v>
      </c>
      <c r="R58" s="79">
        <v>194.43220066999999</v>
      </c>
      <c r="S58" s="79">
        <v>202.35247631999999</v>
      </c>
      <c r="T58" s="79">
        <v>149.73518527000002</v>
      </c>
      <c r="U58" s="79">
        <v>45.774947869999998</v>
      </c>
      <c r="V58" s="79">
        <v>74.556935170000003</v>
      </c>
      <c r="W58" s="79">
        <v>89.926425800000004</v>
      </c>
      <c r="X58" s="79">
        <v>0</v>
      </c>
      <c r="Y58" s="79">
        <v>0</v>
      </c>
      <c r="Z58" s="210">
        <v>0</v>
      </c>
      <c r="AA58" s="79">
        <v>0</v>
      </c>
      <c r="AB58" s="79">
        <v>371.16710201000001</v>
      </c>
      <c r="AC58" s="79">
        <v>381.09111193000001</v>
      </c>
      <c r="AD58" s="79">
        <v>389.02133083000001</v>
      </c>
      <c r="AE58" s="79">
        <v>526.75660775999995</v>
      </c>
      <c r="AF58" s="79">
        <v>700.03482384000006</v>
      </c>
      <c r="AG58" s="79">
        <v>932.17259336999996</v>
      </c>
      <c r="AH58" s="79">
        <v>1316.6503186500001</v>
      </c>
      <c r="AI58" s="79">
        <v>1336.2438374600001</v>
      </c>
      <c r="AJ58" s="79">
        <v>1359.2315614700001</v>
      </c>
      <c r="AK58" s="79">
        <v>1169.2631680499999</v>
      </c>
      <c r="AL58" s="79">
        <v>1055.8254532400001</v>
      </c>
      <c r="AM58" s="79">
        <v>1170.1848645999999</v>
      </c>
      <c r="AN58" s="79">
        <v>1363.0484067499999</v>
      </c>
    </row>
    <row r="59" spans="1:59">
      <c r="A59" s="57" t="s">
        <v>287</v>
      </c>
      <c r="B59" s="79">
        <v>619.12699999999995</v>
      </c>
      <c r="C59" s="79">
        <v>760.03099999999995</v>
      </c>
      <c r="D59" s="79">
        <v>657.45299999999997</v>
      </c>
      <c r="E59" s="79">
        <v>594.85699999999997</v>
      </c>
      <c r="F59" s="79">
        <v>825.22500000000002</v>
      </c>
      <c r="G59" s="79">
        <v>983.72400000000005</v>
      </c>
      <c r="H59" s="79">
        <v>1022.292</v>
      </c>
      <c r="I59" s="79">
        <v>232.46432652999999</v>
      </c>
      <c r="J59" s="79">
        <v>291.78882362999997</v>
      </c>
      <c r="K59" s="79">
        <v>281.16975682000003</v>
      </c>
      <c r="L59" s="79">
        <v>877.47491736999996</v>
      </c>
      <c r="M59" s="79">
        <v>918.17105182</v>
      </c>
      <c r="N59" s="79">
        <v>1018.2432458799999</v>
      </c>
      <c r="O59" s="79">
        <v>997.11365144000001</v>
      </c>
      <c r="P59" s="79">
        <v>844.48287807999998</v>
      </c>
      <c r="Q59" s="79">
        <v>843.15556139</v>
      </c>
      <c r="R59" s="79">
        <v>850.81764184999997</v>
      </c>
      <c r="S59" s="79">
        <v>835.56492944999991</v>
      </c>
      <c r="T59" s="79">
        <v>822.42368089000001</v>
      </c>
      <c r="U59" s="79">
        <v>785.83968275999996</v>
      </c>
      <c r="V59" s="79">
        <v>828.67910346999997</v>
      </c>
      <c r="W59" s="79">
        <v>862.13053574999992</v>
      </c>
      <c r="X59" s="79">
        <v>734.15350307999995</v>
      </c>
      <c r="Y59" s="79">
        <v>702.80798420999997</v>
      </c>
      <c r="Z59" s="210">
        <v>782.74250687999995</v>
      </c>
      <c r="AA59" s="79">
        <v>774.14619135000009</v>
      </c>
      <c r="AB59" s="79">
        <v>713.46772306000003</v>
      </c>
      <c r="AC59" s="79">
        <v>704.08308903</v>
      </c>
      <c r="AD59" s="79">
        <v>860.63944610999988</v>
      </c>
      <c r="AE59" s="79">
        <v>892.31941093</v>
      </c>
      <c r="AF59" s="79">
        <v>918.42321529000014</v>
      </c>
      <c r="AG59" s="79">
        <v>971.74444052999991</v>
      </c>
      <c r="AH59" s="79">
        <v>1161.8281866899999</v>
      </c>
      <c r="AI59" s="79">
        <v>1261.6906511799998</v>
      </c>
      <c r="AJ59" s="79">
        <v>1128.3043927299998</v>
      </c>
      <c r="AK59" s="79">
        <v>1408.2747978400005</v>
      </c>
      <c r="AL59" s="79">
        <v>1558.0916629899998</v>
      </c>
      <c r="AM59" s="79">
        <v>1584.1275157100004</v>
      </c>
      <c r="AN59" s="79">
        <v>1400.4982789600001</v>
      </c>
    </row>
    <row r="60" spans="1:59">
      <c r="A60" s="57" t="s">
        <v>288</v>
      </c>
      <c r="B60" s="79">
        <v>144.50700000000001</v>
      </c>
      <c r="C60" s="79">
        <v>165.98099999999999</v>
      </c>
      <c r="D60" s="79">
        <v>180.00299999999999</v>
      </c>
      <c r="E60" s="79">
        <v>55.682000000000002</v>
      </c>
      <c r="F60" s="79">
        <v>60.238</v>
      </c>
      <c r="G60" s="79">
        <v>29.434000000000001</v>
      </c>
      <c r="H60" s="79">
        <v>59.585999999999999</v>
      </c>
      <c r="I60" s="79">
        <v>0</v>
      </c>
      <c r="J60" s="79">
        <v>11.51246437</v>
      </c>
      <c r="K60" s="79">
        <v>10.26567391</v>
      </c>
      <c r="L60" s="79">
        <v>42.987392880000002</v>
      </c>
      <c r="M60" s="79">
        <v>32.301490770000001</v>
      </c>
      <c r="N60" s="79">
        <v>103.94635851999999</v>
      </c>
      <c r="O60" s="79">
        <v>7.8518299999999996</v>
      </c>
      <c r="P60" s="79">
        <v>4.0000000000000001E-8</v>
      </c>
      <c r="Q60" s="79">
        <v>-2.9999999999999997E-8</v>
      </c>
      <c r="R60" s="79">
        <v>9.1684271199999987</v>
      </c>
      <c r="S60" s="79">
        <v>17.695086809999999</v>
      </c>
      <c r="T60" s="79">
        <v>30.068817299999999</v>
      </c>
      <c r="U60" s="79">
        <v>162.55940896000001</v>
      </c>
      <c r="V60" s="79">
        <v>126.18939702999999</v>
      </c>
      <c r="W60" s="79">
        <v>462.89894319999996</v>
      </c>
      <c r="X60" s="79">
        <v>100.53235712999999</v>
      </c>
      <c r="Y60" s="79">
        <v>17.866443910000001</v>
      </c>
      <c r="Z60" s="210">
        <v>0.94649735999999995</v>
      </c>
      <c r="AA60" s="79">
        <v>21.278279780000002</v>
      </c>
      <c r="AB60" s="79">
        <v>17.7712623</v>
      </c>
      <c r="AC60" s="79">
        <v>198.25103816999999</v>
      </c>
      <c r="AD60" s="79">
        <v>227.35450558000002</v>
      </c>
      <c r="AE60" s="79">
        <v>273.58750981999998</v>
      </c>
      <c r="AF60" s="79">
        <v>317.10243700000001</v>
      </c>
      <c r="AG60" s="79">
        <v>128.60241310999999</v>
      </c>
      <c r="AH60" s="79">
        <v>155.43701854</v>
      </c>
      <c r="AI60" s="79">
        <v>125.60493731</v>
      </c>
      <c r="AJ60" s="79">
        <v>178.54490866000003</v>
      </c>
      <c r="AK60" s="79">
        <v>185.85473733000001</v>
      </c>
      <c r="AL60" s="79">
        <v>158.63669996000002</v>
      </c>
      <c r="AM60" s="79">
        <v>178.34224275</v>
      </c>
      <c r="AN60" s="79">
        <v>144.42221655</v>
      </c>
    </row>
    <row r="61" spans="1:59">
      <c r="A61" s="57" t="s">
        <v>289</v>
      </c>
      <c r="B61" s="79">
        <v>1066.3399999999999</v>
      </c>
      <c r="C61" s="79">
        <v>1626.7639999999999</v>
      </c>
      <c r="D61" s="79">
        <v>1642.652</v>
      </c>
      <c r="E61" s="79">
        <v>670.33100000000002</v>
      </c>
      <c r="F61" s="79">
        <v>1001.95</v>
      </c>
      <c r="G61" s="79">
        <v>1361.809</v>
      </c>
      <c r="H61" s="79">
        <v>1354.432</v>
      </c>
      <c r="I61" s="79">
        <v>150.99128113999998</v>
      </c>
      <c r="J61" s="79">
        <v>185.10946043000001</v>
      </c>
      <c r="K61" s="79">
        <v>179.17848155999999</v>
      </c>
      <c r="L61" s="79">
        <v>288.26438387999997</v>
      </c>
      <c r="M61" s="79">
        <v>275.69678755000001</v>
      </c>
      <c r="N61" s="79">
        <v>274.14670108999997</v>
      </c>
      <c r="O61" s="79">
        <v>292.07638580000003</v>
      </c>
      <c r="P61" s="79">
        <v>311.98001343999999</v>
      </c>
      <c r="Q61" s="79">
        <v>264.34379333000004</v>
      </c>
      <c r="R61" s="79">
        <v>298.36485529999999</v>
      </c>
      <c r="S61" s="79">
        <v>321.26787876999998</v>
      </c>
      <c r="T61" s="79">
        <v>347.90269567000001</v>
      </c>
      <c r="U61" s="79">
        <v>317.78995293999998</v>
      </c>
      <c r="V61" s="79">
        <v>332.39377787000001</v>
      </c>
      <c r="W61" s="79">
        <v>392.14146775</v>
      </c>
      <c r="X61" s="79">
        <v>431.11682525999998</v>
      </c>
      <c r="Y61" s="79">
        <v>436.51820487999998</v>
      </c>
      <c r="Z61" s="210">
        <v>431.58979502</v>
      </c>
      <c r="AA61" s="79">
        <v>396.90833762</v>
      </c>
      <c r="AB61" s="79">
        <v>346.17323376999997</v>
      </c>
      <c r="AC61" s="79">
        <v>351.46243343999998</v>
      </c>
      <c r="AD61" s="79">
        <v>338.33645919999998</v>
      </c>
      <c r="AE61" s="79">
        <v>355.51104276000001</v>
      </c>
      <c r="AF61" s="79">
        <v>380.76971325</v>
      </c>
      <c r="AG61" s="79">
        <v>350.75375120000001</v>
      </c>
      <c r="AH61" s="79">
        <v>407.58915266000002</v>
      </c>
      <c r="AI61" s="79">
        <v>464.01962376999995</v>
      </c>
      <c r="AJ61" s="79">
        <v>452.48289743999999</v>
      </c>
      <c r="AK61" s="79">
        <v>468.13259445000006</v>
      </c>
      <c r="AL61" s="79">
        <v>519.90875187999995</v>
      </c>
      <c r="AM61" s="79">
        <v>521.50039447000006</v>
      </c>
      <c r="AN61" s="79">
        <v>538.79707760999997</v>
      </c>
    </row>
    <row r="62" spans="1:59">
      <c r="A62" s="57" t="s">
        <v>290</v>
      </c>
      <c r="B62" s="79">
        <v>323.47199999999998</v>
      </c>
      <c r="C62" s="79">
        <v>293.87900000000002</v>
      </c>
      <c r="D62" s="79">
        <v>268.59500000000003</v>
      </c>
      <c r="E62" s="79">
        <v>229.32499999999999</v>
      </c>
      <c r="F62" s="79">
        <v>172.24799999999999</v>
      </c>
      <c r="G62" s="79">
        <v>141.89699999999999</v>
      </c>
      <c r="H62" s="79">
        <v>110.248</v>
      </c>
      <c r="I62" s="79">
        <v>30.533451790000001</v>
      </c>
      <c r="J62" s="79">
        <v>30.828260149999998</v>
      </c>
      <c r="K62" s="79">
        <v>10.62330523</v>
      </c>
      <c r="L62" s="79">
        <v>32.349173700000001</v>
      </c>
      <c r="M62" s="79">
        <v>22.400468050000001</v>
      </c>
      <c r="N62" s="79">
        <v>15.42621377</v>
      </c>
      <c r="O62" s="79">
        <v>12.11934076</v>
      </c>
      <c r="P62" s="79">
        <v>8.3611831199999997</v>
      </c>
      <c r="Q62" s="79">
        <v>5.6563244800000003</v>
      </c>
      <c r="R62" s="79">
        <v>6.6705839800000009</v>
      </c>
      <c r="S62" s="79">
        <v>7.0353124200000003</v>
      </c>
      <c r="T62" s="79">
        <v>5.4699829299999996</v>
      </c>
      <c r="U62" s="79">
        <v>4.2196562800000006</v>
      </c>
      <c r="V62" s="79">
        <v>4.76526257</v>
      </c>
      <c r="W62" s="79">
        <v>3.9943279900000004</v>
      </c>
      <c r="X62" s="79">
        <v>5.3543215100000001</v>
      </c>
      <c r="Y62" s="79">
        <v>4.7678217299999996</v>
      </c>
      <c r="Z62" s="210">
        <v>4.2012519800000003</v>
      </c>
      <c r="AA62" s="79">
        <v>4.0312654600000002</v>
      </c>
      <c r="AB62" s="79">
        <v>3.89427411</v>
      </c>
      <c r="AC62" s="79">
        <v>3.8000048</v>
      </c>
      <c r="AD62" s="79">
        <v>4.2032800899999998</v>
      </c>
      <c r="AE62" s="79">
        <v>2.26509187</v>
      </c>
      <c r="AF62" s="79">
        <v>1.2270868100000001</v>
      </c>
      <c r="AG62" s="79">
        <v>0.53419029000000007</v>
      </c>
      <c r="AH62" s="79">
        <v>0.36244370000000004</v>
      </c>
      <c r="AI62" s="79">
        <v>0.64849690000000004</v>
      </c>
      <c r="AJ62" s="79">
        <v>1.6484267100000001</v>
      </c>
      <c r="AK62" s="79">
        <v>3.7378754000000001</v>
      </c>
      <c r="AL62" s="79">
        <v>3.7723898199999999</v>
      </c>
      <c r="AM62" s="79">
        <v>15.114715550000001</v>
      </c>
      <c r="AN62" s="79">
        <v>31.339951039999999</v>
      </c>
    </row>
    <row r="63" spans="1:59">
      <c r="A63" s="57" t="s">
        <v>291</v>
      </c>
      <c r="B63" s="79">
        <v>50.527000000000001</v>
      </c>
      <c r="C63" s="79">
        <v>21.806000000000001</v>
      </c>
      <c r="D63" s="79">
        <v>20.834</v>
      </c>
      <c r="E63" s="79">
        <v>14.669</v>
      </c>
      <c r="F63" s="79">
        <v>680.25900000000001</v>
      </c>
      <c r="G63" s="79">
        <v>416.03199999999998</v>
      </c>
      <c r="H63" s="79">
        <v>655.83699999999999</v>
      </c>
      <c r="I63" s="79">
        <v>79.790912159999991</v>
      </c>
      <c r="J63" s="79">
        <v>39.643804809999999</v>
      </c>
      <c r="K63" s="79">
        <v>51.017360049999994</v>
      </c>
      <c r="L63" s="79">
        <v>40.246253189999997</v>
      </c>
      <c r="M63" s="79">
        <v>53.429525170000005</v>
      </c>
      <c r="N63" s="79">
        <v>77.445578439999991</v>
      </c>
      <c r="O63" s="79">
        <v>74.928268340000002</v>
      </c>
      <c r="P63" s="79">
        <v>64.534564950000004</v>
      </c>
      <c r="Q63" s="79">
        <v>49.578611159999994</v>
      </c>
      <c r="R63" s="79">
        <v>50.332954020000003</v>
      </c>
      <c r="S63" s="79">
        <v>59.639958020000002</v>
      </c>
      <c r="T63" s="79">
        <v>51.386851700000001</v>
      </c>
      <c r="U63" s="79">
        <v>60.033383700000002</v>
      </c>
      <c r="V63" s="79">
        <v>64.838791319999999</v>
      </c>
      <c r="W63" s="79">
        <v>85.912158569999988</v>
      </c>
      <c r="X63" s="79">
        <v>80.38591117</v>
      </c>
      <c r="Y63" s="79">
        <v>91.523994079999994</v>
      </c>
      <c r="Z63" s="210">
        <v>71.532303989999988</v>
      </c>
      <c r="AA63" s="79">
        <v>47.661425369999996</v>
      </c>
      <c r="AB63" s="79">
        <v>50.257471180000003</v>
      </c>
      <c r="AC63" s="79">
        <v>54.746774979999998</v>
      </c>
      <c r="AD63" s="79">
        <v>72.423879900000003</v>
      </c>
      <c r="AE63" s="79">
        <v>56.614401009999995</v>
      </c>
      <c r="AF63" s="79">
        <v>55.597316399999997</v>
      </c>
      <c r="AG63" s="79">
        <v>61.297720460000001</v>
      </c>
      <c r="AH63" s="79">
        <v>65.241864320000005</v>
      </c>
      <c r="AI63" s="79">
        <v>69.114653689999997</v>
      </c>
      <c r="AJ63" s="79">
        <v>70.083493249999961</v>
      </c>
      <c r="AK63" s="79">
        <v>70.99479962999996</v>
      </c>
      <c r="AL63" s="79">
        <v>73.357482010000027</v>
      </c>
      <c r="AM63" s="79">
        <v>84.423555320000233</v>
      </c>
      <c r="AN63" s="79">
        <v>93.589660070000107</v>
      </c>
    </row>
    <row r="64" spans="1:59">
      <c r="A64" s="57" t="s">
        <v>292</v>
      </c>
      <c r="B64" s="79">
        <v>355.375</v>
      </c>
      <c r="C64" s="79">
        <v>396.38499999999999</v>
      </c>
      <c r="D64" s="79">
        <v>401.096</v>
      </c>
      <c r="E64" s="79">
        <v>374.99099999999999</v>
      </c>
      <c r="F64" s="79">
        <v>411.70600000000002</v>
      </c>
      <c r="G64" s="79">
        <v>0</v>
      </c>
      <c r="H64" s="79">
        <v>325.01</v>
      </c>
      <c r="I64" s="79">
        <v>91.622472620000011</v>
      </c>
      <c r="J64" s="79">
        <v>96.981351079999996</v>
      </c>
      <c r="K64" s="79">
        <v>118.58126222</v>
      </c>
      <c r="L64" s="79">
        <v>178.53188016999999</v>
      </c>
      <c r="M64" s="79">
        <v>145.16688919000001</v>
      </c>
      <c r="N64" s="79">
        <v>135.27663150000001</v>
      </c>
      <c r="O64" s="79">
        <v>84.225168430000011</v>
      </c>
      <c r="P64" s="79">
        <v>152.10510894000001</v>
      </c>
      <c r="Q64" s="79">
        <v>122.83500223999999</v>
      </c>
      <c r="R64" s="79">
        <v>98.249163670000002</v>
      </c>
      <c r="S64" s="79">
        <v>92.16901283</v>
      </c>
      <c r="T64" s="79">
        <v>172.29632319000001</v>
      </c>
      <c r="U64" s="79">
        <v>180.40334761000003</v>
      </c>
      <c r="V64" s="79">
        <v>105.80080989</v>
      </c>
      <c r="W64" s="79">
        <v>182.58170482</v>
      </c>
      <c r="X64" s="79">
        <v>228.93824706999999</v>
      </c>
      <c r="Y64" s="79">
        <v>160.04270953</v>
      </c>
      <c r="Z64" s="210">
        <v>187.48976585</v>
      </c>
      <c r="AA64" s="79">
        <v>218.12779132</v>
      </c>
      <c r="AB64" s="79">
        <v>290.38611456000001</v>
      </c>
      <c r="AC64" s="79">
        <v>304.83953187999998</v>
      </c>
      <c r="AD64" s="79">
        <v>277.87719344999999</v>
      </c>
      <c r="AE64" s="79">
        <v>265.75135834999998</v>
      </c>
      <c r="AF64" s="79">
        <v>375.27090045</v>
      </c>
      <c r="AG64" s="79">
        <v>433.16980268000003</v>
      </c>
      <c r="AH64" s="79">
        <v>443.26586813</v>
      </c>
      <c r="AI64" s="79">
        <v>375.60488306000002</v>
      </c>
      <c r="AJ64" s="79">
        <v>818.51297720000014</v>
      </c>
      <c r="AK64" s="79">
        <v>741.59299521999992</v>
      </c>
      <c r="AL64" s="79">
        <v>814.31551093999997</v>
      </c>
      <c r="AM64" s="79">
        <v>748.04720178000002</v>
      </c>
      <c r="AN64" s="79">
        <v>676.28286410999988</v>
      </c>
    </row>
    <row r="65" spans="1:40">
      <c r="A65" s="57" t="s">
        <v>293</v>
      </c>
      <c r="B65" s="79">
        <v>0</v>
      </c>
      <c r="C65" s="79">
        <v>0</v>
      </c>
      <c r="D65" s="79">
        <v>0</v>
      </c>
      <c r="E65" s="79">
        <v>0</v>
      </c>
      <c r="F65" s="79">
        <v>0</v>
      </c>
      <c r="G65" s="79">
        <v>0</v>
      </c>
      <c r="H65" s="79">
        <v>0</v>
      </c>
      <c r="I65" s="79">
        <v>0</v>
      </c>
      <c r="J65" s="79">
        <v>0</v>
      </c>
      <c r="K65" s="79">
        <v>411.25074639999997</v>
      </c>
      <c r="L65" s="79">
        <v>0</v>
      </c>
      <c r="M65" s="79">
        <v>85.42645383</v>
      </c>
      <c r="N65" s="79">
        <v>0</v>
      </c>
      <c r="O65" s="79">
        <v>-4.5383000000000001E-4</v>
      </c>
      <c r="P65" s="79">
        <v>314.10401775000003</v>
      </c>
      <c r="Q65" s="79">
        <v>271.02990369000003</v>
      </c>
      <c r="R65" s="79">
        <v>347.89426925999999</v>
      </c>
      <c r="S65" s="79">
        <v>436.79976562000002</v>
      </c>
      <c r="T65" s="79">
        <v>25.08911088</v>
      </c>
      <c r="U65" s="79">
        <v>29.673294890000001</v>
      </c>
      <c r="V65" s="79">
        <v>42.728360700000003</v>
      </c>
      <c r="W65" s="79">
        <v>289.29457981000002</v>
      </c>
      <c r="X65" s="79">
        <v>-4.5383000000000001E-4</v>
      </c>
      <c r="Y65" s="79">
        <v>0</v>
      </c>
      <c r="Z65" s="210">
        <v>-4.9999999999999998E-7</v>
      </c>
      <c r="AA65" s="79">
        <v>0</v>
      </c>
      <c r="AB65" s="79">
        <v>0</v>
      </c>
      <c r="AC65" s="79">
        <v>0</v>
      </c>
      <c r="AD65" s="79">
        <v>0</v>
      </c>
      <c r="AE65" s="79">
        <v>0</v>
      </c>
      <c r="AF65" s="79">
        <v>0</v>
      </c>
      <c r="AG65" s="79">
        <v>0</v>
      </c>
      <c r="AH65" s="79">
        <v>0</v>
      </c>
      <c r="AI65" s="79">
        <v>0</v>
      </c>
      <c r="AJ65" s="79">
        <v>0</v>
      </c>
      <c r="AK65" s="79">
        <v>0</v>
      </c>
      <c r="AL65" s="79">
        <v>0</v>
      </c>
      <c r="AM65" s="79">
        <v>0</v>
      </c>
      <c r="AN65" s="79">
        <v>0</v>
      </c>
    </row>
    <row r="66" spans="1:40">
      <c r="A66" s="57" t="s">
        <v>294</v>
      </c>
      <c r="B66" s="79">
        <v>0</v>
      </c>
      <c r="C66" s="79">
        <v>0</v>
      </c>
      <c r="D66" s="79">
        <v>0</v>
      </c>
      <c r="E66" s="79">
        <v>0</v>
      </c>
      <c r="F66" s="79">
        <v>0</v>
      </c>
      <c r="G66" s="79">
        <v>599.67899999999997</v>
      </c>
      <c r="H66" s="79">
        <v>0.86099999999999999</v>
      </c>
      <c r="I66" s="79">
        <v>0.86074855000000006</v>
      </c>
      <c r="J66" s="79">
        <v>276.30481431999999</v>
      </c>
      <c r="K66" s="79">
        <v>68.229399040000004</v>
      </c>
      <c r="L66" s="79">
        <v>56.536704499999999</v>
      </c>
      <c r="M66" s="79">
        <v>119.29658873000001</v>
      </c>
      <c r="N66" s="79">
        <v>118.74577073</v>
      </c>
      <c r="O66" s="79">
        <v>229.68726257</v>
      </c>
      <c r="P66" s="79">
        <v>26.35</v>
      </c>
      <c r="Q66" s="79">
        <v>131.43249975000001</v>
      </c>
      <c r="R66" s="79">
        <v>128.70232584999999</v>
      </c>
      <c r="S66" s="79">
        <v>147.61451615000001</v>
      </c>
      <c r="T66" s="79">
        <v>36.130406170000001</v>
      </c>
      <c r="U66" s="79">
        <v>47.351377329999998</v>
      </c>
      <c r="V66" s="79">
        <v>47.351689829999998</v>
      </c>
      <c r="W66" s="79">
        <v>212.93831256999999</v>
      </c>
      <c r="X66" s="79">
        <v>11.11549233</v>
      </c>
      <c r="Y66" s="79">
        <v>143.77049203999999</v>
      </c>
      <c r="Z66" s="210">
        <v>11.24549126</v>
      </c>
      <c r="AA66" s="79">
        <v>4.9806860999999998</v>
      </c>
      <c r="AB66" s="79">
        <v>142.85634480000002</v>
      </c>
      <c r="AC66" s="79">
        <v>40.977504060000001</v>
      </c>
      <c r="AD66" s="79">
        <v>40.977504159999995</v>
      </c>
      <c r="AE66" s="79">
        <v>6.3139046399999996</v>
      </c>
      <c r="AF66" s="79">
        <v>13.113904640000001</v>
      </c>
      <c r="AG66" s="79">
        <v>8.934404820000001</v>
      </c>
      <c r="AH66" s="79">
        <v>19.289552749999999</v>
      </c>
      <c r="AI66" s="79">
        <v>6.3150041100000003</v>
      </c>
      <c r="AJ66" s="79">
        <v>34.354433700000001</v>
      </c>
      <c r="AK66" s="79">
        <v>13.114004029999998</v>
      </c>
      <c r="AL66" s="79">
        <v>23.314003929999998</v>
      </c>
      <c r="AM66" s="79">
        <v>22.42150393</v>
      </c>
      <c r="AN66" s="79">
        <v>22.684129569999996</v>
      </c>
    </row>
    <row r="67" spans="1:40">
      <c r="A67" s="57" t="s">
        <v>295</v>
      </c>
      <c r="B67" s="79">
        <v>0</v>
      </c>
      <c r="C67" s="79">
        <v>0</v>
      </c>
      <c r="D67" s="79">
        <v>0</v>
      </c>
      <c r="E67" s="79">
        <v>0</v>
      </c>
      <c r="F67" s="79">
        <v>0</v>
      </c>
      <c r="G67" s="79">
        <v>0</v>
      </c>
      <c r="H67" s="79">
        <v>0</v>
      </c>
      <c r="I67" s="79">
        <v>40.08</v>
      </c>
      <c r="J67" s="79">
        <v>0</v>
      </c>
      <c r="K67" s="79">
        <v>0</v>
      </c>
      <c r="L67" s="79">
        <v>0</v>
      </c>
      <c r="M67" s="79">
        <v>0</v>
      </c>
      <c r="N67" s="79">
        <v>60.324811619999998</v>
      </c>
      <c r="O67" s="79">
        <v>61.567354000000002</v>
      </c>
      <c r="P67" s="79">
        <v>63.054278049999994</v>
      </c>
      <c r="Q67" s="79">
        <v>64.491943460000002</v>
      </c>
      <c r="R67" s="79">
        <v>66.087826930000006</v>
      </c>
      <c r="S67" s="79">
        <v>67.888295110000001</v>
      </c>
      <c r="T67" s="79">
        <v>69.682524569999998</v>
      </c>
      <c r="U67" s="79">
        <v>71.729975969999998</v>
      </c>
      <c r="V67" s="79">
        <v>74.984918969999995</v>
      </c>
      <c r="W67" s="79">
        <v>76.444727439999994</v>
      </c>
      <c r="X67" s="79">
        <v>-2.9999999999999997E-8</v>
      </c>
      <c r="Y67" s="79">
        <v>2E-8</v>
      </c>
      <c r="Z67" s="210">
        <v>2E-8</v>
      </c>
      <c r="AA67" s="79">
        <v>2E-8</v>
      </c>
      <c r="AB67" s="79">
        <v>2E-8</v>
      </c>
      <c r="AC67" s="79">
        <v>2E-8</v>
      </c>
      <c r="AD67" s="79">
        <v>2E-8</v>
      </c>
      <c r="AE67" s="79">
        <v>2E-8</v>
      </c>
      <c r="AF67" s="79">
        <v>7.8249500199999993</v>
      </c>
      <c r="AG67" s="79">
        <v>7.9644527199999997</v>
      </c>
      <c r="AH67" s="79">
        <v>10.783379119999999</v>
      </c>
      <c r="AI67" s="79">
        <v>12.329785320000001</v>
      </c>
      <c r="AJ67" s="79">
        <v>5.1601680199999995</v>
      </c>
      <c r="AK67" s="79">
        <v>69.969683619999984</v>
      </c>
      <c r="AL67" s="79">
        <v>70.630957240000001</v>
      </c>
      <c r="AM67" s="79">
        <v>473.20274642999993</v>
      </c>
      <c r="AN67" s="79">
        <v>64.845427580000006</v>
      </c>
    </row>
    <row r="68" spans="1:40">
      <c r="A68" s="57" t="s">
        <v>296</v>
      </c>
      <c r="B68" s="79"/>
      <c r="C68" s="79"/>
      <c r="D68" s="79"/>
      <c r="E68" s="79"/>
      <c r="F68" s="79"/>
      <c r="G68" s="79"/>
      <c r="H68" s="79"/>
      <c r="I68" s="79"/>
      <c r="J68" s="79"/>
      <c r="K68" s="79"/>
      <c r="L68" s="79"/>
      <c r="M68" s="79"/>
      <c r="N68" s="79"/>
      <c r="O68" s="79"/>
      <c r="P68" s="79"/>
      <c r="Q68" s="79">
        <v>0</v>
      </c>
      <c r="R68" s="79">
        <v>0</v>
      </c>
      <c r="S68" s="79">
        <v>0</v>
      </c>
      <c r="T68" s="79">
        <v>0</v>
      </c>
      <c r="U68" s="79">
        <v>113.42533949</v>
      </c>
      <c r="V68" s="79">
        <v>116.93052513999999</v>
      </c>
      <c r="W68" s="79">
        <v>124.96397666999999</v>
      </c>
      <c r="X68" s="79">
        <v>0</v>
      </c>
      <c r="Y68" s="79">
        <v>0</v>
      </c>
      <c r="Z68" s="210">
        <v>51.659942000000001</v>
      </c>
      <c r="AA68" s="79">
        <v>72.553517839999998</v>
      </c>
      <c r="AB68" s="79">
        <v>70.487120180000005</v>
      </c>
      <c r="AC68" s="79">
        <v>196.30777728000001</v>
      </c>
      <c r="AD68" s="79">
        <v>198.60377468000001</v>
      </c>
      <c r="AE68" s="79">
        <v>277.58608518</v>
      </c>
      <c r="AF68" s="79">
        <v>1686.7175932800001</v>
      </c>
      <c r="AG68" s="79">
        <v>351.52940261999998</v>
      </c>
      <c r="AH68" s="79">
        <v>376.92506292000002</v>
      </c>
      <c r="AI68" s="79">
        <v>400.44946404000001</v>
      </c>
      <c r="AJ68" s="79">
        <v>454.44865750000002</v>
      </c>
      <c r="AK68" s="79">
        <v>511.92304660000002</v>
      </c>
      <c r="AL68" s="79">
        <v>554.16003951999994</v>
      </c>
      <c r="AM68" s="79">
        <v>664.9284237999999</v>
      </c>
      <c r="AN68" s="79">
        <v>708.78329610000003</v>
      </c>
    </row>
    <row r="69" spans="1:40">
      <c r="A69" s="57" t="s">
        <v>297</v>
      </c>
      <c r="B69" s="79"/>
      <c r="C69" s="79"/>
      <c r="D69" s="79"/>
      <c r="E69" s="79"/>
      <c r="F69" s="79"/>
      <c r="G69" s="79"/>
      <c r="H69" s="79"/>
      <c r="I69" s="79"/>
      <c r="J69" s="79"/>
      <c r="K69" s="79"/>
      <c r="L69" s="79"/>
      <c r="M69" s="79"/>
      <c r="N69" s="79"/>
      <c r="O69" s="79"/>
      <c r="P69" s="79"/>
      <c r="Q69" s="79">
        <v>2555.5730388899997</v>
      </c>
      <c r="R69" s="79">
        <v>2445.2474800800001</v>
      </c>
      <c r="S69" s="79">
        <v>2449.5261847900001</v>
      </c>
      <c r="T69" s="79">
        <v>0</v>
      </c>
      <c r="U69" s="79">
        <v>0</v>
      </c>
      <c r="V69" s="79">
        <v>0</v>
      </c>
      <c r="W69" s="79">
        <v>0</v>
      </c>
      <c r="X69" s="79">
        <v>3000.3559071700001</v>
      </c>
      <c r="Y69" s="79">
        <v>3011.9425753699998</v>
      </c>
      <c r="Z69" s="210">
        <v>4341.3839789400008</v>
      </c>
      <c r="AA69" s="79">
        <v>3067.0561118400001</v>
      </c>
      <c r="AB69" s="79">
        <v>4.0000000000000001E-8</v>
      </c>
      <c r="AC69" s="79">
        <v>0</v>
      </c>
      <c r="AD69" s="79">
        <v>0</v>
      </c>
      <c r="AE69" s="79">
        <v>0</v>
      </c>
      <c r="AF69" s="79">
        <v>0</v>
      </c>
      <c r="AG69" s="79">
        <v>0</v>
      </c>
      <c r="AH69" s="79">
        <v>0</v>
      </c>
      <c r="AI69" s="79">
        <v>0</v>
      </c>
      <c r="AJ69" s="79">
        <v>0</v>
      </c>
      <c r="AK69" s="79">
        <v>0</v>
      </c>
      <c r="AL69" s="79">
        <v>0</v>
      </c>
      <c r="AM69" s="79">
        <v>0</v>
      </c>
      <c r="AN69" s="79">
        <v>0</v>
      </c>
    </row>
    <row r="70" spans="1:40">
      <c r="A70" s="57" t="s">
        <v>414</v>
      </c>
      <c r="B70" s="79"/>
      <c r="C70" s="79"/>
      <c r="D70" s="79"/>
      <c r="E70" s="79"/>
      <c r="F70" s="79"/>
      <c r="G70" s="79"/>
      <c r="H70" s="79"/>
      <c r="I70" s="79"/>
      <c r="J70" s="79"/>
      <c r="K70" s="79"/>
      <c r="L70" s="79"/>
      <c r="M70" s="79"/>
      <c r="N70" s="79"/>
      <c r="O70" s="79"/>
      <c r="P70" s="79"/>
      <c r="Q70" s="79"/>
      <c r="R70" s="79"/>
      <c r="S70" s="79"/>
      <c r="T70" s="79"/>
      <c r="U70" s="79"/>
      <c r="V70" s="79"/>
      <c r="W70" s="79"/>
      <c r="X70" s="79"/>
      <c r="Y70" s="79"/>
      <c r="Z70" s="210"/>
      <c r="AA70" s="79"/>
      <c r="AB70" s="79"/>
      <c r="AC70" s="79"/>
      <c r="AD70" s="79"/>
      <c r="AE70" s="79"/>
      <c r="AF70" s="79"/>
      <c r="AG70" s="79"/>
      <c r="AH70" s="79"/>
      <c r="AI70" s="79"/>
      <c r="AJ70" s="79">
        <v>0</v>
      </c>
      <c r="AK70" s="79">
        <v>0</v>
      </c>
      <c r="AL70" s="79">
        <v>0</v>
      </c>
      <c r="AM70" s="79">
        <v>0</v>
      </c>
      <c r="AN70" s="79">
        <v>0</v>
      </c>
    </row>
    <row r="71" spans="1:40">
      <c r="A71" s="57" t="s">
        <v>298</v>
      </c>
      <c r="B71" s="79">
        <v>46.671999999999997</v>
      </c>
      <c r="C71" s="79">
        <v>51.314</v>
      </c>
      <c r="D71" s="79">
        <v>81.757000000000005</v>
      </c>
      <c r="E71" s="79">
        <v>80.385000000000005</v>
      </c>
      <c r="F71" s="79">
        <v>98.921000000000006</v>
      </c>
      <c r="G71" s="79">
        <v>108.10899999999999</v>
      </c>
      <c r="H71" s="79">
        <v>115.06399999999999</v>
      </c>
      <c r="I71" s="79">
        <v>25.509824170000002</v>
      </c>
      <c r="J71" s="79">
        <v>62.193979400000003</v>
      </c>
      <c r="K71" s="79">
        <v>61.550252150000006</v>
      </c>
      <c r="L71" s="79">
        <v>175.25987082</v>
      </c>
      <c r="M71" s="79">
        <v>177.92668988</v>
      </c>
      <c r="N71" s="79">
        <v>211.14203396000002</v>
      </c>
      <c r="O71" s="79">
        <v>204.0206278</v>
      </c>
      <c r="P71" s="79">
        <v>209.56567949999999</v>
      </c>
      <c r="Q71" s="79">
        <v>193.07736362000003</v>
      </c>
      <c r="R71" s="79">
        <v>191.93166003000002</v>
      </c>
      <c r="S71" s="79">
        <v>238.17202100000003</v>
      </c>
      <c r="T71" s="79">
        <v>158.00867608999999</v>
      </c>
      <c r="U71" s="79">
        <v>56.695948610000002</v>
      </c>
      <c r="V71" s="79">
        <v>60.42215062999999</v>
      </c>
      <c r="W71" s="79">
        <v>61.389556569999982</v>
      </c>
      <c r="X71" s="79">
        <v>57.092587039999998</v>
      </c>
      <c r="Y71" s="79">
        <v>37.406610310000005</v>
      </c>
      <c r="Z71" s="210">
        <v>59.219139479999988</v>
      </c>
      <c r="AA71" s="79">
        <v>61.946621020000002</v>
      </c>
      <c r="AB71" s="79">
        <v>306.46994296000003</v>
      </c>
      <c r="AC71" s="79">
        <v>61.742534130000003</v>
      </c>
      <c r="AD71" s="79">
        <v>67.654907429999994</v>
      </c>
      <c r="AE71" s="79">
        <v>73.620557790000007</v>
      </c>
      <c r="AF71" s="79">
        <v>173.63792989000001</v>
      </c>
      <c r="AG71" s="79">
        <v>164.76781793999999</v>
      </c>
      <c r="AH71" s="79">
        <v>174.15585186999999</v>
      </c>
      <c r="AI71" s="79">
        <v>168.09325207999998</v>
      </c>
      <c r="AJ71" s="79">
        <v>400.24486519999994</v>
      </c>
      <c r="AK71" s="79">
        <v>333.37159838000002</v>
      </c>
      <c r="AL71" s="79">
        <v>306.27504701999999</v>
      </c>
      <c r="AM71" s="79">
        <v>236.09508162000006</v>
      </c>
      <c r="AN71" s="79">
        <v>215.75587201000002</v>
      </c>
    </row>
    <row r="72" spans="1:40">
      <c r="A72" s="35" t="s">
        <v>299</v>
      </c>
      <c r="B72" s="36">
        <v>12786.360999999999</v>
      </c>
      <c r="C72" s="36">
        <v>12903.357</v>
      </c>
      <c r="D72" s="36">
        <v>13437.648999999999</v>
      </c>
      <c r="E72" s="36">
        <v>15282.401999999998</v>
      </c>
      <c r="F72" s="36">
        <v>17674.418000000001</v>
      </c>
      <c r="G72" s="36">
        <v>17710.728999999999</v>
      </c>
      <c r="H72" s="36">
        <v>17918.734</v>
      </c>
      <c r="I72" s="36">
        <v>13968.192505730001</v>
      </c>
      <c r="J72" s="36">
        <v>13889.37283839</v>
      </c>
      <c r="K72" s="36">
        <v>15554.9762259</v>
      </c>
      <c r="L72" s="36">
        <v>26114.885463219998</v>
      </c>
      <c r="M72" s="36">
        <v>24031.789860339995</v>
      </c>
      <c r="N72" s="36">
        <v>24508.831590049995</v>
      </c>
      <c r="O72" s="36">
        <v>24788.574495159999</v>
      </c>
      <c r="P72" s="36">
        <v>25041.303836360003</v>
      </c>
      <c r="Q72" s="36">
        <v>22855.61209126476</v>
      </c>
      <c r="R72" s="36">
        <v>22967.875334969573</v>
      </c>
      <c r="S72" s="36">
        <v>23190.136169321206</v>
      </c>
      <c r="T72" s="36">
        <v>23702.744596831777</v>
      </c>
      <c r="U72" s="36">
        <v>24670.691231649995</v>
      </c>
      <c r="V72" s="36">
        <v>24499.56597213</v>
      </c>
      <c r="W72" s="36">
        <v>24469.124254620001</v>
      </c>
      <c r="X72" s="36">
        <v>22546.198920499995</v>
      </c>
      <c r="Y72" s="36">
        <v>22171.775422730003</v>
      </c>
      <c r="Z72" s="209">
        <v>21307.724524909998</v>
      </c>
      <c r="AA72" s="36">
        <v>21656.47125224</v>
      </c>
      <c r="AB72" s="36">
        <v>20995.972408869999</v>
      </c>
      <c r="AC72" s="36">
        <v>21032.504414669995</v>
      </c>
      <c r="AD72" s="36">
        <v>21081.068102140001</v>
      </c>
      <c r="AE72" s="36">
        <v>21206.31403863</v>
      </c>
      <c r="AF72" s="36">
        <v>20759.224615309999</v>
      </c>
      <c r="AG72" s="36">
        <v>20694.779424059998</v>
      </c>
      <c r="AH72" s="36">
        <v>20717.432143659993</v>
      </c>
      <c r="AI72" s="36">
        <v>20721.007480440003</v>
      </c>
      <c r="AJ72" s="36">
        <v>21239.380662260002</v>
      </c>
      <c r="AK72" s="36">
        <v>21438.362917709997</v>
      </c>
      <c r="AL72" s="36">
        <v>21306.417064979996</v>
      </c>
      <c r="AM72" s="36">
        <v>21793.875283340018</v>
      </c>
      <c r="AN72" s="36">
        <v>21528.448881449996</v>
      </c>
    </row>
    <row r="73" spans="1:40">
      <c r="A73" s="57" t="s">
        <v>300</v>
      </c>
      <c r="B73" s="233">
        <v>680.00599999999997</v>
      </c>
      <c r="C73" s="233">
        <v>744.33699999999999</v>
      </c>
      <c r="D73" s="233">
        <v>823.52499999999998</v>
      </c>
      <c r="E73" s="233">
        <v>715.33299999999997</v>
      </c>
      <c r="F73" s="233">
        <v>1026.3789999999999</v>
      </c>
      <c r="G73" s="233">
        <v>959.74400000000003</v>
      </c>
      <c r="H73" s="233">
        <v>1108.211</v>
      </c>
      <c r="I73" s="79">
        <v>234.47637715000002</v>
      </c>
      <c r="J73" s="79">
        <v>254.09626431999999</v>
      </c>
      <c r="K73" s="79">
        <v>197.121477</v>
      </c>
      <c r="L73" s="79">
        <v>199.84337939</v>
      </c>
      <c r="M73" s="79">
        <v>220.35550701</v>
      </c>
      <c r="N73" s="79">
        <v>223.39484468999999</v>
      </c>
      <c r="O73" s="79">
        <v>239.77427975000001</v>
      </c>
      <c r="P73" s="79">
        <v>232.18828358000002</v>
      </c>
      <c r="Q73" s="79">
        <v>222.17459647000001</v>
      </c>
      <c r="R73" s="79">
        <v>249.65351018000001</v>
      </c>
      <c r="S73" s="79">
        <v>268.94958063000001</v>
      </c>
      <c r="T73" s="79">
        <v>213.28822324999999</v>
      </c>
      <c r="U73" s="79">
        <v>253.96605897000001</v>
      </c>
      <c r="V73" s="79">
        <v>257.88612852</v>
      </c>
      <c r="W73" s="79">
        <v>296.20260758999996</v>
      </c>
      <c r="X73" s="79">
        <v>335.76386854999998</v>
      </c>
      <c r="Y73" s="79">
        <v>325.35728289999997</v>
      </c>
      <c r="Z73" s="210">
        <v>318.91614586000003</v>
      </c>
      <c r="AA73" s="79">
        <v>327.81006466000002</v>
      </c>
      <c r="AB73" s="79">
        <v>330.21196420000001</v>
      </c>
      <c r="AC73" s="79">
        <v>341.48250161999999</v>
      </c>
      <c r="AD73" s="79">
        <v>516.48111363999999</v>
      </c>
      <c r="AE73" s="79">
        <v>456.48322188999998</v>
      </c>
      <c r="AF73" s="79">
        <v>474.80416283</v>
      </c>
      <c r="AG73" s="79">
        <v>442.23518373000002</v>
      </c>
      <c r="AH73" s="79">
        <v>466.79061775999998</v>
      </c>
      <c r="AI73" s="79">
        <v>517.32929935000004</v>
      </c>
      <c r="AJ73" s="79">
        <v>494.49764473000005</v>
      </c>
      <c r="AK73" s="79">
        <v>508.66152043</v>
      </c>
      <c r="AL73" s="79">
        <v>552.67873442999996</v>
      </c>
      <c r="AM73" s="79">
        <v>460.74102894000004</v>
      </c>
      <c r="AN73" s="79">
        <v>432.92000747000003</v>
      </c>
    </row>
    <row r="74" spans="1:40">
      <c r="A74" s="57" t="s">
        <v>290</v>
      </c>
      <c r="B74" s="233">
        <v>52.494</v>
      </c>
      <c r="C74" s="233">
        <v>65.141999999999996</v>
      </c>
      <c r="D74" s="233">
        <v>85.477999999999994</v>
      </c>
      <c r="E74" s="233">
        <v>46.036999999999999</v>
      </c>
      <c r="F74" s="233">
        <v>27.486000000000001</v>
      </c>
      <c r="G74" s="233">
        <v>39.622999999999998</v>
      </c>
      <c r="H74" s="233">
        <v>49.747</v>
      </c>
      <c r="I74" s="79">
        <v>0</v>
      </c>
      <c r="J74" s="79">
        <v>0</v>
      </c>
      <c r="K74" s="79">
        <v>0</v>
      </c>
      <c r="L74" s="79">
        <v>0</v>
      </c>
      <c r="M74" s="79">
        <v>0</v>
      </c>
      <c r="N74" s="79">
        <v>0</v>
      </c>
      <c r="O74" s="79">
        <v>0</v>
      </c>
      <c r="P74" s="79">
        <v>0</v>
      </c>
      <c r="Q74" s="79">
        <v>0</v>
      </c>
      <c r="R74" s="79">
        <v>0</v>
      </c>
      <c r="S74" s="79">
        <v>2.1366999999999998</v>
      </c>
      <c r="T74" s="79">
        <v>0</v>
      </c>
      <c r="U74" s="79">
        <v>0</v>
      </c>
      <c r="V74" s="79">
        <v>0</v>
      </c>
      <c r="W74" s="79">
        <v>0</v>
      </c>
      <c r="X74" s="79">
        <v>0</v>
      </c>
      <c r="Y74" s="79">
        <v>0</v>
      </c>
      <c r="Z74" s="210">
        <v>0</v>
      </c>
      <c r="AA74" s="79">
        <v>0</v>
      </c>
      <c r="AB74" s="79">
        <v>0</v>
      </c>
      <c r="AC74" s="79">
        <v>0</v>
      </c>
      <c r="AD74" s="79">
        <v>0</v>
      </c>
      <c r="AE74" s="79">
        <v>0</v>
      </c>
      <c r="AF74" s="79">
        <v>0</v>
      </c>
      <c r="AG74" s="79">
        <v>0</v>
      </c>
      <c r="AH74" s="79">
        <v>0</v>
      </c>
      <c r="AI74" s="79">
        <v>0</v>
      </c>
      <c r="AJ74" s="79">
        <v>0</v>
      </c>
      <c r="AK74" s="79">
        <v>0</v>
      </c>
      <c r="AL74" s="79">
        <v>0</v>
      </c>
      <c r="AM74" s="79">
        <v>0</v>
      </c>
      <c r="AN74" s="79">
        <v>0</v>
      </c>
    </row>
    <row r="75" spans="1:40">
      <c r="A75" s="57" t="s">
        <v>301</v>
      </c>
      <c r="B75" s="233">
        <v>0</v>
      </c>
      <c r="C75" s="233">
        <v>0</v>
      </c>
      <c r="D75" s="233">
        <v>0</v>
      </c>
      <c r="E75" s="233">
        <v>0</v>
      </c>
      <c r="F75" s="233">
        <v>0</v>
      </c>
      <c r="G75" s="233">
        <v>0</v>
      </c>
      <c r="H75" s="233">
        <v>0</v>
      </c>
      <c r="I75" s="79">
        <v>0</v>
      </c>
      <c r="J75" s="79">
        <v>0</v>
      </c>
      <c r="K75" s="79">
        <v>0</v>
      </c>
      <c r="L75" s="79">
        <v>157.96413372000001</v>
      </c>
      <c r="M75" s="79">
        <v>160.67326102000001</v>
      </c>
      <c r="N75" s="79">
        <v>10.95698526</v>
      </c>
      <c r="O75" s="79">
        <v>14.039817789999999</v>
      </c>
      <c r="P75" s="79">
        <v>238.46032725999999</v>
      </c>
      <c r="Q75" s="79">
        <v>13.188958769999999</v>
      </c>
      <c r="R75" s="79">
        <v>19.226911780000002</v>
      </c>
      <c r="S75" s="79">
        <v>32.383380609999996</v>
      </c>
      <c r="T75" s="79">
        <v>34.298640950000006</v>
      </c>
      <c r="U75" s="79">
        <v>32.460248920000005</v>
      </c>
      <c r="V75" s="79">
        <v>36.996491210000002</v>
      </c>
      <c r="W75" s="79">
        <v>36.933078100000003</v>
      </c>
      <c r="X75" s="79">
        <v>26.64411041</v>
      </c>
      <c r="Y75" s="79">
        <v>24.406913929999998</v>
      </c>
      <c r="Z75" s="210">
        <v>38.806198070000001</v>
      </c>
      <c r="AA75" s="79">
        <v>39.770232369999995</v>
      </c>
      <c r="AB75" s="79">
        <v>40.500644000000001</v>
      </c>
      <c r="AC75" s="79">
        <v>38.881697240000001</v>
      </c>
      <c r="AD75" s="79">
        <v>34.93454251</v>
      </c>
      <c r="AE75" s="79">
        <v>33.193323589999999</v>
      </c>
      <c r="AF75" s="79">
        <v>32.27779992</v>
      </c>
      <c r="AG75" s="79">
        <v>30.019061799999999</v>
      </c>
      <c r="AH75" s="79">
        <v>28.311604210000002</v>
      </c>
      <c r="AI75" s="79">
        <v>27.223412890000002</v>
      </c>
      <c r="AJ75" s="79">
        <v>21.826282079999999</v>
      </c>
      <c r="AK75" s="79">
        <v>20.523858300000001</v>
      </c>
      <c r="AL75" s="79">
        <v>14.037598220000001</v>
      </c>
      <c r="AM75" s="79">
        <v>14.169677180000001</v>
      </c>
      <c r="AN75" s="79">
        <v>14.61288332</v>
      </c>
    </row>
    <row r="76" spans="1:40" ht="16.5" customHeight="1">
      <c r="A76" s="57" t="s">
        <v>291</v>
      </c>
      <c r="B76" s="233">
        <v>0</v>
      </c>
      <c r="C76" s="233">
        <v>0</v>
      </c>
      <c r="D76" s="233">
        <v>0</v>
      </c>
      <c r="E76" s="233">
        <v>91.953999999999994</v>
      </c>
      <c r="F76" s="233">
        <v>1215.4100000000001</v>
      </c>
      <c r="G76" s="233">
        <v>1176.606</v>
      </c>
      <c r="H76" s="233">
        <v>1195.796</v>
      </c>
      <c r="I76" s="79">
        <v>717.38106846000005</v>
      </c>
      <c r="J76" s="79">
        <v>665.97954035999999</v>
      </c>
      <c r="K76" s="79">
        <v>648.14035274000003</v>
      </c>
      <c r="L76" s="79">
        <v>650.52516342000001</v>
      </c>
      <c r="M76" s="79">
        <v>535.09196334000001</v>
      </c>
      <c r="N76" s="79">
        <v>542.37532141999998</v>
      </c>
      <c r="O76" s="79">
        <v>517.76750602999994</v>
      </c>
      <c r="P76" s="79">
        <v>504.48106726999998</v>
      </c>
      <c r="Q76" s="79">
        <v>398.59053848000002</v>
      </c>
      <c r="R76" s="79">
        <v>398.58673396</v>
      </c>
      <c r="S76" s="79">
        <v>387.69518812000001</v>
      </c>
      <c r="T76" s="79">
        <v>212.52677500999999</v>
      </c>
      <c r="U76" s="79">
        <v>194.48365571000002</v>
      </c>
      <c r="V76" s="79">
        <v>197.51977650000001</v>
      </c>
      <c r="W76" s="79">
        <v>201.54341133000003</v>
      </c>
      <c r="X76" s="79">
        <v>221.33698966</v>
      </c>
      <c r="Y76" s="79">
        <v>235.64725833</v>
      </c>
      <c r="Z76" s="210">
        <v>197.21276997000001</v>
      </c>
      <c r="AA76" s="79">
        <v>203.87630934000001</v>
      </c>
      <c r="AB76" s="79">
        <v>208.85288933000001</v>
      </c>
      <c r="AC76" s="79">
        <v>176.05733627000001</v>
      </c>
      <c r="AD76" s="79">
        <v>152.60720662</v>
      </c>
      <c r="AE76" s="79">
        <v>150.61821105000001</v>
      </c>
      <c r="AF76" s="79">
        <v>151.66897388999999</v>
      </c>
      <c r="AG76" s="79">
        <v>108.26937495</v>
      </c>
      <c r="AH76" s="79">
        <v>66.610365999999999</v>
      </c>
      <c r="AI76" s="79">
        <v>62.368662430000001</v>
      </c>
      <c r="AJ76" s="79">
        <v>62.715201349999234</v>
      </c>
      <c r="AK76" s="79">
        <v>58.735755179999778</v>
      </c>
      <c r="AL76" s="79">
        <v>58.735755179999231</v>
      </c>
      <c r="AM76" s="79">
        <v>158.15636949999998</v>
      </c>
      <c r="AN76" s="79">
        <v>78.319767749999642</v>
      </c>
    </row>
    <row r="77" spans="1:40">
      <c r="A77" s="57" t="s">
        <v>292</v>
      </c>
      <c r="B77" s="234">
        <v>38.811999999999998</v>
      </c>
      <c r="C77" s="234">
        <v>36.567</v>
      </c>
      <c r="D77" s="234">
        <v>35.963999999999999</v>
      </c>
      <c r="E77" s="234">
        <v>55.066000000000003</v>
      </c>
      <c r="F77" s="234">
        <v>124.467</v>
      </c>
      <c r="G77" s="234">
        <v>123.648</v>
      </c>
      <c r="H77" s="234">
        <v>122.173</v>
      </c>
      <c r="I77" s="79">
        <v>1.0056896899999999</v>
      </c>
      <c r="J77" s="79">
        <v>1.0184775100000001</v>
      </c>
      <c r="K77" s="79">
        <v>0</v>
      </c>
      <c r="L77" s="79">
        <v>14.99882167</v>
      </c>
      <c r="M77" s="79">
        <v>17.881423899999998</v>
      </c>
      <c r="N77" s="79">
        <v>96.598228329999998</v>
      </c>
      <c r="O77" s="79">
        <v>100.30090303</v>
      </c>
      <c r="P77" s="79">
        <v>57.20632878</v>
      </c>
      <c r="Q77" s="79">
        <v>67.134331180000004</v>
      </c>
      <c r="R77" s="79">
        <v>45.109637219999996</v>
      </c>
      <c r="S77" s="79">
        <v>45.125721320000004</v>
      </c>
      <c r="T77" s="79">
        <v>57.35454293932662</v>
      </c>
      <c r="U77" s="79">
        <v>25.187953030000003</v>
      </c>
      <c r="V77" s="79">
        <v>24.498280269999999</v>
      </c>
      <c r="W77" s="79">
        <v>23.992625780000001</v>
      </c>
      <c r="X77" s="79">
        <v>76.475258629999999</v>
      </c>
      <c r="Y77" s="79">
        <v>41.620645090000004</v>
      </c>
      <c r="Z77" s="210">
        <v>41.629236509999998</v>
      </c>
      <c r="AA77" s="79">
        <v>44.42640196</v>
      </c>
      <c r="AB77" s="79">
        <v>79.044381989999991</v>
      </c>
      <c r="AC77" s="79">
        <v>79.060052330000005</v>
      </c>
      <c r="AD77" s="79">
        <v>78.985357890000003</v>
      </c>
      <c r="AE77" s="79">
        <v>80.552706110000003</v>
      </c>
      <c r="AF77" s="79">
        <v>80.763200040000001</v>
      </c>
      <c r="AG77" s="79">
        <v>81.083706000000006</v>
      </c>
      <c r="AH77" s="79">
        <v>82.231264280000005</v>
      </c>
      <c r="AI77" s="79">
        <v>83.291441609999993</v>
      </c>
      <c r="AJ77" s="79">
        <v>54.697631449999989</v>
      </c>
      <c r="AK77" s="79">
        <v>55.380898120000005</v>
      </c>
      <c r="AL77" s="79">
        <v>56.142545519999999</v>
      </c>
      <c r="AM77" s="79">
        <v>79.189160649999991</v>
      </c>
      <c r="AN77" s="79">
        <v>63.181480299999997</v>
      </c>
    </row>
    <row r="78" spans="1:40">
      <c r="A78" s="57" t="s">
        <v>302</v>
      </c>
      <c r="B78" s="234">
        <v>168.87</v>
      </c>
      <c r="C78" s="234">
        <v>173.64</v>
      </c>
      <c r="D78" s="234">
        <v>180.87799999999999</v>
      </c>
      <c r="E78" s="234">
        <v>218.37100000000001</v>
      </c>
      <c r="F78" s="234">
        <v>372.47699999999998</v>
      </c>
      <c r="G78" s="234">
        <v>491.05599999999998</v>
      </c>
      <c r="H78" s="234">
        <v>495.62799999999999</v>
      </c>
      <c r="I78" s="79">
        <v>351.35366361000001</v>
      </c>
      <c r="J78" s="79">
        <v>364.64087667000001</v>
      </c>
      <c r="K78" s="79">
        <v>372.41534812999998</v>
      </c>
      <c r="L78" s="79">
        <v>383.16485692999998</v>
      </c>
      <c r="M78" s="79">
        <v>383.25230948000001</v>
      </c>
      <c r="N78" s="79">
        <v>390.37552750999998</v>
      </c>
      <c r="O78" s="79">
        <v>382.39472072000001</v>
      </c>
      <c r="P78" s="79">
        <v>361.55356989000001</v>
      </c>
      <c r="Q78" s="79">
        <v>335.37134638999999</v>
      </c>
      <c r="R78" s="79">
        <v>361.67919608</v>
      </c>
      <c r="S78" s="79">
        <v>370.64595574000003</v>
      </c>
      <c r="T78" s="79">
        <v>388.71404751</v>
      </c>
      <c r="U78" s="79">
        <v>393.40063564999997</v>
      </c>
      <c r="V78" s="79">
        <v>399.56114861000003</v>
      </c>
      <c r="W78" s="79">
        <v>405.6275215</v>
      </c>
      <c r="X78" s="79">
        <v>413.06737470999997</v>
      </c>
      <c r="Y78" s="79">
        <v>417.07311869</v>
      </c>
      <c r="Z78" s="210">
        <v>424.33897422000001</v>
      </c>
      <c r="AA78" s="79">
        <v>408.12400961999998</v>
      </c>
      <c r="AB78" s="79">
        <v>414.21382348000003</v>
      </c>
      <c r="AC78" s="79">
        <v>421.85171047</v>
      </c>
      <c r="AD78" s="79">
        <v>427.61242424</v>
      </c>
      <c r="AE78" s="79">
        <v>430.60006091000002</v>
      </c>
      <c r="AF78" s="79">
        <v>434.41217517000001</v>
      </c>
      <c r="AG78" s="79">
        <v>487.60624720999999</v>
      </c>
      <c r="AH78" s="79">
        <v>493.20647593000001</v>
      </c>
      <c r="AI78" s="79">
        <v>501.79806789999998</v>
      </c>
      <c r="AJ78" s="79">
        <v>508.39797176000002</v>
      </c>
      <c r="AK78" s="79">
        <v>516.93805688000009</v>
      </c>
      <c r="AL78" s="79">
        <v>531.43573832999994</v>
      </c>
      <c r="AM78" s="79">
        <v>542.09573515</v>
      </c>
      <c r="AN78" s="79">
        <v>527.23003016000007</v>
      </c>
    </row>
    <row r="79" spans="1:40">
      <c r="A79" s="57" t="s">
        <v>295</v>
      </c>
      <c r="B79" s="233">
        <v>367.26299999999998</v>
      </c>
      <c r="C79" s="233">
        <v>378.226</v>
      </c>
      <c r="D79" s="233">
        <v>392.33</v>
      </c>
      <c r="E79" s="233">
        <v>420.41699999999997</v>
      </c>
      <c r="F79" s="233">
        <v>290.29199999999997</v>
      </c>
      <c r="G79" s="233">
        <v>418.64699999999999</v>
      </c>
      <c r="H79" s="233">
        <v>415.50799999999998</v>
      </c>
      <c r="I79" s="79">
        <v>640.96478683999999</v>
      </c>
      <c r="J79" s="79">
        <v>140.61029946000002</v>
      </c>
      <c r="K79" s="79">
        <v>155.60678188</v>
      </c>
      <c r="L79" s="79">
        <v>491.55994937999998</v>
      </c>
      <c r="M79" s="79">
        <v>295.78147387000001</v>
      </c>
      <c r="N79" s="79">
        <v>453.55851531999997</v>
      </c>
      <c r="O79" s="79">
        <v>461.35294961</v>
      </c>
      <c r="P79" s="79">
        <v>407.10681532999996</v>
      </c>
      <c r="Q79" s="79">
        <v>414.85520105000001</v>
      </c>
      <c r="R79" s="79">
        <v>422.88843183</v>
      </c>
      <c r="S79" s="79">
        <v>431.63475939999995</v>
      </c>
      <c r="T79" s="79">
        <v>370.49695066000004</v>
      </c>
      <c r="U79" s="79">
        <v>378.07219236999998</v>
      </c>
      <c r="V79" s="79">
        <v>345.23595639999996</v>
      </c>
      <c r="W79" s="79">
        <v>1.0000000000000001E-7</v>
      </c>
      <c r="X79" s="79">
        <v>0</v>
      </c>
      <c r="Y79" s="79">
        <v>0</v>
      </c>
      <c r="Z79" s="210">
        <v>0</v>
      </c>
      <c r="AA79" s="79">
        <v>0</v>
      </c>
      <c r="AB79" s="79">
        <v>0</v>
      </c>
      <c r="AC79" s="79">
        <v>0</v>
      </c>
      <c r="AD79" s="79">
        <v>0</v>
      </c>
      <c r="AE79" s="79">
        <v>0</v>
      </c>
      <c r="AF79" s="79">
        <v>0</v>
      </c>
      <c r="AG79" s="79">
        <v>0</v>
      </c>
      <c r="AH79" s="79">
        <v>0.7022681999999999</v>
      </c>
      <c r="AI79" s="79">
        <v>0.72128459999999994</v>
      </c>
      <c r="AJ79" s="79">
        <v>0.68471459999999995</v>
      </c>
      <c r="AK79" s="79">
        <v>72.032006899999999</v>
      </c>
      <c r="AL79" s="79">
        <v>72.023778209999989</v>
      </c>
      <c r="AM79" s="79">
        <v>72.557789310000004</v>
      </c>
      <c r="AN79" s="79">
        <v>69.791431360000004</v>
      </c>
    </row>
    <row r="80" spans="1:40">
      <c r="A80" s="57" t="s">
        <v>288</v>
      </c>
      <c r="B80" s="233">
        <v>0</v>
      </c>
      <c r="C80" s="233">
        <v>0</v>
      </c>
      <c r="D80" s="233">
        <v>0</v>
      </c>
      <c r="E80" s="233">
        <v>0</v>
      </c>
      <c r="F80" s="233">
        <v>0</v>
      </c>
      <c r="G80" s="233">
        <v>0</v>
      </c>
      <c r="H80" s="233">
        <v>0</v>
      </c>
      <c r="I80" s="79">
        <v>0</v>
      </c>
      <c r="J80" s="79">
        <v>0</v>
      </c>
      <c r="K80" s="79">
        <v>0</v>
      </c>
      <c r="L80" s="79">
        <v>125.76759243000001</v>
      </c>
      <c r="M80" s="79">
        <v>113.55513698</v>
      </c>
      <c r="N80" s="79">
        <v>300.95035925000002</v>
      </c>
      <c r="O80" s="79">
        <v>369.96891268000002</v>
      </c>
      <c r="P80" s="79">
        <v>513.93353876999993</v>
      </c>
      <c r="Q80" s="79">
        <v>469.77017665</v>
      </c>
      <c r="R80" s="79">
        <v>342.60114077999998</v>
      </c>
      <c r="S80" s="79">
        <v>621.70417412999996</v>
      </c>
      <c r="T80" s="79">
        <v>850.29689705999999</v>
      </c>
      <c r="U80" s="79">
        <v>1557.34538054</v>
      </c>
      <c r="V80" s="79">
        <v>1400.5519543599999</v>
      </c>
      <c r="W80" s="79">
        <v>2084.3539843799999</v>
      </c>
      <c r="X80" s="79">
        <v>2192.3272188600004</v>
      </c>
      <c r="Y80" s="79">
        <v>1852.3682942999999</v>
      </c>
      <c r="Z80" s="210">
        <v>997.89324999999997</v>
      </c>
      <c r="AA80" s="79">
        <v>1199.45092084</v>
      </c>
      <c r="AB80" s="79">
        <v>729.63997767000001</v>
      </c>
      <c r="AC80" s="79">
        <v>634.31505046000007</v>
      </c>
      <c r="AD80" s="79">
        <v>669.91180794000002</v>
      </c>
      <c r="AE80" s="79">
        <v>728.59966198000006</v>
      </c>
      <c r="AF80" s="79">
        <v>735.00260577999995</v>
      </c>
      <c r="AG80" s="79">
        <v>785.50670480999997</v>
      </c>
      <c r="AH80" s="79">
        <v>1095.7222592400001</v>
      </c>
      <c r="AI80" s="79">
        <v>1295.4224098599998</v>
      </c>
      <c r="AJ80" s="79">
        <v>1337.33740431</v>
      </c>
      <c r="AK80" s="79">
        <v>1400.22919172</v>
      </c>
      <c r="AL80" s="79">
        <v>1596.59282908</v>
      </c>
      <c r="AM80" s="79">
        <v>1966.15558214</v>
      </c>
      <c r="AN80" s="79">
        <v>1755.9569906500001</v>
      </c>
    </row>
    <row r="81" spans="1:40">
      <c r="A81" s="57" t="s">
        <v>414</v>
      </c>
      <c r="B81" s="233"/>
      <c r="C81" s="233"/>
      <c r="D81" s="233"/>
      <c r="E81" s="233"/>
      <c r="F81" s="233"/>
      <c r="G81" s="233"/>
      <c r="H81" s="233"/>
      <c r="I81" s="79"/>
      <c r="J81" s="79"/>
      <c r="K81" s="79"/>
      <c r="L81" s="79"/>
      <c r="M81" s="79"/>
      <c r="N81" s="79"/>
      <c r="O81" s="79"/>
      <c r="P81" s="79"/>
      <c r="Q81" s="79"/>
      <c r="R81" s="79"/>
      <c r="S81" s="79"/>
      <c r="T81" s="79"/>
      <c r="U81" s="79"/>
      <c r="V81" s="79"/>
      <c r="W81" s="79"/>
      <c r="X81" s="79"/>
      <c r="Y81" s="79"/>
      <c r="Z81" s="210"/>
      <c r="AA81" s="79"/>
      <c r="AB81" s="79"/>
      <c r="AC81" s="79"/>
      <c r="AD81" s="79"/>
      <c r="AE81" s="79"/>
      <c r="AF81" s="79"/>
      <c r="AG81" s="79"/>
      <c r="AH81" s="79"/>
      <c r="AI81" s="79"/>
      <c r="AJ81" s="79">
        <v>9.4051845500000013</v>
      </c>
      <c r="AK81" s="79">
        <v>297.03284258999997</v>
      </c>
      <c r="AL81" s="79">
        <v>346.17138826000001</v>
      </c>
      <c r="AM81" s="79">
        <v>433.06076150000001</v>
      </c>
      <c r="AN81" s="79">
        <v>600.54053519000001</v>
      </c>
    </row>
    <row r="82" spans="1:40">
      <c r="A82" s="57" t="s">
        <v>693</v>
      </c>
      <c r="B82" s="233"/>
      <c r="C82" s="233"/>
      <c r="D82" s="233"/>
      <c r="E82" s="233"/>
      <c r="F82" s="233"/>
      <c r="G82" s="233"/>
      <c r="H82" s="233"/>
      <c r="I82" s="79"/>
      <c r="J82" s="79"/>
      <c r="K82" s="79"/>
      <c r="L82" s="79"/>
      <c r="M82" s="79"/>
      <c r="N82" s="79"/>
      <c r="O82" s="79"/>
      <c r="P82" s="79"/>
      <c r="Q82" s="79"/>
      <c r="R82" s="79"/>
      <c r="S82" s="79"/>
      <c r="T82" s="79"/>
      <c r="U82" s="79"/>
      <c r="V82" s="79"/>
      <c r="W82" s="79"/>
      <c r="X82" s="79"/>
      <c r="Y82" s="79"/>
      <c r="Z82" s="210"/>
      <c r="AA82" s="79"/>
      <c r="AB82" s="79"/>
      <c r="AC82" s="79"/>
      <c r="AD82" s="79"/>
      <c r="AE82" s="79"/>
      <c r="AF82" s="79"/>
      <c r="AG82" s="79"/>
      <c r="AH82" s="79"/>
      <c r="AI82" s="79"/>
      <c r="AJ82" s="79"/>
      <c r="AK82" s="79">
        <v>67.76687459</v>
      </c>
      <c r="AL82" s="79">
        <v>59.82710471</v>
      </c>
      <c r="AM82" s="79">
        <v>58.403149930000005</v>
      </c>
      <c r="AN82" s="79">
        <v>51.405342709999992</v>
      </c>
    </row>
    <row r="83" spans="1:40">
      <c r="A83" s="57" t="s">
        <v>303</v>
      </c>
      <c r="B83" s="233">
        <v>539.197</v>
      </c>
      <c r="C83" s="233">
        <v>542.34299999999996</v>
      </c>
      <c r="D83" s="233">
        <v>574.44600000000003</v>
      </c>
      <c r="E83" s="233">
        <v>443.75200000000001</v>
      </c>
      <c r="F83" s="233">
        <v>1103.5540000000001</v>
      </c>
      <c r="G83" s="233">
        <v>966.50800000000004</v>
      </c>
      <c r="H83" s="233">
        <v>966.50800000000004</v>
      </c>
      <c r="I83" s="79">
        <v>360.82842994999999</v>
      </c>
      <c r="J83" s="79">
        <v>863.01724542999989</v>
      </c>
      <c r="K83" s="79">
        <v>895.71926915000006</v>
      </c>
      <c r="L83" s="79">
        <v>395.62807730999998</v>
      </c>
      <c r="M83" s="79">
        <v>405.89718799999997</v>
      </c>
      <c r="N83" s="79">
        <v>409.68221090000009</v>
      </c>
      <c r="O83" s="79">
        <v>401.11457967999991</v>
      </c>
      <c r="P83" s="79">
        <v>493.3395726899999</v>
      </c>
      <c r="Q83" s="79">
        <v>487.18467062999997</v>
      </c>
      <c r="R83" s="79">
        <v>487.29964116000002</v>
      </c>
      <c r="S83" s="79">
        <v>481.43439260999992</v>
      </c>
      <c r="T83" s="79">
        <v>644.91514930000005</v>
      </c>
      <c r="U83" s="79">
        <v>754.75918420000016</v>
      </c>
      <c r="V83" s="79">
        <v>756.88381254000001</v>
      </c>
      <c r="W83" s="79">
        <v>810.91941214000008</v>
      </c>
      <c r="X83" s="79">
        <v>1057.8885529500001</v>
      </c>
      <c r="Y83" s="79">
        <v>1068.3454546900002</v>
      </c>
      <c r="Z83" s="210">
        <v>1037.5606440199999</v>
      </c>
      <c r="AA83" s="79">
        <v>1056.16478183</v>
      </c>
      <c r="AB83" s="79">
        <v>729.53441663000001</v>
      </c>
      <c r="AC83" s="79">
        <v>729.26322516999994</v>
      </c>
      <c r="AD83" s="79">
        <v>751.09775868999998</v>
      </c>
      <c r="AE83" s="79">
        <v>815.02592351999999</v>
      </c>
      <c r="AF83" s="79">
        <v>380.16216422999997</v>
      </c>
      <c r="AG83" s="79">
        <v>376.83808410999995</v>
      </c>
      <c r="AH83" s="79">
        <v>373.97174043000001</v>
      </c>
      <c r="AI83" s="79">
        <v>381.88930498000002</v>
      </c>
      <c r="AJ83" s="79">
        <v>103.33947274000001</v>
      </c>
      <c r="AK83" s="79">
        <v>165.39410437999999</v>
      </c>
      <c r="AL83" s="79">
        <v>165.61448532</v>
      </c>
      <c r="AM83" s="79">
        <v>166.51437563000002</v>
      </c>
      <c r="AN83" s="79">
        <v>214.11759107</v>
      </c>
    </row>
    <row r="84" spans="1:40">
      <c r="A84" s="57" t="s">
        <v>304</v>
      </c>
      <c r="B84" s="234">
        <v>267.42500000000001</v>
      </c>
      <c r="C84" s="234">
        <v>287.49400000000003</v>
      </c>
      <c r="D84" s="234">
        <v>294.67399999999998</v>
      </c>
      <c r="E84" s="234">
        <v>304.142</v>
      </c>
      <c r="F84" s="234">
        <v>333.90699999999998</v>
      </c>
      <c r="G84" s="234">
        <v>358.05200000000002</v>
      </c>
      <c r="H84" s="234">
        <v>368.63799999999998</v>
      </c>
      <c r="I84" s="79">
        <v>8523.0743173400006</v>
      </c>
      <c r="J84" s="79">
        <v>8560.9999886400019</v>
      </c>
      <c r="K84" s="79">
        <v>8355.1930447499999</v>
      </c>
      <c r="L84" s="79">
        <v>8622.9681162899997</v>
      </c>
      <c r="M84" s="79">
        <v>8633.1577764499962</v>
      </c>
      <c r="N84" s="79">
        <v>8640.2091669599995</v>
      </c>
      <c r="O84" s="79">
        <v>8554.6431321299988</v>
      </c>
      <c r="P84" s="79">
        <v>8601.5748057300007</v>
      </c>
      <c r="Q84" s="79">
        <v>8566.4703534647597</v>
      </c>
      <c r="R84" s="79">
        <v>8746.4426034695716</v>
      </c>
      <c r="S84" s="79">
        <v>8668.8523738712011</v>
      </c>
      <c r="T84" s="79">
        <v>8511.320879752453</v>
      </c>
      <c r="U84" s="79">
        <v>8642.4506719999972</v>
      </c>
      <c r="V84" s="79">
        <v>8654.2939441799972</v>
      </c>
      <c r="W84" s="79">
        <v>8425.7032316900004</v>
      </c>
      <c r="X84" s="79">
        <v>8377.3239879199937</v>
      </c>
      <c r="Y84" s="79">
        <v>8403.2303732700038</v>
      </c>
      <c r="Z84" s="210">
        <v>8481.3276144600004</v>
      </c>
      <c r="AA84" s="79">
        <v>8659.5331077499995</v>
      </c>
      <c r="AB84" s="79">
        <v>8746.4950716199983</v>
      </c>
      <c r="AC84" s="79">
        <v>8979.2812896299947</v>
      </c>
      <c r="AD84" s="79">
        <v>8872.4192025399989</v>
      </c>
      <c r="AE84" s="79">
        <v>8939.8710013300006</v>
      </c>
      <c r="AF84" s="79">
        <v>8707.2111723899998</v>
      </c>
      <c r="AG84" s="79">
        <v>8636.9365080499974</v>
      </c>
      <c r="AH84" s="79">
        <v>8327.903614320001</v>
      </c>
      <c r="AI84" s="79">
        <v>8058.1373414900027</v>
      </c>
      <c r="AJ84" s="79">
        <v>8451.5901407299989</v>
      </c>
      <c r="AK84" s="79">
        <v>8321.7260643100017</v>
      </c>
      <c r="AL84" s="79">
        <v>7913.7204240599995</v>
      </c>
      <c r="AM84" s="79">
        <v>7895.7348261300003</v>
      </c>
      <c r="AN84" s="79">
        <v>7874.6547157099994</v>
      </c>
    </row>
    <row r="85" spans="1:40">
      <c r="A85" s="57" t="s">
        <v>305</v>
      </c>
      <c r="B85" s="233">
        <v>0</v>
      </c>
      <c r="C85" s="233">
        <v>0</v>
      </c>
      <c r="D85" s="233">
        <v>0</v>
      </c>
      <c r="E85" s="233">
        <v>0</v>
      </c>
      <c r="F85" s="233">
        <v>0</v>
      </c>
      <c r="G85" s="233">
        <v>0</v>
      </c>
      <c r="H85" s="233">
        <v>0</v>
      </c>
      <c r="I85" s="79">
        <v>0</v>
      </c>
      <c r="J85" s="79">
        <v>0</v>
      </c>
      <c r="K85" s="79">
        <v>2346.0378260100001</v>
      </c>
      <c r="L85" s="79">
        <v>2420.684737309999</v>
      </c>
      <c r="M85" s="79">
        <v>2473.4381064600002</v>
      </c>
      <c r="N85" s="79">
        <v>2477.9550482499999</v>
      </c>
      <c r="O85" s="79">
        <v>2523.4046403499997</v>
      </c>
      <c r="P85" s="79">
        <v>2281.5094902300002</v>
      </c>
      <c r="Q85" s="79">
        <v>2263.3555949899996</v>
      </c>
      <c r="R85" s="79">
        <v>2244.3103801999996</v>
      </c>
      <c r="S85" s="79">
        <v>2167.2208048400003</v>
      </c>
      <c r="T85" s="79">
        <v>2641.9783307299999</v>
      </c>
      <c r="U85" s="79">
        <v>2649.9758297399999</v>
      </c>
      <c r="V85" s="79">
        <v>2643.21142392</v>
      </c>
      <c r="W85" s="79">
        <v>2385.93183215</v>
      </c>
      <c r="X85" s="79">
        <v>0</v>
      </c>
      <c r="Y85" s="79">
        <v>0</v>
      </c>
      <c r="Z85" s="210">
        <v>0</v>
      </c>
      <c r="AA85" s="79">
        <v>0</v>
      </c>
      <c r="AB85" s="79">
        <v>0</v>
      </c>
      <c r="AC85" s="79">
        <v>0</v>
      </c>
      <c r="AD85" s="79">
        <v>0</v>
      </c>
      <c r="AE85" s="79">
        <v>0</v>
      </c>
      <c r="AF85" s="79">
        <v>0</v>
      </c>
      <c r="AG85" s="79">
        <v>0</v>
      </c>
      <c r="AH85" s="79">
        <v>0</v>
      </c>
      <c r="AI85" s="79">
        <v>0</v>
      </c>
      <c r="AJ85" s="79">
        <v>0</v>
      </c>
      <c r="AK85" s="79">
        <v>0</v>
      </c>
      <c r="AL85" s="79">
        <v>0</v>
      </c>
      <c r="AM85" s="79">
        <v>0</v>
      </c>
      <c r="AN85" s="79">
        <v>0</v>
      </c>
    </row>
    <row r="86" spans="1:40">
      <c r="A86" s="57" t="s">
        <v>306</v>
      </c>
      <c r="B86" s="233">
        <v>932.84699999999998</v>
      </c>
      <c r="C86" s="233">
        <v>873.58100000000002</v>
      </c>
      <c r="D86" s="233">
        <v>894.76599999999996</v>
      </c>
      <c r="E86" s="233">
        <v>1561.1320000000001</v>
      </c>
      <c r="F86" s="233">
        <v>795.11099999999999</v>
      </c>
      <c r="G86" s="233">
        <v>716.96600000000001</v>
      </c>
      <c r="H86" s="233">
        <v>767.85299999999995</v>
      </c>
      <c r="I86" s="79">
        <v>-1E-8</v>
      </c>
      <c r="J86" s="79">
        <v>-1E-8</v>
      </c>
      <c r="K86" s="79">
        <v>-1E-8</v>
      </c>
      <c r="L86" s="79">
        <v>-1E-8</v>
      </c>
      <c r="M86" s="79">
        <v>-1E-8</v>
      </c>
      <c r="N86" s="79">
        <v>-1E-8</v>
      </c>
      <c r="O86" s="79">
        <v>-1E-8</v>
      </c>
      <c r="P86" s="79">
        <v>-1E-8</v>
      </c>
      <c r="Q86" s="79">
        <v>-1E-8</v>
      </c>
      <c r="R86" s="79">
        <v>-1E-8</v>
      </c>
      <c r="S86" s="79">
        <v>-1E-8</v>
      </c>
      <c r="T86" s="79">
        <v>-1E-8</v>
      </c>
      <c r="U86" s="79">
        <v>-1E-8</v>
      </c>
      <c r="V86" s="79">
        <v>-1E-8</v>
      </c>
      <c r="W86" s="79">
        <v>-1E-8</v>
      </c>
      <c r="X86" s="79">
        <v>-1E-8</v>
      </c>
      <c r="Y86" s="79">
        <v>-1E-8</v>
      </c>
      <c r="Z86" s="210">
        <v>-1E-8</v>
      </c>
      <c r="AA86" s="79">
        <v>-1E-8</v>
      </c>
      <c r="AB86" s="79">
        <v>-1E-8</v>
      </c>
      <c r="AC86" s="79">
        <v>-1E-8</v>
      </c>
      <c r="AD86" s="79">
        <v>-1E-8</v>
      </c>
      <c r="AE86" s="79">
        <v>-1E-8</v>
      </c>
      <c r="AF86" s="79">
        <v>-1E-8</v>
      </c>
      <c r="AG86" s="79">
        <v>-1E-8</v>
      </c>
      <c r="AH86" s="79">
        <v>-1E-8</v>
      </c>
      <c r="AI86" s="79">
        <v>-1E-8</v>
      </c>
      <c r="AJ86" s="79">
        <v>-1E-8</v>
      </c>
      <c r="AK86" s="79">
        <v>-1E-8</v>
      </c>
      <c r="AL86" s="79">
        <v>-1E-8</v>
      </c>
      <c r="AM86" s="79">
        <v>-1E-8</v>
      </c>
      <c r="AN86" s="79">
        <v>-1E-8</v>
      </c>
    </row>
    <row r="87" spans="1:40">
      <c r="A87" s="57" t="s">
        <v>307</v>
      </c>
      <c r="B87" s="233">
        <v>6360.2610000000004</v>
      </c>
      <c r="C87" s="233">
        <v>6432.0450000000001</v>
      </c>
      <c r="D87" s="233">
        <v>6799.893</v>
      </c>
      <c r="E87" s="233">
        <v>7980.5240000000003</v>
      </c>
      <c r="F87" s="233">
        <v>8260.01</v>
      </c>
      <c r="G87" s="233">
        <v>7928.7740000000003</v>
      </c>
      <c r="H87" s="234">
        <v>7835.1940000000004</v>
      </c>
      <c r="I87" s="79">
        <v>1700.9230126600009</v>
      </c>
      <c r="J87" s="79">
        <v>1564.2650592999998</v>
      </c>
      <c r="K87" s="79">
        <v>1085.56304391</v>
      </c>
      <c r="L87" s="79">
        <v>1142.56392482</v>
      </c>
      <c r="M87" s="79">
        <v>1177.6732904100002</v>
      </c>
      <c r="N87" s="79">
        <v>1206.1196292899999</v>
      </c>
      <c r="O87" s="79">
        <v>1249.95791194</v>
      </c>
      <c r="P87" s="79">
        <v>1271.90998767</v>
      </c>
      <c r="Q87" s="79">
        <v>275.12888500000003</v>
      </c>
      <c r="R87" s="79">
        <v>283.82854602999998</v>
      </c>
      <c r="S87" s="79">
        <v>313.53170774</v>
      </c>
      <c r="T87" s="79">
        <v>351.43450892000004</v>
      </c>
      <c r="U87" s="79">
        <v>370.96963893999998</v>
      </c>
      <c r="V87" s="79">
        <v>372.85831460000003</v>
      </c>
      <c r="W87" s="79">
        <v>383.65423723000004</v>
      </c>
      <c r="X87" s="79">
        <v>399.77099535000002</v>
      </c>
      <c r="Y87" s="79">
        <v>394.40329273999998</v>
      </c>
      <c r="Z87" s="210">
        <v>391.21374547999903</v>
      </c>
      <c r="AA87" s="79">
        <v>393.48821196</v>
      </c>
      <c r="AB87" s="79">
        <v>389.32943758000101</v>
      </c>
      <c r="AC87" s="79">
        <v>381.84176313999899</v>
      </c>
      <c r="AD87" s="79">
        <v>376.33998437999901</v>
      </c>
      <c r="AE87" s="79">
        <v>382.31447014000099</v>
      </c>
      <c r="AF87" s="79">
        <v>412.32471045</v>
      </c>
      <c r="AG87" s="79">
        <v>407.66670849000195</v>
      </c>
      <c r="AH87" s="79">
        <v>412.968639749999</v>
      </c>
      <c r="AI87" s="79">
        <v>415.63425097000101</v>
      </c>
      <c r="AJ87" s="79">
        <v>498.4133000000009</v>
      </c>
      <c r="AK87" s="79">
        <v>481.8576664199997</v>
      </c>
      <c r="AL87" s="79">
        <v>466.93908777000081</v>
      </c>
      <c r="AM87" s="79">
        <v>464.01251475999845</v>
      </c>
      <c r="AN87" s="79">
        <v>380.03700435999821</v>
      </c>
    </row>
    <row r="88" spans="1:40">
      <c r="A88" s="57" t="s">
        <v>308</v>
      </c>
      <c r="B88" s="233">
        <v>3379.1860000000001</v>
      </c>
      <c r="C88" s="233">
        <v>3369.982</v>
      </c>
      <c r="D88" s="233">
        <v>3355.6950000000002</v>
      </c>
      <c r="E88" s="233">
        <v>3445.674</v>
      </c>
      <c r="F88" s="233">
        <v>4125.3249999999998</v>
      </c>
      <c r="G88" s="233">
        <v>4531.1049999999996</v>
      </c>
      <c r="H88" s="234">
        <v>4593.4780000000001</v>
      </c>
      <c r="I88" s="79">
        <v>1438.18516004</v>
      </c>
      <c r="J88" s="79">
        <v>1474.7450867100001</v>
      </c>
      <c r="K88" s="79">
        <v>1499.1790823399999</v>
      </c>
      <c r="L88" s="79">
        <v>11509.21671056</v>
      </c>
      <c r="M88" s="79">
        <v>9615.0324234300006</v>
      </c>
      <c r="N88" s="79">
        <v>9756.6557528799985</v>
      </c>
      <c r="O88" s="79">
        <v>9973.8551414600024</v>
      </c>
      <c r="P88" s="79">
        <v>10078.040049170002</v>
      </c>
      <c r="Q88" s="79">
        <v>9342.3874382000013</v>
      </c>
      <c r="R88" s="79">
        <v>9366.2486022900011</v>
      </c>
      <c r="S88" s="79">
        <v>9398.8214303200057</v>
      </c>
      <c r="T88" s="79">
        <v>9426.119650759998</v>
      </c>
      <c r="U88" s="79">
        <v>9417.6197815899995</v>
      </c>
      <c r="V88" s="79">
        <v>9410.0687410300034</v>
      </c>
      <c r="W88" s="79">
        <v>9414.2623126400031</v>
      </c>
      <c r="X88" s="79">
        <v>9445.6005634700032</v>
      </c>
      <c r="Y88" s="79">
        <v>9409.3227888000001</v>
      </c>
      <c r="Z88" s="210">
        <v>9378.8259463299983</v>
      </c>
      <c r="AA88" s="79">
        <v>9323.8272119199992</v>
      </c>
      <c r="AB88" s="79">
        <v>9328.1498023799995</v>
      </c>
      <c r="AC88" s="79">
        <v>9250.4697883500012</v>
      </c>
      <c r="AD88" s="79">
        <v>9200.6787037000013</v>
      </c>
      <c r="AE88" s="79">
        <v>9189.0554581200013</v>
      </c>
      <c r="AF88" s="79">
        <v>9350.5976506200004</v>
      </c>
      <c r="AG88" s="79">
        <v>9338.6178449200015</v>
      </c>
      <c r="AH88" s="79">
        <v>9369.0132935499951</v>
      </c>
      <c r="AI88" s="79">
        <v>9377.1920043700011</v>
      </c>
      <c r="AJ88" s="79">
        <v>9696.4757139699996</v>
      </c>
      <c r="AK88" s="79">
        <v>9472.0840778999991</v>
      </c>
      <c r="AL88" s="79">
        <v>9472.4975959000021</v>
      </c>
      <c r="AM88" s="79">
        <v>9483.0843125299943</v>
      </c>
      <c r="AN88" s="79">
        <v>9465.6811014099967</v>
      </c>
    </row>
    <row r="89" spans="1:40">
      <c r="A89" s="21" t="s">
        <v>309</v>
      </c>
      <c r="B89" s="33">
        <v>16498.569</v>
      </c>
      <c r="C89" s="33">
        <v>17283.833999999999</v>
      </c>
      <c r="D89" s="33">
        <v>18103.169999999998</v>
      </c>
      <c r="E89" s="33">
        <v>18744.655999999999</v>
      </c>
      <c r="F89" s="33">
        <v>22263.359</v>
      </c>
      <c r="G89" s="33">
        <v>22875.637999999999</v>
      </c>
      <c r="H89" s="33">
        <v>22845.004000000001</v>
      </c>
      <c r="I89" s="33">
        <v>15636.518245730002</v>
      </c>
      <c r="J89" s="33">
        <v>15895.366149099998</v>
      </c>
      <c r="K89" s="33">
        <v>17927.26867111</v>
      </c>
      <c r="L89" s="33">
        <v>29289.706540879997</v>
      </c>
      <c r="M89" s="33">
        <v>27524.435531749994</v>
      </c>
      <c r="N89" s="33">
        <v>28128.353002899996</v>
      </c>
      <c r="O89" s="33">
        <v>28060.051281239997</v>
      </c>
      <c r="P89" s="33">
        <v>28598.373199470003</v>
      </c>
      <c r="Q89" s="33">
        <v>28487.159481374762</v>
      </c>
      <c r="R89" s="33">
        <v>28754.800633389572</v>
      </c>
      <c r="S89" s="33">
        <v>29275.593299891207</v>
      </c>
      <c r="T89" s="33">
        <v>27111.130369061775</v>
      </c>
      <c r="U89" s="33">
        <v>28407.779248389994</v>
      </c>
      <c r="V89" s="33">
        <v>28399.823750110001</v>
      </c>
      <c r="W89" s="33">
        <v>29178.740558650003</v>
      </c>
      <c r="X89" s="33">
        <v>30323.757509749994</v>
      </c>
      <c r="Y89" s="33">
        <v>29437.856563360001</v>
      </c>
      <c r="Z89" s="208">
        <v>29501.291561259997</v>
      </c>
      <c r="AA89" s="33">
        <v>29306.306956240001</v>
      </c>
      <c r="AB89" s="33">
        <v>27299.83299707</v>
      </c>
      <c r="AC89" s="33">
        <v>27054.352405909995</v>
      </c>
      <c r="AD89" s="33">
        <v>26973.275423250001</v>
      </c>
      <c r="AE89" s="33">
        <v>27657.134867749999</v>
      </c>
      <c r="AF89" s="33">
        <v>28539.27272035</v>
      </c>
      <c r="AG89" s="33">
        <v>28070.158569249998</v>
      </c>
      <c r="AH89" s="33">
        <v>27994.709119049992</v>
      </c>
      <c r="AI89" s="33">
        <v>28080.270812820003</v>
      </c>
      <c r="AJ89" s="33">
        <v>28839.344607140003</v>
      </c>
      <c r="AK89" s="33">
        <v>29902.31502224</v>
      </c>
      <c r="AL89" s="33">
        <v>29691.069473289994</v>
      </c>
      <c r="AM89" s="33">
        <v>31065.171568220016</v>
      </c>
      <c r="AN89" s="33">
        <v>32865.140142729993</v>
      </c>
    </row>
    <row r="90" spans="1:40">
      <c r="A90" s="21"/>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row>
    <row r="91" spans="1:40">
      <c r="A91" s="21" t="s">
        <v>310</v>
      </c>
      <c r="B91" s="33">
        <v>16498.569</v>
      </c>
      <c r="C91" s="33">
        <v>17283.833999999999</v>
      </c>
      <c r="D91" s="33">
        <v>18103.169999999998</v>
      </c>
      <c r="E91" s="33">
        <v>18744.656000000003</v>
      </c>
      <c r="F91" s="33">
        <v>22263.359</v>
      </c>
      <c r="G91" s="33">
        <v>22875.637999999999</v>
      </c>
      <c r="H91" s="33">
        <v>22845.012000000002</v>
      </c>
      <c r="I91" s="33">
        <v>15636.518245169998</v>
      </c>
      <c r="J91" s="33">
        <v>15895.36389803</v>
      </c>
      <c r="K91" s="33">
        <v>17927.268670410002</v>
      </c>
      <c r="L91" s="33">
        <v>29289.70654182</v>
      </c>
      <c r="M91" s="33">
        <v>27524.58045455</v>
      </c>
      <c r="N91" s="33">
        <v>28128.353003220003</v>
      </c>
      <c r="O91" s="33">
        <v>28060.050742010004</v>
      </c>
      <c r="P91" s="33">
        <v>28598.373194309985</v>
      </c>
      <c r="Q91" s="33">
        <v>28487.159480234761</v>
      </c>
      <c r="R91" s="33">
        <v>28754.801680289569</v>
      </c>
      <c r="S91" s="33">
        <v>29275.593517571207</v>
      </c>
      <c r="T91" s="33">
        <v>27111.129651231786</v>
      </c>
      <c r="U91" s="33">
        <v>28407.779139810002</v>
      </c>
      <c r="V91" s="33">
        <v>28399.82228244</v>
      </c>
      <c r="W91" s="33">
        <v>29178.739869169993</v>
      </c>
      <c r="X91" s="33">
        <v>30323.757522870004</v>
      </c>
      <c r="Y91" s="33">
        <v>29437.856565869999</v>
      </c>
      <c r="Z91" s="208">
        <v>29501.291577789998</v>
      </c>
      <c r="AA91" s="33">
        <v>29306.306623569999</v>
      </c>
      <c r="AB91" s="33">
        <v>27299.832997790003</v>
      </c>
      <c r="AC91" s="33">
        <v>27054.352407619997</v>
      </c>
      <c r="AD91" s="33">
        <v>26973.27542582</v>
      </c>
      <c r="AE91" s="33">
        <v>27657.134867379998</v>
      </c>
      <c r="AF91" s="33">
        <v>28539.273003710005</v>
      </c>
      <c r="AG91" s="33">
        <v>28070.158570159998</v>
      </c>
      <c r="AH91" s="33">
        <v>27994.709117059996</v>
      </c>
      <c r="AI91" s="33">
        <v>28080.270456749997</v>
      </c>
      <c r="AJ91" s="33">
        <v>28839.344603810001</v>
      </c>
      <c r="AK91" s="33">
        <v>29902.315020550002</v>
      </c>
      <c r="AL91" s="33">
        <v>29691.069472400006</v>
      </c>
      <c r="AM91" s="33">
        <v>31065.171566500001</v>
      </c>
      <c r="AN91" s="33">
        <v>32865.14014245</v>
      </c>
    </row>
    <row r="92" spans="1:40">
      <c r="A92" s="35" t="s">
        <v>311</v>
      </c>
      <c r="B92" s="36">
        <v>2451.31</v>
      </c>
      <c r="C92" s="36">
        <v>2716.741</v>
      </c>
      <c r="D92" s="36">
        <v>2913.8119999999999</v>
      </c>
      <c r="E92" s="36">
        <v>2457.3759999999997</v>
      </c>
      <c r="F92" s="36">
        <v>2428.904</v>
      </c>
      <c r="G92" s="36">
        <v>2556.6869999999999</v>
      </c>
      <c r="H92" s="36">
        <v>2406.884</v>
      </c>
      <c r="I92" s="36">
        <v>380.58098393999995</v>
      </c>
      <c r="J92" s="36">
        <v>910.32364008000013</v>
      </c>
      <c r="K92" s="36">
        <v>896.9926159900001</v>
      </c>
      <c r="L92" s="36">
        <v>2540.80285727</v>
      </c>
      <c r="M92" s="36">
        <v>3039.6537043200005</v>
      </c>
      <c r="N92" s="36">
        <v>3438.9301249999999</v>
      </c>
      <c r="O92" s="36">
        <v>2950.72753139</v>
      </c>
      <c r="P92" s="36">
        <v>2637.2586025300002</v>
      </c>
      <c r="Q92" s="36">
        <v>3132.2742249299999</v>
      </c>
      <c r="R92" s="36">
        <v>2852.46318849</v>
      </c>
      <c r="S92" s="36">
        <v>3077.4078800000002</v>
      </c>
      <c r="T92" s="36">
        <v>2545.2082054500006</v>
      </c>
      <c r="U92" s="36">
        <v>2671.9240427899999</v>
      </c>
      <c r="V92" s="36">
        <v>3024.9419945099999</v>
      </c>
      <c r="W92" s="36">
        <v>3219.20671829</v>
      </c>
      <c r="X92" s="36">
        <v>3449.4565148199999</v>
      </c>
      <c r="Y92" s="36">
        <v>3499.5065626799997</v>
      </c>
      <c r="Z92" s="209">
        <v>3569.2853839300001</v>
      </c>
      <c r="AA92" s="36">
        <v>3581.24005334</v>
      </c>
      <c r="AB92" s="36">
        <v>3222.8044737399996</v>
      </c>
      <c r="AC92" s="36">
        <v>3405.0686966600001</v>
      </c>
      <c r="AD92" s="36">
        <v>3700.69053777</v>
      </c>
      <c r="AE92" s="36">
        <v>4228.5954247500003</v>
      </c>
      <c r="AF92" s="36">
        <v>4991.3913874200007</v>
      </c>
      <c r="AG92" s="36">
        <v>4192.9299093699992</v>
      </c>
      <c r="AH92" s="36">
        <v>4322.913770279999</v>
      </c>
      <c r="AI92" s="36">
        <v>4300.2895236000004</v>
      </c>
      <c r="AJ92" s="36">
        <v>4005.0583648599991</v>
      </c>
      <c r="AK92" s="36">
        <v>4728.9210114699999</v>
      </c>
      <c r="AL92" s="36">
        <v>4779.9680919400007</v>
      </c>
      <c r="AM92" s="36">
        <v>5701.0442927500017</v>
      </c>
      <c r="AN92" s="36">
        <v>6166.0746653300002</v>
      </c>
    </row>
    <row r="93" spans="1:40">
      <c r="A93" s="38" t="s">
        <v>312</v>
      </c>
      <c r="B93" s="40">
        <v>854.34500000000003</v>
      </c>
      <c r="C93" s="40">
        <v>1052.528</v>
      </c>
      <c r="D93" s="40">
        <v>1123.9829999999999</v>
      </c>
      <c r="E93" s="40">
        <v>916.4</v>
      </c>
      <c r="F93" s="40">
        <v>627.09100000000001</v>
      </c>
      <c r="G93" s="40">
        <v>758.72799999999995</v>
      </c>
      <c r="H93" s="40">
        <v>725.65</v>
      </c>
      <c r="I93" s="40">
        <v>79.460568649999999</v>
      </c>
      <c r="J93" s="40">
        <v>82.773646620000008</v>
      </c>
      <c r="K93" s="40">
        <v>84.900686669999999</v>
      </c>
      <c r="L93" s="40">
        <v>1086.2161754799999</v>
      </c>
      <c r="M93" s="40">
        <v>1553.3192307099998</v>
      </c>
      <c r="N93" s="40">
        <v>1554.5292078800001</v>
      </c>
      <c r="O93" s="40">
        <v>1376.1420551599999</v>
      </c>
      <c r="P93" s="40">
        <v>987.59615842000005</v>
      </c>
      <c r="Q93" s="40">
        <v>700.04121743000007</v>
      </c>
      <c r="R93" s="40">
        <v>438.83023691</v>
      </c>
      <c r="S93" s="40">
        <v>533.50012557000002</v>
      </c>
      <c r="T93" s="40">
        <v>856.33390113000007</v>
      </c>
      <c r="U93" s="40">
        <v>1070.7794333700001</v>
      </c>
      <c r="V93" s="40">
        <v>1159.3122341600001</v>
      </c>
      <c r="W93" s="40">
        <v>1147.34420331</v>
      </c>
      <c r="X93" s="40">
        <v>1230.5181985200002</v>
      </c>
      <c r="Y93" s="40">
        <v>1214.7145158199999</v>
      </c>
      <c r="Z93" s="211">
        <v>1192.8814061500002</v>
      </c>
      <c r="AA93" s="40">
        <v>1246.85856932</v>
      </c>
      <c r="AB93" s="40">
        <v>936.00028084000007</v>
      </c>
      <c r="AC93" s="40">
        <v>1436.9139917100001</v>
      </c>
      <c r="AD93" s="40">
        <v>1480.5819698399998</v>
      </c>
      <c r="AE93" s="40">
        <v>1749.0860662800001</v>
      </c>
      <c r="AF93" s="40">
        <v>1611.5468144000001</v>
      </c>
      <c r="AG93" s="40">
        <v>1071.68580705</v>
      </c>
      <c r="AH93" s="79">
        <v>1214.3992756500002</v>
      </c>
      <c r="AI93" s="79">
        <v>869.75894954</v>
      </c>
      <c r="AJ93" s="79">
        <v>1161.2034886300003</v>
      </c>
      <c r="AK93" s="79">
        <v>1813.7186787100002</v>
      </c>
      <c r="AL93" s="79">
        <v>1946.5881662400002</v>
      </c>
      <c r="AM93" s="79">
        <v>2413.1716772799996</v>
      </c>
      <c r="AN93" s="79">
        <v>2373.19854369</v>
      </c>
    </row>
    <row r="94" spans="1:40">
      <c r="A94" s="38" t="s">
        <v>313</v>
      </c>
      <c r="B94" s="40">
        <v>37.436999999999998</v>
      </c>
      <c r="C94" s="40">
        <v>96.123000000000005</v>
      </c>
      <c r="D94" s="40">
        <v>379.04899999999998</v>
      </c>
      <c r="E94" s="40">
        <v>132.28899999999999</v>
      </c>
      <c r="F94" s="40">
        <v>94.274000000000001</v>
      </c>
      <c r="G94" s="40">
        <v>29.292999999999999</v>
      </c>
      <c r="H94" s="40">
        <v>15.654</v>
      </c>
      <c r="I94" s="40">
        <v>5.2823425300000002</v>
      </c>
      <c r="J94" s="40">
        <v>0</v>
      </c>
      <c r="K94" s="40">
        <v>0</v>
      </c>
      <c r="L94" s="40">
        <v>0</v>
      </c>
      <c r="M94" s="40">
        <v>10.009141</v>
      </c>
      <c r="N94" s="40">
        <v>0</v>
      </c>
      <c r="O94" s="40">
        <v>30.13400802</v>
      </c>
      <c r="P94" s="40">
        <v>48.719521819999997</v>
      </c>
      <c r="Q94" s="40">
        <v>55.154084299999994</v>
      </c>
      <c r="R94" s="40">
        <v>48.792417590000007</v>
      </c>
      <c r="S94" s="40">
        <v>22.881315170000001</v>
      </c>
      <c r="T94" s="40">
        <v>13.802710880000001</v>
      </c>
      <c r="U94" s="40">
        <v>38.72553782</v>
      </c>
      <c r="V94" s="40">
        <v>118.77012347</v>
      </c>
      <c r="W94" s="40">
        <v>0.94885318000000007</v>
      </c>
      <c r="X94" s="40">
        <v>0.29129305</v>
      </c>
      <c r="Y94" s="40">
        <v>293.73919429</v>
      </c>
      <c r="Z94" s="211">
        <v>306.62181411</v>
      </c>
      <c r="AA94" s="40">
        <v>83.590742349999999</v>
      </c>
      <c r="AB94" s="40">
        <v>35.991332909999997</v>
      </c>
      <c r="AC94" s="40">
        <v>18.615659600000001</v>
      </c>
      <c r="AD94" s="40">
        <v>4.04925391</v>
      </c>
      <c r="AE94" s="40">
        <v>9.5039878099999999</v>
      </c>
      <c r="AF94" s="40">
        <v>0.96605043999999995</v>
      </c>
      <c r="AG94" s="40">
        <v>0.65895599999999999</v>
      </c>
      <c r="AH94" s="79">
        <v>0.42729966999999996</v>
      </c>
      <c r="AI94" s="79">
        <v>0.41813600000000001</v>
      </c>
      <c r="AJ94" s="79">
        <v>3.8798352</v>
      </c>
      <c r="AK94" s="79">
        <v>0</v>
      </c>
      <c r="AL94" s="79">
        <v>0.192189</v>
      </c>
      <c r="AM94" s="79">
        <v>7.6572619999999994E-2</v>
      </c>
      <c r="AN94" s="79">
        <v>-1E-8</v>
      </c>
    </row>
    <row r="95" spans="1:40">
      <c r="A95" s="38" t="s">
        <v>314</v>
      </c>
      <c r="B95" s="40">
        <v>716.25400000000002</v>
      </c>
      <c r="C95" s="40">
        <v>832.08699999999999</v>
      </c>
      <c r="D95" s="40">
        <v>754.36199999999997</v>
      </c>
      <c r="E95" s="40">
        <v>558.76599999999996</v>
      </c>
      <c r="F95" s="40">
        <v>621.63800000000003</v>
      </c>
      <c r="G95" s="40">
        <v>757.45299999999997</v>
      </c>
      <c r="H95" s="40">
        <v>765.44</v>
      </c>
      <c r="I95" s="40">
        <v>95.317952239999983</v>
      </c>
      <c r="J95" s="40">
        <v>101.42254399000004</v>
      </c>
      <c r="K95" s="40">
        <v>112.98466111000005</v>
      </c>
      <c r="L95" s="40">
        <v>751.24022486999991</v>
      </c>
      <c r="M95" s="40">
        <v>799.47956276000002</v>
      </c>
      <c r="N95" s="40">
        <v>970.34262006999995</v>
      </c>
      <c r="O95" s="40">
        <v>841.97104004999994</v>
      </c>
      <c r="P95" s="40">
        <v>862.42895797999995</v>
      </c>
      <c r="Q95" s="40">
        <v>768.18151704000002</v>
      </c>
      <c r="R95" s="40">
        <v>843.60959967000008</v>
      </c>
      <c r="S95" s="40">
        <v>881.74603840000009</v>
      </c>
      <c r="T95" s="40">
        <v>971.17008777000001</v>
      </c>
      <c r="U95" s="40">
        <v>1192.1666899300001</v>
      </c>
      <c r="V95" s="40">
        <v>1313.8033241399999</v>
      </c>
      <c r="W95" s="40">
        <v>1545.3389431400001</v>
      </c>
      <c r="X95" s="40">
        <v>1542.3113931800001</v>
      </c>
      <c r="Y95" s="40">
        <v>1389.32802025</v>
      </c>
      <c r="Z95" s="211">
        <v>1367.8072703099999</v>
      </c>
      <c r="AA95" s="40">
        <v>1386.89488798</v>
      </c>
      <c r="AB95" s="40">
        <v>1467.56984788</v>
      </c>
      <c r="AC95" s="40">
        <v>1426.9728788800001</v>
      </c>
      <c r="AD95" s="40">
        <v>1583.5475900500001</v>
      </c>
      <c r="AE95" s="40">
        <v>1700.2735886</v>
      </c>
      <c r="AF95" s="40">
        <v>1805.38545531</v>
      </c>
      <c r="AG95" s="40">
        <v>1843.5762764599999</v>
      </c>
      <c r="AH95" s="79">
        <v>2050.2352458700002</v>
      </c>
      <c r="AI95" s="79">
        <v>2241.1722685800005</v>
      </c>
      <c r="AJ95" s="79">
        <v>1472.2027434399999</v>
      </c>
      <c r="AK95" s="79">
        <v>1556.17871808</v>
      </c>
      <c r="AL95" s="79">
        <v>1611.8565353699998</v>
      </c>
      <c r="AM95" s="79">
        <v>1763.1325430499999</v>
      </c>
      <c r="AN95" s="79">
        <v>1676.72457908</v>
      </c>
    </row>
    <row r="96" spans="1:40">
      <c r="A96" s="38" t="s">
        <v>315</v>
      </c>
      <c r="B96" s="40">
        <v>219.887</v>
      </c>
      <c r="C96" s="40">
        <v>225.489</v>
      </c>
      <c r="D96" s="40">
        <v>175.62899999999999</v>
      </c>
      <c r="E96" s="40">
        <v>183.56</v>
      </c>
      <c r="F96" s="40">
        <v>183.27699999999999</v>
      </c>
      <c r="G96" s="40">
        <v>191.54599999999999</v>
      </c>
      <c r="H96" s="40">
        <v>158.20599999999999</v>
      </c>
      <c r="I96" s="40">
        <v>42.894235200000004</v>
      </c>
      <c r="J96" s="40">
        <v>57.858446350000001</v>
      </c>
      <c r="K96" s="40">
        <v>55.57396095</v>
      </c>
      <c r="L96" s="40">
        <v>111.44063848</v>
      </c>
      <c r="M96" s="40">
        <v>94.262662860000006</v>
      </c>
      <c r="N96" s="40">
        <v>109.17173099999999</v>
      </c>
      <c r="O96" s="40">
        <v>105.59346176999999</v>
      </c>
      <c r="P96" s="40">
        <v>103.29552009</v>
      </c>
      <c r="Q96" s="40">
        <v>60.134770630000006</v>
      </c>
      <c r="R96" s="40">
        <v>78.392152269999997</v>
      </c>
      <c r="S96" s="40">
        <v>99.382718239999988</v>
      </c>
      <c r="T96" s="40">
        <v>101.11484554</v>
      </c>
      <c r="U96" s="40">
        <v>62.51842035</v>
      </c>
      <c r="V96" s="40">
        <v>77.604251200000007</v>
      </c>
      <c r="W96" s="40">
        <v>94.755622239999994</v>
      </c>
      <c r="X96" s="40">
        <v>100.72370337000001</v>
      </c>
      <c r="Y96" s="40">
        <v>58.741425720000002</v>
      </c>
      <c r="Z96" s="211">
        <v>76.714965359999994</v>
      </c>
      <c r="AA96" s="40">
        <v>95.248610339999999</v>
      </c>
      <c r="AB96" s="40">
        <v>121.00947529999999</v>
      </c>
      <c r="AC96" s="40">
        <v>57.855716360000002</v>
      </c>
      <c r="AD96" s="40">
        <v>81.873161609999997</v>
      </c>
      <c r="AE96" s="40">
        <v>109.70482287999999</v>
      </c>
      <c r="AF96" s="40">
        <v>124.01689014</v>
      </c>
      <c r="AG96" s="40">
        <v>66.255362779999999</v>
      </c>
      <c r="AH96" s="79">
        <v>92.569185540000007</v>
      </c>
      <c r="AI96" s="79">
        <v>114.43756376</v>
      </c>
      <c r="AJ96" s="79">
        <v>132.32133988999999</v>
      </c>
      <c r="AK96" s="79">
        <v>87.830458769999993</v>
      </c>
      <c r="AL96" s="79">
        <v>114.25693866</v>
      </c>
      <c r="AM96" s="79">
        <v>146.58479384</v>
      </c>
      <c r="AN96" s="79">
        <v>164.11540834000002</v>
      </c>
    </row>
    <row r="97" spans="1:59">
      <c r="A97" s="38" t="s">
        <v>316</v>
      </c>
      <c r="B97" s="40">
        <v>197.35</v>
      </c>
      <c r="C97" s="40">
        <v>239.154</v>
      </c>
      <c r="D97" s="40">
        <v>218.78299999999999</v>
      </c>
      <c r="E97" s="40">
        <v>245.28399999999999</v>
      </c>
      <c r="F97" s="40">
        <v>247.108</v>
      </c>
      <c r="G97" s="40">
        <v>328.87400000000002</v>
      </c>
      <c r="H97" s="40">
        <v>282.43299999999999</v>
      </c>
      <c r="I97" s="40">
        <v>133.19639869</v>
      </c>
      <c r="J97" s="40">
        <v>118.6345632</v>
      </c>
      <c r="K97" s="40">
        <v>111.50107620999999</v>
      </c>
      <c r="L97" s="40">
        <v>300.59774706999997</v>
      </c>
      <c r="M97" s="40">
        <v>160.36316513999998</v>
      </c>
      <c r="N97" s="40">
        <v>215.46227433999999</v>
      </c>
      <c r="O97" s="40">
        <v>242.94429371999999</v>
      </c>
      <c r="P97" s="40">
        <v>227.19979436000003</v>
      </c>
      <c r="Q97" s="40">
        <v>195.72657712</v>
      </c>
      <c r="R97" s="40">
        <v>179.24135694999998</v>
      </c>
      <c r="S97" s="40">
        <v>194.47047305999999</v>
      </c>
      <c r="T97" s="40">
        <v>328.06091948</v>
      </c>
      <c r="U97" s="40">
        <v>132.71956209000001</v>
      </c>
      <c r="V97" s="40">
        <v>160.19384191999998</v>
      </c>
      <c r="W97" s="40">
        <v>179.12268349000001</v>
      </c>
      <c r="X97" s="40">
        <v>155.12771559000001</v>
      </c>
      <c r="Y97" s="40">
        <v>176.56623528999998</v>
      </c>
      <c r="Z97" s="211">
        <v>211.81458961999999</v>
      </c>
      <c r="AA97" s="40">
        <v>264.28259613</v>
      </c>
      <c r="AB97" s="40">
        <v>274.67860160999999</v>
      </c>
      <c r="AC97" s="40">
        <v>202.12327972999998</v>
      </c>
      <c r="AD97" s="40">
        <v>242.89707449000002</v>
      </c>
      <c r="AE97" s="40">
        <v>277.56646380000001</v>
      </c>
      <c r="AF97" s="40">
        <v>401.15724188000002</v>
      </c>
      <c r="AG97" s="40">
        <v>281.59200358999999</v>
      </c>
      <c r="AH97" s="79">
        <v>283.88795555000002</v>
      </c>
      <c r="AI97" s="79">
        <v>294.10540707000001</v>
      </c>
      <c r="AJ97" s="79">
        <v>238.11978051000006</v>
      </c>
      <c r="AK97" s="79">
        <v>355.9921365300001</v>
      </c>
      <c r="AL97" s="79">
        <v>562.21769587999984</v>
      </c>
      <c r="AM97" s="79">
        <v>788.73088778999988</v>
      </c>
      <c r="AN97" s="79">
        <v>767.9850458599999</v>
      </c>
    </row>
    <row r="98" spans="1:59">
      <c r="A98" s="38" t="s">
        <v>317</v>
      </c>
      <c r="B98" s="40">
        <v>116.569</v>
      </c>
      <c r="C98" s="40">
        <v>7.0380000000000003</v>
      </c>
      <c r="D98" s="40">
        <v>7.0380000000000003</v>
      </c>
      <c r="E98" s="40">
        <v>190.285</v>
      </c>
      <c r="F98" s="40">
        <v>195.685</v>
      </c>
      <c r="G98" s="40">
        <v>21.222999999999999</v>
      </c>
      <c r="H98" s="40">
        <v>15.912000000000001</v>
      </c>
      <c r="I98" s="40">
        <v>-210.11016527000001</v>
      </c>
      <c r="J98" s="40">
        <v>265.73136153000002</v>
      </c>
      <c r="K98" s="40">
        <v>117.09152127999999</v>
      </c>
      <c r="L98" s="40">
        <v>43.1461428</v>
      </c>
      <c r="M98" s="40">
        <v>193.39647047999998</v>
      </c>
      <c r="N98" s="40">
        <v>341.81795750999999</v>
      </c>
      <c r="O98" s="40">
        <v>53.282393990000003</v>
      </c>
      <c r="P98" s="40">
        <v>144.75247372000001</v>
      </c>
      <c r="Q98" s="40">
        <v>-86.398837880000002</v>
      </c>
      <c r="R98" s="40">
        <v>-81.950499400000012</v>
      </c>
      <c r="S98" s="40">
        <v>11.54268675</v>
      </c>
      <c r="T98" s="40">
        <v>20.346887859999999</v>
      </c>
      <c r="U98" s="40">
        <v>20.34672479</v>
      </c>
      <c r="V98" s="40">
        <v>14.3148771</v>
      </c>
      <c r="W98" s="40">
        <v>15.75617182</v>
      </c>
      <c r="X98" s="40">
        <v>26.845763390000002</v>
      </c>
      <c r="Y98" s="40">
        <v>18.484977499999999</v>
      </c>
      <c r="Z98" s="211">
        <v>21.201966859999999</v>
      </c>
      <c r="AA98" s="40">
        <v>21.201966859999999</v>
      </c>
      <c r="AB98" s="40">
        <v>94.054537920000001</v>
      </c>
      <c r="AC98" s="40">
        <v>24.003116329999997</v>
      </c>
      <c r="AD98" s="40">
        <v>27.324604440000002</v>
      </c>
      <c r="AE98" s="40">
        <v>27.324604440000002</v>
      </c>
      <c r="AF98" s="40">
        <v>373.27743112999997</v>
      </c>
      <c r="AG98" s="40">
        <v>339.90732056000002</v>
      </c>
      <c r="AH98" s="79">
        <v>31.21122201</v>
      </c>
      <c r="AI98" s="79">
        <v>31.211222109999998</v>
      </c>
      <c r="AJ98" s="79">
        <v>434.27725697</v>
      </c>
      <c r="AK98" s="79">
        <v>423.75925760000001</v>
      </c>
      <c r="AL98" s="79">
        <v>34.503093510000006</v>
      </c>
      <c r="AM98" s="79">
        <v>13.75250656</v>
      </c>
      <c r="AN98" s="79">
        <v>590.20388248999996</v>
      </c>
    </row>
    <row r="99" spans="1:59">
      <c r="A99" s="38" t="s">
        <v>318</v>
      </c>
      <c r="B99" s="40">
        <v>0</v>
      </c>
      <c r="C99" s="40">
        <v>0</v>
      </c>
      <c r="D99" s="40">
        <v>0</v>
      </c>
      <c r="E99" s="40">
        <v>0</v>
      </c>
      <c r="F99" s="40">
        <v>0</v>
      </c>
      <c r="G99" s="40">
        <v>0</v>
      </c>
      <c r="H99" s="40">
        <v>0</v>
      </c>
      <c r="I99" s="40">
        <v>0</v>
      </c>
      <c r="J99" s="40">
        <v>0</v>
      </c>
      <c r="K99" s="40">
        <v>0</v>
      </c>
      <c r="L99" s="40">
        <v>14.589881539999999</v>
      </c>
      <c r="M99" s="40">
        <v>14.589881539999999</v>
      </c>
      <c r="N99" s="40">
        <v>16.112763949999998</v>
      </c>
      <c r="O99" s="40">
        <v>10.32376058</v>
      </c>
      <c r="P99" s="40">
        <v>12.911073029999999</v>
      </c>
      <c r="Q99" s="40">
        <v>12.911073029999999</v>
      </c>
      <c r="R99" s="40">
        <v>0.40780502000000002</v>
      </c>
      <c r="S99" s="40">
        <v>3.7959725899999999</v>
      </c>
      <c r="T99" s="40">
        <v>3.6985866000000001</v>
      </c>
      <c r="U99" s="40">
        <v>1.3350216699999999</v>
      </c>
      <c r="V99" s="40">
        <v>0</v>
      </c>
      <c r="W99" s="40">
        <v>4.10268269</v>
      </c>
      <c r="X99" s="40">
        <v>0</v>
      </c>
      <c r="Y99" s="40">
        <v>0</v>
      </c>
      <c r="Z99" s="211">
        <v>0</v>
      </c>
      <c r="AA99" s="40">
        <v>0</v>
      </c>
      <c r="AB99" s="40">
        <v>0</v>
      </c>
      <c r="AC99" s="40">
        <v>0</v>
      </c>
      <c r="AD99" s="40">
        <v>0</v>
      </c>
      <c r="AE99" s="40">
        <v>0</v>
      </c>
      <c r="AF99" s="40">
        <v>0</v>
      </c>
      <c r="AG99" s="40">
        <v>0</v>
      </c>
      <c r="AH99" s="79">
        <v>0</v>
      </c>
      <c r="AI99" s="79">
        <v>0</v>
      </c>
      <c r="AJ99" s="79">
        <v>0</v>
      </c>
      <c r="AK99" s="79">
        <v>0</v>
      </c>
      <c r="AL99" s="79">
        <v>0</v>
      </c>
      <c r="AM99" s="79">
        <v>0</v>
      </c>
      <c r="AN99" s="79">
        <v>-0.30099999999999999</v>
      </c>
    </row>
    <row r="100" spans="1:59">
      <c r="A100" s="38" t="s">
        <v>291</v>
      </c>
      <c r="B100" s="40">
        <v>120.07299999999999</v>
      </c>
      <c r="C100" s="40">
        <v>65.959999999999994</v>
      </c>
      <c r="D100" s="40">
        <v>74.63</v>
      </c>
      <c r="E100" s="40">
        <v>41.162999999999997</v>
      </c>
      <c r="F100" s="40">
        <v>186.76</v>
      </c>
      <c r="G100" s="40">
        <v>163.167</v>
      </c>
      <c r="H100" s="40">
        <v>228.54400000000001</v>
      </c>
      <c r="I100" s="40">
        <v>130.41376087</v>
      </c>
      <c r="J100" s="40">
        <v>177.54540755000002</v>
      </c>
      <c r="K100" s="40">
        <v>223.31122962999999</v>
      </c>
      <c r="L100" s="40">
        <v>79.944803069999992</v>
      </c>
      <c r="M100" s="40">
        <v>88.915480680000002</v>
      </c>
      <c r="N100" s="40">
        <v>112.44976799</v>
      </c>
      <c r="O100" s="40">
        <v>134.51212841</v>
      </c>
      <c r="P100" s="40">
        <v>105.46292098000001</v>
      </c>
      <c r="Q100" s="40">
        <v>69.3011762</v>
      </c>
      <c r="R100" s="40">
        <v>73.605827689999998</v>
      </c>
      <c r="S100" s="40">
        <v>94.529299019999996</v>
      </c>
      <c r="T100" s="40">
        <v>122.44897297</v>
      </c>
      <c r="U100" s="40">
        <v>90.212984790000007</v>
      </c>
      <c r="V100" s="40">
        <v>99.63032862</v>
      </c>
      <c r="W100" s="40">
        <v>129.09270512000001</v>
      </c>
      <c r="X100" s="40">
        <v>112.43203695999999</v>
      </c>
      <c r="Y100" s="40">
        <v>126.05955519</v>
      </c>
      <c r="Z100" s="211">
        <v>107.83054362</v>
      </c>
      <c r="AA100" s="40">
        <v>126.26001779000001</v>
      </c>
      <c r="AB100" s="40">
        <v>150.10698056000001</v>
      </c>
      <c r="AC100" s="40">
        <v>128.5884753</v>
      </c>
      <c r="AD100" s="40">
        <v>147.07674641</v>
      </c>
      <c r="AE100" s="40">
        <v>170.86952934000001</v>
      </c>
      <c r="AF100" s="40">
        <v>398.58606225</v>
      </c>
      <c r="AG100" s="40">
        <v>416.31768155999998</v>
      </c>
      <c r="AH100" s="79">
        <v>446.42994432999996</v>
      </c>
      <c r="AI100" s="79">
        <v>485.69462204000001</v>
      </c>
      <c r="AJ100" s="79">
        <v>207.98905712999988</v>
      </c>
      <c r="AK100" s="79">
        <v>220.30035198999994</v>
      </c>
      <c r="AL100" s="79">
        <v>236.44716887000001</v>
      </c>
      <c r="AM100" s="79">
        <v>261.98167605000015</v>
      </c>
      <c r="AN100" s="79">
        <v>260.23641661999949</v>
      </c>
    </row>
    <row r="101" spans="1:59">
      <c r="A101" s="38" t="s">
        <v>649</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211"/>
      <c r="AA101" s="40"/>
      <c r="AB101" s="40"/>
      <c r="AC101" s="40"/>
      <c r="AD101" s="40"/>
      <c r="AE101" s="40"/>
      <c r="AF101" s="40"/>
      <c r="AG101" s="40"/>
      <c r="AH101" s="79"/>
      <c r="AI101" s="79"/>
      <c r="AJ101" s="79"/>
      <c r="AK101" s="79">
        <v>10.840620120000001</v>
      </c>
      <c r="AL101" s="79">
        <v>7.26159833</v>
      </c>
      <c r="AM101" s="79">
        <v>5.8146321399999996</v>
      </c>
      <c r="AN101" s="79">
        <v>7.5830830000000002</v>
      </c>
    </row>
    <row r="102" spans="1:59">
      <c r="A102" s="38" t="s">
        <v>319</v>
      </c>
      <c r="B102" s="40"/>
      <c r="C102" s="40"/>
      <c r="D102" s="40"/>
      <c r="E102" s="40"/>
      <c r="F102" s="40"/>
      <c r="G102" s="40"/>
      <c r="H102" s="40"/>
      <c r="I102" s="40"/>
      <c r="J102" s="40"/>
      <c r="K102" s="40"/>
      <c r="L102" s="40"/>
      <c r="M102" s="40"/>
      <c r="N102" s="40"/>
      <c r="O102" s="40"/>
      <c r="P102" s="40"/>
      <c r="Q102" s="40">
        <v>0</v>
      </c>
      <c r="R102" s="40">
        <v>0</v>
      </c>
      <c r="S102" s="40">
        <v>0</v>
      </c>
      <c r="T102" s="40">
        <v>0</v>
      </c>
      <c r="U102" s="40">
        <v>0</v>
      </c>
      <c r="V102" s="40">
        <v>0</v>
      </c>
      <c r="W102" s="40">
        <v>0</v>
      </c>
      <c r="X102" s="40">
        <v>0</v>
      </c>
      <c r="Y102" s="40">
        <v>0</v>
      </c>
      <c r="Z102" s="211">
        <v>32.896033469999999</v>
      </c>
      <c r="AA102" s="40">
        <v>22.303815570000001</v>
      </c>
      <c r="AB102" s="40">
        <v>25.733810899999998</v>
      </c>
      <c r="AC102" s="40">
        <v>51.047378450000004</v>
      </c>
      <c r="AD102" s="40">
        <v>37.078683750000003</v>
      </c>
      <c r="AE102" s="40">
        <v>75.28798639</v>
      </c>
      <c r="AF102" s="40">
        <v>90.725001900000009</v>
      </c>
      <c r="AG102" s="40">
        <v>63.463450510000001</v>
      </c>
      <c r="AH102" s="79">
        <v>48.2961028</v>
      </c>
      <c r="AI102" s="79">
        <v>98.709436760000003</v>
      </c>
      <c r="AJ102" s="79">
        <v>117.99700996</v>
      </c>
      <c r="AK102" s="79">
        <v>95.266512430000006</v>
      </c>
      <c r="AL102" s="79">
        <v>95.200838219999994</v>
      </c>
      <c r="AM102" s="79">
        <v>104.49032563</v>
      </c>
      <c r="AN102" s="79">
        <v>132.92699207999999</v>
      </c>
    </row>
    <row r="103" spans="1:59">
      <c r="A103" s="38" t="s">
        <v>297</v>
      </c>
      <c r="B103" s="40">
        <v>0</v>
      </c>
      <c r="C103" s="40">
        <v>0</v>
      </c>
      <c r="D103" s="40">
        <v>0</v>
      </c>
      <c r="E103" s="40">
        <v>0</v>
      </c>
      <c r="F103" s="40">
        <v>0</v>
      </c>
      <c r="G103" s="40">
        <v>0</v>
      </c>
      <c r="H103" s="40">
        <v>0</v>
      </c>
      <c r="I103" s="40">
        <v>0</v>
      </c>
      <c r="J103" s="40">
        <v>0</v>
      </c>
      <c r="K103" s="40">
        <v>63.328726459999999</v>
      </c>
      <c r="L103" s="40">
        <v>0</v>
      </c>
      <c r="M103" s="40">
        <v>0</v>
      </c>
      <c r="N103" s="40">
        <v>0</v>
      </c>
      <c r="O103" s="40">
        <v>0</v>
      </c>
      <c r="P103" s="40">
        <v>0</v>
      </c>
      <c r="Q103" s="40">
        <v>1299.79780931</v>
      </c>
      <c r="R103" s="40">
        <v>1146.5833963499999</v>
      </c>
      <c r="S103" s="40">
        <v>1112.53770463</v>
      </c>
      <c r="T103" s="40">
        <v>0</v>
      </c>
      <c r="U103" s="40">
        <v>0</v>
      </c>
      <c r="V103" s="40">
        <v>0</v>
      </c>
      <c r="W103" s="40">
        <v>0</v>
      </c>
      <c r="X103" s="40">
        <v>148.06149530000002</v>
      </c>
      <c r="Y103" s="40">
        <v>146.09987669999998</v>
      </c>
      <c r="Z103" s="211">
        <v>157.76044243000001</v>
      </c>
      <c r="AA103" s="40">
        <v>235.39161862</v>
      </c>
      <c r="AB103" s="40">
        <v>1E-8</v>
      </c>
      <c r="AC103" s="40">
        <v>0</v>
      </c>
      <c r="AD103" s="40">
        <v>0</v>
      </c>
      <c r="AE103" s="40">
        <v>0</v>
      </c>
      <c r="AF103" s="40">
        <v>0</v>
      </c>
      <c r="AG103" s="40">
        <v>0</v>
      </c>
      <c r="AH103" s="79">
        <v>0</v>
      </c>
      <c r="AI103" s="79">
        <v>0</v>
      </c>
      <c r="AJ103" s="79">
        <v>0</v>
      </c>
      <c r="AK103" s="79">
        <v>0</v>
      </c>
      <c r="AL103" s="79">
        <v>0</v>
      </c>
      <c r="AM103" s="79">
        <v>0</v>
      </c>
      <c r="AN103" s="79">
        <v>0</v>
      </c>
    </row>
    <row r="104" spans="1:59">
      <c r="A104" s="38" t="s">
        <v>320</v>
      </c>
      <c r="B104" s="40">
        <v>189.39500000000001</v>
      </c>
      <c r="C104" s="40">
        <v>198.36199999999999</v>
      </c>
      <c r="D104" s="40">
        <v>180.33799999999999</v>
      </c>
      <c r="E104" s="40">
        <v>189.62899999999999</v>
      </c>
      <c r="F104" s="40">
        <v>273.07100000000003</v>
      </c>
      <c r="G104" s="40">
        <v>306.40300000000002</v>
      </c>
      <c r="H104" s="40">
        <v>215.04499999999999</v>
      </c>
      <c r="I104" s="40">
        <v>104.12589102999999</v>
      </c>
      <c r="J104" s="40">
        <v>106.35767084</v>
      </c>
      <c r="K104" s="40">
        <v>128.30075368000001</v>
      </c>
      <c r="L104" s="40">
        <v>153.62724396000002</v>
      </c>
      <c r="M104" s="40">
        <v>125.31810915</v>
      </c>
      <c r="N104" s="40">
        <v>119.04380226000001</v>
      </c>
      <c r="O104" s="40">
        <v>155.82438969</v>
      </c>
      <c r="P104" s="40">
        <v>144.89218213000001</v>
      </c>
      <c r="Q104" s="40">
        <v>57.424837750000002</v>
      </c>
      <c r="R104" s="40">
        <v>124.95089544</v>
      </c>
      <c r="S104" s="40">
        <v>123.02154657</v>
      </c>
      <c r="T104" s="40">
        <v>128.23129322</v>
      </c>
      <c r="U104" s="40">
        <v>63.119667980000003</v>
      </c>
      <c r="V104" s="40">
        <v>81.313013900000001</v>
      </c>
      <c r="W104" s="40">
        <v>102.74485329999999</v>
      </c>
      <c r="X104" s="40">
        <v>133.14491545999999</v>
      </c>
      <c r="Y104" s="40">
        <v>75.772761920000008</v>
      </c>
      <c r="Z104" s="211">
        <v>93.756352000000007</v>
      </c>
      <c r="AA104" s="40">
        <v>99.207228379999989</v>
      </c>
      <c r="AB104" s="40">
        <v>117.65960580999999</v>
      </c>
      <c r="AC104" s="40">
        <v>58.948200299999996</v>
      </c>
      <c r="AD104" s="40">
        <v>96.26145326999999</v>
      </c>
      <c r="AE104" s="40">
        <v>108.97837521000001</v>
      </c>
      <c r="AF104" s="40">
        <v>185.73043997000005</v>
      </c>
      <c r="AG104" s="40">
        <v>109.47305086</v>
      </c>
      <c r="AH104" s="79">
        <v>155.45753886000006</v>
      </c>
      <c r="AI104" s="79">
        <v>164.78191773999998</v>
      </c>
      <c r="AJ104" s="79">
        <v>237.06785313</v>
      </c>
      <c r="AK104" s="79">
        <v>165.03427724000002</v>
      </c>
      <c r="AL104" s="79">
        <v>171.44386786000004</v>
      </c>
      <c r="AM104" s="79">
        <v>203.30867778999996</v>
      </c>
      <c r="AN104" s="79">
        <v>193.40171417999997</v>
      </c>
    </row>
    <row r="105" spans="1:59" s="6" customFormat="1">
      <c r="A105" s="41" t="s">
        <v>299</v>
      </c>
      <c r="B105" s="14">
        <v>8042.98</v>
      </c>
      <c r="C105" s="14">
        <v>8154.95</v>
      </c>
      <c r="D105" s="14">
        <v>8871.6929999999993</v>
      </c>
      <c r="E105" s="14">
        <v>9502.9340000000011</v>
      </c>
      <c r="F105" s="14">
        <v>10521.028999999999</v>
      </c>
      <c r="G105" s="14">
        <v>11048.431</v>
      </c>
      <c r="H105" s="14">
        <v>11004.765000000001</v>
      </c>
      <c r="I105" s="14">
        <v>5670.3115340499999</v>
      </c>
      <c r="J105" s="14">
        <v>5664.8927368599998</v>
      </c>
      <c r="K105" s="14">
        <v>5779.5832828499988</v>
      </c>
      <c r="L105" s="14">
        <v>12862.824596229999</v>
      </c>
      <c r="M105" s="14">
        <v>11179.296307519999</v>
      </c>
      <c r="N105" s="14">
        <v>11686.28353803</v>
      </c>
      <c r="O105" s="14">
        <v>11894.854711760001</v>
      </c>
      <c r="P105" s="14">
        <v>12445.745274739998</v>
      </c>
      <c r="Q105" s="14">
        <v>11640.953203250003</v>
      </c>
      <c r="R105" s="14">
        <v>12114.334336459999</v>
      </c>
      <c r="S105" s="14">
        <v>12312.28829414</v>
      </c>
      <c r="T105" s="14">
        <v>12207.499438388442</v>
      </c>
      <c r="U105" s="14">
        <v>13298.351348049999</v>
      </c>
      <c r="V105" s="14">
        <v>13012.2292595</v>
      </c>
      <c r="W105" s="14">
        <v>13816.537384739997</v>
      </c>
      <c r="X105" s="14">
        <v>14505.044995350001</v>
      </c>
      <c r="Y105" s="14">
        <v>13915.444661189998</v>
      </c>
      <c r="Z105" s="205">
        <v>12527.466863099999</v>
      </c>
      <c r="AA105" s="14">
        <v>13273.6744205</v>
      </c>
      <c r="AB105" s="14">
        <v>13284.687400640003</v>
      </c>
      <c r="AC105" s="14">
        <v>12549.62975849</v>
      </c>
      <c r="AD105" s="14">
        <v>12444.07561317</v>
      </c>
      <c r="AE105" s="14">
        <v>12113.64508525</v>
      </c>
      <c r="AF105" s="14">
        <v>13250.616829620001</v>
      </c>
      <c r="AG105" s="14">
        <v>13218.385891729999</v>
      </c>
      <c r="AH105" s="14">
        <v>13912.686541900001</v>
      </c>
      <c r="AI105" s="14">
        <v>13980.086478809999</v>
      </c>
      <c r="AJ105" s="14">
        <v>13872.261160639999</v>
      </c>
      <c r="AK105" s="14">
        <v>15043.901480820003</v>
      </c>
      <c r="AL105" s="14">
        <v>14812.410651710004</v>
      </c>
      <c r="AM105" s="14">
        <v>14397.733219629999</v>
      </c>
      <c r="AN105" s="14">
        <v>15637.848760579996</v>
      </c>
      <c r="AO105"/>
      <c r="AP105"/>
      <c r="AQ105"/>
      <c r="AR105"/>
      <c r="AS105"/>
      <c r="AT105"/>
      <c r="AU105"/>
      <c r="AV105"/>
      <c r="AW105"/>
      <c r="AX105"/>
      <c r="AY105"/>
      <c r="AZ105"/>
      <c r="BA105"/>
      <c r="BB105"/>
      <c r="BC105"/>
      <c r="BD105"/>
      <c r="BE105"/>
      <c r="BF105"/>
      <c r="BG105"/>
    </row>
    <row r="106" spans="1:59">
      <c r="A106" s="38" t="s">
        <v>312</v>
      </c>
      <c r="B106" s="40">
        <v>5322.6840000000002</v>
      </c>
      <c r="C106" s="40">
        <v>5310.8109999999997</v>
      </c>
      <c r="D106" s="40">
        <v>5961.6779999999999</v>
      </c>
      <c r="E106" s="40">
        <v>6274.8950000000004</v>
      </c>
      <c r="F106" s="40">
        <v>3699.3560000000002</v>
      </c>
      <c r="G106" s="40">
        <v>4407.7849999999999</v>
      </c>
      <c r="H106" s="40">
        <v>4402.3109999999997</v>
      </c>
      <c r="I106" s="40">
        <v>1812.5830931199998</v>
      </c>
      <c r="J106" s="40">
        <v>1934.8528193699999</v>
      </c>
      <c r="K106" s="40">
        <v>2128.9145634500001</v>
      </c>
      <c r="L106" s="40">
        <v>7113.6975053800006</v>
      </c>
      <c r="M106" s="40">
        <v>6748.5959733200007</v>
      </c>
      <c r="N106" s="40">
        <v>7138.7185610200004</v>
      </c>
      <c r="O106" s="40">
        <v>7241.0129158700001</v>
      </c>
      <c r="P106" s="40">
        <v>7842.5625641500001</v>
      </c>
      <c r="Q106" s="40">
        <v>7333.5051596700014</v>
      </c>
      <c r="R106" s="40">
        <v>5908.5220443499984</v>
      </c>
      <c r="S106" s="40">
        <v>6091.2810535299996</v>
      </c>
      <c r="T106" s="40">
        <v>6541.2675194599988</v>
      </c>
      <c r="U106" s="40">
        <v>7314.04368411</v>
      </c>
      <c r="V106" s="40">
        <v>7062.5477081700001</v>
      </c>
      <c r="W106" s="40">
        <v>7852.4825373999993</v>
      </c>
      <c r="X106" s="40">
        <v>8525.1854933699997</v>
      </c>
      <c r="Y106" s="40">
        <v>8059.7676973799998</v>
      </c>
      <c r="Z106" s="211">
        <v>7051.3193809799996</v>
      </c>
      <c r="AA106" s="40">
        <v>7768.6179257900003</v>
      </c>
      <c r="AB106" s="40">
        <v>8202.1288826300024</v>
      </c>
      <c r="AC106" s="40">
        <v>7424.68027317</v>
      </c>
      <c r="AD106" s="40">
        <v>7577.9268476199995</v>
      </c>
      <c r="AE106" s="40">
        <v>7170.521072489998</v>
      </c>
      <c r="AF106" s="40">
        <v>8063.4472539300004</v>
      </c>
      <c r="AG106" s="40">
        <v>7973.4912009499994</v>
      </c>
      <c r="AH106" s="79">
        <v>9060.4576948100002</v>
      </c>
      <c r="AI106" s="79">
        <v>9237.7234413400001</v>
      </c>
      <c r="AJ106" s="79">
        <v>8795.9354359100016</v>
      </c>
      <c r="AK106" s="79">
        <v>9874.4372701199991</v>
      </c>
      <c r="AL106" s="79">
        <v>9800.0491149600002</v>
      </c>
      <c r="AM106" s="79">
        <v>9625.0662018699986</v>
      </c>
      <c r="AN106" s="79">
        <v>10983.85107748</v>
      </c>
    </row>
    <row r="107" spans="1:59">
      <c r="A107" s="38" t="s">
        <v>316</v>
      </c>
      <c r="B107" s="40">
        <v>597.26099999999997</v>
      </c>
      <c r="C107" s="40">
        <v>605.75099999999998</v>
      </c>
      <c r="D107" s="40">
        <v>618.15599999999995</v>
      </c>
      <c r="E107" s="40">
        <v>639.07100000000003</v>
      </c>
      <c r="F107" s="40">
        <v>1122.9870000000001</v>
      </c>
      <c r="G107" s="40">
        <v>1179.9580000000001</v>
      </c>
      <c r="H107" s="40">
        <v>1184.7629999999999</v>
      </c>
      <c r="I107" s="40">
        <v>906.97622438999997</v>
      </c>
      <c r="J107" s="40">
        <v>1181.5699276600001</v>
      </c>
      <c r="K107" s="40">
        <v>1182.2658094999999</v>
      </c>
      <c r="L107" s="40">
        <v>948.3058812999999</v>
      </c>
      <c r="M107" s="40">
        <v>951.20665927999994</v>
      </c>
      <c r="N107" s="40">
        <v>947.93023412000002</v>
      </c>
      <c r="O107" s="40">
        <v>946.19067129999996</v>
      </c>
      <c r="P107" s="40">
        <v>1010.76724513</v>
      </c>
      <c r="Q107" s="40">
        <v>1011.0681067</v>
      </c>
      <c r="R107" s="40">
        <v>1010.94779614</v>
      </c>
      <c r="S107" s="40">
        <v>1013.24247834</v>
      </c>
      <c r="T107" s="40">
        <v>476.18883197080066</v>
      </c>
      <c r="U107" s="40">
        <v>507.56532254000001</v>
      </c>
      <c r="V107" s="40">
        <v>512.36054436999996</v>
      </c>
      <c r="W107" s="40">
        <v>165.41052759999999</v>
      </c>
      <c r="X107" s="40">
        <v>178.71607291999999</v>
      </c>
      <c r="Y107" s="40">
        <v>24.330082040000001</v>
      </c>
      <c r="Z107" s="211">
        <v>26.080605970000001</v>
      </c>
      <c r="AA107" s="40">
        <v>27.989796590000001</v>
      </c>
      <c r="AB107" s="40">
        <v>136.72021831000001</v>
      </c>
      <c r="AC107" s="40">
        <v>139.27667466999998</v>
      </c>
      <c r="AD107" s="40">
        <v>141.13539302000001</v>
      </c>
      <c r="AE107" s="40">
        <v>149.84556606999999</v>
      </c>
      <c r="AF107" s="40">
        <v>150.62694850999998</v>
      </c>
      <c r="AG107" s="40">
        <v>148.94785116</v>
      </c>
      <c r="AH107" s="79">
        <v>149.05801782</v>
      </c>
      <c r="AI107" s="79">
        <v>150.02952961000003</v>
      </c>
      <c r="AJ107" s="79">
        <v>150.84424762</v>
      </c>
      <c r="AK107" s="79">
        <v>149.60495613000003</v>
      </c>
      <c r="AL107" s="79">
        <v>149.22478395000002</v>
      </c>
      <c r="AM107" s="79">
        <v>147.26780088000004</v>
      </c>
      <c r="AN107" s="79">
        <v>147.49019050000001</v>
      </c>
    </row>
    <row r="108" spans="1:59" ht="15.75" customHeight="1">
      <c r="A108" s="38" t="s">
        <v>321</v>
      </c>
      <c r="B108" s="40">
        <v>624.95299999999997</v>
      </c>
      <c r="C108" s="40">
        <v>642.93700000000001</v>
      </c>
      <c r="D108" s="40">
        <v>650.1</v>
      </c>
      <c r="E108" s="40">
        <v>666.28200000000004</v>
      </c>
      <c r="F108" s="40">
        <v>940.846</v>
      </c>
      <c r="G108" s="40">
        <v>975.79100000000005</v>
      </c>
      <c r="H108" s="40">
        <v>1026.652</v>
      </c>
      <c r="I108" s="40">
        <v>764.26595877</v>
      </c>
      <c r="J108" s="40">
        <v>794.51412253000001</v>
      </c>
      <c r="K108" s="40">
        <v>789.62606791999997</v>
      </c>
      <c r="L108" s="40">
        <v>829.02887963000001</v>
      </c>
      <c r="M108" s="40">
        <v>825.68378113999995</v>
      </c>
      <c r="N108" s="40">
        <v>764.36133777999999</v>
      </c>
      <c r="O108" s="40">
        <v>745.93045253000003</v>
      </c>
      <c r="P108" s="40">
        <v>722.45809821</v>
      </c>
      <c r="Q108" s="40">
        <v>644.53640289999998</v>
      </c>
      <c r="R108" s="40">
        <v>640.96914715000003</v>
      </c>
      <c r="S108" s="40">
        <v>639.12289119000002</v>
      </c>
      <c r="T108" s="40">
        <v>644.40072249000002</v>
      </c>
      <c r="U108" s="40">
        <v>662.18310379000002</v>
      </c>
      <c r="V108" s="40">
        <v>679.04599954999992</v>
      </c>
      <c r="W108" s="40">
        <v>691.96569149000004</v>
      </c>
      <c r="X108" s="40">
        <v>703.34690039999998</v>
      </c>
      <c r="Y108" s="40">
        <v>722.09260974000006</v>
      </c>
      <c r="Z108" s="211">
        <v>745.93518577999998</v>
      </c>
      <c r="AA108" s="40">
        <v>759.79736654999999</v>
      </c>
      <c r="AB108" s="40">
        <v>761.54218335000007</v>
      </c>
      <c r="AC108" s="40">
        <v>767.01899896999998</v>
      </c>
      <c r="AD108" s="40">
        <v>745.59813884000005</v>
      </c>
      <c r="AE108" s="40">
        <v>736.99794007000003</v>
      </c>
      <c r="AF108" s="40">
        <v>846.12278180999999</v>
      </c>
      <c r="AG108" s="40">
        <v>841.60035501999994</v>
      </c>
      <c r="AH108" s="79">
        <v>833.15962029999992</v>
      </c>
      <c r="AI108" s="79">
        <v>876.52880627000002</v>
      </c>
      <c r="AJ108" s="79">
        <v>848.51541178000014</v>
      </c>
      <c r="AK108" s="79">
        <v>911.32244244000015</v>
      </c>
      <c r="AL108" s="79">
        <v>905.81841551999992</v>
      </c>
      <c r="AM108" s="79">
        <v>916.24515161999989</v>
      </c>
      <c r="AN108" s="79">
        <v>873.22779636999985</v>
      </c>
    </row>
    <row r="109" spans="1:59">
      <c r="A109" s="38" t="s">
        <v>291</v>
      </c>
      <c r="B109" s="40">
        <v>0</v>
      </c>
      <c r="C109" s="40">
        <v>0</v>
      </c>
      <c r="D109" s="40">
        <v>0</v>
      </c>
      <c r="E109" s="40">
        <v>4.444</v>
      </c>
      <c r="F109" s="40">
        <v>371.17399999999998</v>
      </c>
      <c r="G109" s="40">
        <v>546.29499999999996</v>
      </c>
      <c r="H109" s="40">
        <v>468.49</v>
      </c>
      <c r="I109" s="40">
        <v>15.426630119999999</v>
      </c>
      <c r="J109" s="40">
        <v>9.0651876999999992</v>
      </c>
      <c r="K109" s="40">
        <v>5.9676015700000002</v>
      </c>
      <c r="L109" s="40">
        <v>6.0781555199999993</v>
      </c>
      <c r="M109" s="40">
        <v>3</v>
      </c>
      <c r="N109" s="40">
        <v>0</v>
      </c>
      <c r="O109" s="40">
        <v>0</v>
      </c>
      <c r="P109" s="40">
        <v>0</v>
      </c>
      <c r="Q109" s="40">
        <v>0</v>
      </c>
      <c r="R109" s="40">
        <v>0</v>
      </c>
      <c r="S109" s="40">
        <v>0</v>
      </c>
      <c r="T109" s="40">
        <v>0</v>
      </c>
      <c r="U109" s="40">
        <v>0</v>
      </c>
      <c r="V109" s="40">
        <v>0</v>
      </c>
      <c r="W109" s="40">
        <v>0</v>
      </c>
      <c r="X109" s="40">
        <v>0</v>
      </c>
      <c r="Y109" s="40">
        <v>-4.5640000000000003E-3</v>
      </c>
      <c r="Z109" s="211">
        <v>-4.5640000000000003E-3</v>
      </c>
      <c r="AA109" s="40">
        <v>0</v>
      </c>
      <c r="AB109" s="40">
        <v>0</v>
      </c>
      <c r="AC109" s="40">
        <v>0</v>
      </c>
      <c r="AD109" s="40">
        <v>0</v>
      </c>
      <c r="AE109" s="40">
        <v>0</v>
      </c>
      <c r="AF109" s="40">
        <v>0</v>
      </c>
      <c r="AG109" s="40">
        <v>0</v>
      </c>
      <c r="AH109" s="79">
        <v>0</v>
      </c>
      <c r="AI109" s="79">
        <v>0</v>
      </c>
      <c r="AJ109" s="79">
        <v>-1.0000381618738175E-8</v>
      </c>
      <c r="AK109" s="79">
        <v>8.2049518823623652E-13</v>
      </c>
      <c r="AL109" s="79">
        <v>-9.9998712539672853E-9</v>
      </c>
      <c r="AM109" s="79">
        <v>-1.0000109672546387E-8</v>
      </c>
      <c r="AN109" s="79">
        <v>-9.9997520446777344E-9</v>
      </c>
    </row>
    <row r="110" spans="1:59">
      <c r="A110" s="38" t="s">
        <v>322</v>
      </c>
      <c r="B110" s="40">
        <v>0</v>
      </c>
      <c r="C110" s="40">
        <v>2.1339999999999999</v>
      </c>
      <c r="D110" s="40">
        <v>12.162000000000001</v>
      </c>
      <c r="E110" s="40">
        <v>24.38</v>
      </c>
      <c r="F110" s="40">
        <v>25.896000000000001</v>
      </c>
      <c r="G110" s="40">
        <v>27.411999999999999</v>
      </c>
      <c r="H110" s="40">
        <v>28.928000000000001</v>
      </c>
      <c r="I110" s="40">
        <v>37.311629439999997</v>
      </c>
      <c r="J110" s="40">
        <v>37.663294780000001</v>
      </c>
      <c r="K110" s="40">
        <v>37.188833880000004</v>
      </c>
      <c r="L110" s="40">
        <v>323.59693055000002</v>
      </c>
      <c r="M110" s="40">
        <v>376.05877661</v>
      </c>
      <c r="N110" s="40">
        <v>380.52100787000001</v>
      </c>
      <c r="O110" s="40">
        <v>385.41194660000002</v>
      </c>
      <c r="P110" s="40">
        <v>339.13472711999998</v>
      </c>
      <c r="Q110" s="40">
        <v>344.81596038999999</v>
      </c>
      <c r="R110" s="40">
        <v>351.60871310000005</v>
      </c>
      <c r="S110" s="40">
        <v>354.62574783999997</v>
      </c>
      <c r="T110" s="40">
        <v>301.76413656</v>
      </c>
      <c r="U110" s="40">
        <v>306.99190198000002</v>
      </c>
      <c r="V110" s="40">
        <v>311.93454757999996</v>
      </c>
      <c r="W110" s="40">
        <v>317.74631531</v>
      </c>
      <c r="X110" s="40">
        <v>344.29413497000002</v>
      </c>
      <c r="Y110" s="40">
        <v>349.26396327999998</v>
      </c>
      <c r="Z110" s="211">
        <v>354.46365068</v>
      </c>
      <c r="AA110" s="40">
        <v>357.96583592000002</v>
      </c>
      <c r="AB110" s="40">
        <v>441.47989917000001</v>
      </c>
      <c r="AC110" s="40">
        <v>447.67370431000001</v>
      </c>
      <c r="AD110" s="40">
        <v>454.41281997999999</v>
      </c>
      <c r="AE110" s="40">
        <v>460.60908616</v>
      </c>
      <c r="AF110" s="40">
        <v>485.45857108999996</v>
      </c>
      <c r="AG110" s="40">
        <v>490.17996983999996</v>
      </c>
      <c r="AH110" s="79">
        <v>494.62856925</v>
      </c>
      <c r="AI110" s="79">
        <v>500.10585637000003</v>
      </c>
      <c r="AJ110" s="79">
        <v>579.82318635000001</v>
      </c>
      <c r="AK110" s="79">
        <v>585.46517207999989</v>
      </c>
      <c r="AL110" s="79">
        <v>592.81081097000003</v>
      </c>
      <c r="AM110" s="79">
        <v>598.04257192999989</v>
      </c>
      <c r="AN110" s="79">
        <v>704.91898626</v>
      </c>
    </row>
    <row r="111" spans="1:59">
      <c r="A111" s="38" t="s">
        <v>649</v>
      </c>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211"/>
      <c r="AA111" s="40"/>
      <c r="AB111" s="40"/>
      <c r="AC111" s="40"/>
      <c r="AD111" s="40"/>
      <c r="AE111" s="40"/>
      <c r="AF111" s="40"/>
      <c r="AG111" s="40"/>
      <c r="AH111" s="79"/>
      <c r="AI111" s="79"/>
      <c r="AJ111" s="79"/>
      <c r="AK111" s="79">
        <v>68.290360180000008</v>
      </c>
      <c r="AL111" s="79">
        <v>63.000448560000002</v>
      </c>
      <c r="AM111" s="79">
        <v>71.898904520000002</v>
      </c>
      <c r="AN111" s="79">
        <v>50.319951000000003</v>
      </c>
    </row>
    <row r="112" spans="1:59">
      <c r="A112" s="38" t="s">
        <v>323</v>
      </c>
      <c r="B112" s="40">
        <v>1123.5740000000001</v>
      </c>
      <c r="C112" s="40">
        <v>1215.6410000000001</v>
      </c>
      <c r="D112" s="40">
        <v>1250.877</v>
      </c>
      <c r="E112" s="40">
        <v>1510.9649999999999</v>
      </c>
      <c r="F112" s="40">
        <v>3546.39</v>
      </c>
      <c r="G112" s="40">
        <v>3159.134</v>
      </c>
      <c r="H112" s="40">
        <v>3116.4830000000002</v>
      </c>
      <c r="I112" s="40">
        <v>1602.86854634</v>
      </c>
      <c r="J112" s="40">
        <v>1214.02442034</v>
      </c>
      <c r="K112" s="40">
        <v>1149.8678936600002</v>
      </c>
      <c r="L112" s="40">
        <v>3136.717298</v>
      </c>
      <c r="M112" s="40">
        <v>1765.7213274100002</v>
      </c>
      <c r="N112" s="40">
        <v>1822.4750769699999</v>
      </c>
      <c r="O112" s="40">
        <v>1845.59340316</v>
      </c>
      <c r="P112" s="40">
        <v>1698.62188126</v>
      </c>
      <c r="Q112" s="40">
        <v>1535.9927731400001</v>
      </c>
      <c r="R112" s="40">
        <v>1485.2213761099999</v>
      </c>
      <c r="S112" s="40">
        <v>1428.86040914</v>
      </c>
      <c r="T112" s="40">
        <v>1499.3205560576421</v>
      </c>
      <c r="U112" s="40">
        <v>1495.6086054300001</v>
      </c>
      <c r="V112" s="40">
        <v>1434.97051663</v>
      </c>
      <c r="W112" s="40">
        <v>1482.92155179</v>
      </c>
      <c r="X112" s="40">
        <v>1264.2744106700002</v>
      </c>
      <c r="Y112" s="40">
        <v>1193.5776003800001</v>
      </c>
      <c r="Z112" s="211">
        <v>1181.24540056</v>
      </c>
      <c r="AA112" s="40">
        <v>1138.5084178</v>
      </c>
      <c r="AB112" s="40">
        <v>1108.74758625</v>
      </c>
      <c r="AC112" s="40">
        <v>1192.8774459900001</v>
      </c>
      <c r="AD112" s="40">
        <v>1318.89918831</v>
      </c>
      <c r="AE112" s="40">
        <v>1324.87239643</v>
      </c>
      <c r="AF112" s="40">
        <v>1611.8673994800001</v>
      </c>
      <c r="AG112" s="40">
        <v>1689.55237496</v>
      </c>
      <c r="AH112" s="79">
        <v>1647.7800549900001</v>
      </c>
      <c r="AI112" s="79">
        <v>1611.90590993</v>
      </c>
      <c r="AJ112" s="79">
        <v>1740.2365573799998</v>
      </c>
      <c r="AK112" s="79">
        <v>1691.39176451</v>
      </c>
      <c r="AL112" s="79">
        <v>1720.1404387100001</v>
      </c>
      <c r="AM112" s="79">
        <v>1608.4836516099999</v>
      </c>
      <c r="AN112" s="79">
        <v>1558.7419762</v>
      </c>
    </row>
    <row r="113" spans="1:59">
      <c r="A113" s="38" t="s">
        <v>324</v>
      </c>
      <c r="B113" s="40">
        <v>374.50799999999998</v>
      </c>
      <c r="C113" s="40">
        <v>377.67599999999999</v>
      </c>
      <c r="D113" s="40">
        <v>378.72</v>
      </c>
      <c r="E113" s="40">
        <v>382.89699999999999</v>
      </c>
      <c r="F113" s="40">
        <v>814.38</v>
      </c>
      <c r="G113" s="40">
        <v>752.05600000000004</v>
      </c>
      <c r="H113" s="40">
        <v>777.13800000000003</v>
      </c>
      <c r="I113" s="40">
        <v>530.87945187000003</v>
      </c>
      <c r="J113" s="40">
        <v>493.20296447999999</v>
      </c>
      <c r="K113" s="40">
        <v>485.75251286999998</v>
      </c>
      <c r="L113" s="40">
        <v>505.39994584999999</v>
      </c>
      <c r="M113" s="40">
        <v>509.02978975999997</v>
      </c>
      <c r="N113" s="40">
        <v>497.19602197</v>
      </c>
      <c r="O113" s="40">
        <v>511.34853441000001</v>
      </c>
      <c r="P113" s="40">
        <v>551.73855962999994</v>
      </c>
      <c r="Q113" s="40">
        <v>524.65045775999999</v>
      </c>
      <c r="R113" s="40">
        <v>2515.8718974699996</v>
      </c>
      <c r="S113" s="40">
        <v>2538.6465149200012</v>
      </c>
      <c r="T113" s="40">
        <v>2424.9260185500002</v>
      </c>
      <c r="U113" s="40">
        <v>2458.6461870300004</v>
      </c>
      <c r="V113" s="40">
        <v>2508.03360273</v>
      </c>
      <c r="W113" s="40">
        <v>2550.0031845200001</v>
      </c>
      <c r="X113" s="40">
        <v>2748.8005224799999</v>
      </c>
      <c r="Y113" s="40">
        <v>2898.8383207800002</v>
      </c>
      <c r="Z113" s="211">
        <v>2658.8987322399994</v>
      </c>
      <c r="AA113" s="40">
        <v>2694.2792089200002</v>
      </c>
      <c r="AB113" s="40">
        <v>2386.51909462</v>
      </c>
      <c r="AC113" s="40">
        <v>2279.3693040500002</v>
      </c>
      <c r="AD113" s="40">
        <v>2027.5973132700001</v>
      </c>
      <c r="AE113" s="40">
        <v>2033.1330316600001</v>
      </c>
      <c r="AF113" s="40">
        <v>1979.52920442</v>
      </c>
      <c r="AG113" s="40">
        <v>1990.6351004400001</v>
      </c>
      <c r="AH113" s="79">
        <v>1703.9135345899999</v>
      </c>
      <c r="AI113" s="79">
        <v>1581.5839365100001</v>
      </c>
      <c r="AJ113" s="79">
        <v>1735.07190584</v>
      </c>
      <c r="AK113" s="79">
        <v>1741.2538592400001</v>
      </c>
      <c r="AL113" s="79">
        <v>1537.1628495900002</v>
      </c>
      <c r="AM113" s="79">
        <v>1374.4977368200002</v>
      </c>
      <c r="AN113" s="79">
        <v>1269.51346412</v>
      </c>
    </row>
    <row r="114" spans="1:59">
      <c r="A114" s="38" t="s">
        <v>325</v>
      </c>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211"/>
      <c r="AA114" s="40"/>
      <c r="AB114" s="40"/>
      <c r="AC114" s="40"/>
      <c r="AD114" s="40"/>
      <c r="AE114" s="40">
        <v>6.1390688600000001</v>
      </c>
      <c r="AF114" s="40">
        <v>-4.8999999999999997E-7</v>
      </c>
      <c r="AG114" s="40">
        <v>3.8000000000000001E-7</v>
      </c>
      <c r="AH114" s="79">
        <v>2.0000000000000002E-7</v>
      </c>
      <c r="AI114" s="79">
        <v>2.0000000000000002E-7</v>
      </c>
      <c r="AJ114" s="79">
        <v>7.9999998956918711E-7</v>
      </c>
      <c r="AK114" s="79">
        <v>1.0699999928474426E-6</v>
      </c>
      <c r="AL114" s="79">
        <v>3.1000000238418577E-7</v>
      </c>
      <c r="AM114" s="79">
        <v>0.32200010999998452</v>
      </c>
      <c r="AN114" s="79">
        <v>1.489999996498227E-6</v>
      </c>
    </row>
    <row r="115" spans="1:59">
      <c r="A115" s="38" t="s">
        <v>288</v>
      </c>
      <c r="B115" s="40">
        <v>0</v>
      </c>
      <c r="C115" s="40">
        <v>0</v>
      </c>
      <c r="D115" s="40">
        <v>0</v>
      </c>
      <c r="E115" s="40">
        <v>0</v>
      </c>
      <c r="F115" s="40">
        <v>0</v>
      </c>
      <c r="G115" s="40">
        <v>0</v>
      </c>
      <c r="H115" s="40">
        <v>0</v>
      </c>
      <c r="I115" s="40">
        <v>0</v>
      </c>
      <c r="J115" s="40">
        <v>0</v>
      </c>
      <c r="K115" s="40">
        <v>0</v>
      </c>
      <c r="L115" s="40">
        <v>0</v>
      </c>
      <c r="M115" s="40">
        <v>0</v>
      </c>
      <c r="N115" s="40">
        <v>135.08129830000001</v>
      </c>
      <c r="O115" s="40">
        <v>219.36678788999998</v>
      </c>
      <c r="P115" s="40">
        <v>280.46219924000002</v>
      </c>
      <c r="Q115" s="40">
        <v>246.38434269000001</v>
      </c>
      <c r="R115" s="40">
        <v>201.19336213999998</v>
      </c>
      <c r="S115" s="40">
        <v>246.50919918</v>
      </c>
      <c r="T115" s="40">
        <v>319.63165330000004</v>
      </c>
      <c r="U115" s="40">
        <v>553.31254316999991</v>
      </c>
      <c r="V115" s="40">
        <v>503.33634047000004</v>
      </c>
      <c r="W115" s="40">
        <v>756.00757663000002</v>
      </c>
      <c r="X115" s="40">
        <v>740.42746053999997</v>
      </c>
      <c r="Y115" s="40">
        <v>667.57895159000009</v>
      </c>
      <c r="Z115" s="211">
        <v>509.52847088999999</v>
      </c>
      <c r="AA115" s="40">
        <v>526.51586893000001</v>
      </c>
      <c r="AB115" s="40">
        <v>247.54953631000001</v>
      </c>
      <c r="AC115" s="40">
        <v>298.73335732999999</v>
      </c>
      <c r="AD115" s="40">
        <v>178.50591212999998</v>
      </c>
      <c r="AE115" s="40">
        <v>231.52692350999999</v>
      </c>
      <c r="AF115" s="40">
        <v>113.56467087</v>
      </c>
      <c r="AG115" s="40">
        <v>83.979038979999999</v>
      </c>
      <c r="AH115" s="79">
        <v>23.68904994</v>
      </c>
      <c r="AI115" s="79">
        <v>22.208998579999999</v>
      </c>
      <c r="AJ115" s="79">
        <v>21.834414969999997</v>
      </c>
      <c r="AK115" s="79">
        <v>22.13565505</v>
      </c>
      <c r="AL115" s="79">
        <v>44.203789149999999</v>
      </c>
      <c r="AM115" s="79">
        <v>55.90920028</v>
      </c>
      <c r="AN115" s="79">
        <v>49.785317169999999</v>
      </c>
    </row>
    <row r="116" spans="1:59" s="6" customFormat="1">
      <c r="A116" s="41" t="s">
        <v>326</v>
      </c>
      <c r="B116" s="14">
        <v>6004.2790000000005</v>
      </c>
      <c r="C116" s="14">
        <v>6412.1430000000009</v>
      </c>
      <c r="D116" s="14">
        <v>6317.665</v>
      </c>
      <c r="E116" s="14">
        <v>6784.3460000000005</v>
      </c>
      <c r="F116" s="14">
        <v>9313.4260000000013</v>
      </c>
      <c r="G116" s="14">
        <v>9270.52</v>
      </c>
      <c r="H116" s="14">
        <v>9433.3630000000012</v>
      </c>
      <c r="I116" s="14">
        <v>9585.6257271799986</v>
      </c>
      <c r="J116" s="14">
        <v>9320.1475210900007</v>
      </c>
      <c r="K116" s="14">
        <v>11250.692771570002</v>
      </c>
      <c r="L116" s="14">
        <v>13886.079088319999</v>
      </c>
      <c r="M116" s="14">
        <v>13305.630442710002</v>
      </c>
      <c r="N116" s="14">
        <v>13003.139340190002</v>
      </c>
      <c r="O116" s="14">
        <v>13214.468498860002</v>
      </c>
      <c r="P116" s="14">
        <v>13515.369317039987</v>
      </c>
      <c r="Q116" s="14">
        <v>13713.932052054759</v>
      </c>
      <c r="R116" s="14">
        <v>13788.004155339569</v>
      </c>
      <c r="S116" s="14">
        <v>13885.897343431205</v>
      </c>
      <c r="T116" s="14">
        <v>12358.422007393339</v>
      </c>
      <c r="U116" s="14">
        <v>12437.503748970001</v>
      </c>
      <c r="V116" s="14">
        <v>12362.651028429998</v>
      </c>
      <c r="W116" s="14">
        <v>12142.995766139999</v>
      </c>
      <c r="X116" s="14">
        <v>12369.256012700003</v>
      </c>
      <c r="Y116" s="14">
        <v>12022.905342000002</v>
      </c>
      <c r="Z116" s="205">
        <v>13404.539330760001</v>
      </c>
      <c r="AA116" s="14">
        <v>12451.39214973</v>
      </c>
      <c r="AB116" s="14">
        <v>10792.341123410002</v>
      </c>
      <c r="AC116" s="14">
        <v>11099.653952469998</v>
      </c>
      <c r="AD116" s="14">
        <v>10828.509274880002</v>
      </c>
      <c r="AE116" s="14">
        <v>11314.894357379999</v>
      </c>
      <c r="AF116" s="14">
        <v>10297.264786670001</v>
      </c>
      <c r="AG116" s="14">
        <v>10658.842769060002</v>
      </c>
      <c r="AH116" s="14">
        <v>9759.1088048799957</v>
      </c>
      <c r="AI116" s="14">
        <v>9799.8944543400012</v>
      </c>
      <c r="AJ116" s="14">
        <v>10962.025078310004</v>
      </c>
      <c r="AK116" s="14">
        <v>10129.492528259998</v>
      </c>
      <c r="AL116" s="14">
        <v>10098.690728749998</v>
      </c>
      <c r="AM116" s="14">
        <v>10966.394054120001</v>
      </c>
      <c r="AN116" s="14">
        <v>11061.216716540004</v>
      </c>
      <c r="AO116" s="222"/>
      <c r="AP116"/>
      <c r="AQ116"/>
      <c r="AR116"/>
      <c r="AS116"/>
      <c r="AT116"/>
      <c r="AU116"/>
      <c r="AV116"/>
      <c r="AW116"/>
      <c r="AX116"/>
      <c r="AY116"/>
      <c r="AZ116"/>
      <c r="BA116"/>
      <c r="BB116"/>
      <c r="BC116"/>
      <c r="BD116"/>
      <c r="BE116"/>
      <c r="BF116"/>
      <c r="BG116"/>
    </row>
    <row r="117" spans="1:59" s="6" customFormat="1">
      <c r="A117" s="44" t="s">
        <v>327</v>
      </c>
      <c r="B117" s="39">
        <v>4687.826</v>
      </c>
      <c r="C117" s="39">
        <v>4691.1350000000002</v>
      </c>
      <c r="D117" s="39">
        <v>4691.1350000000002</v>
      </c>
      <c r="E117" s="39">
        <v>4691.8220000000001</v>
      </c>
      <c r="F117" s="39">
        <v>4691.8220000000001</v>
      </c>
      <c r="G117" s="39">
        <v>4691.8220000000001</v>
      </c>
      <c r="H117" s="39">
        <v>4691.8220000000001</v>
      </c>
      <c r="I117" s="39">
        <v>4691.8222910900004</v>
      </c>
      <c r="J117" s="39">
        <v>4691.8222910900013</v>
      </c>
      <c r="K117" s="39">
        <v>4691.8222910900013</v>
      </c>
      <c r="L117" s="39">
        <v>4691.8222910900004</v>
      </c>
      <c r="M117" s="39">
        <v>4691.8222910900004</v>
      </c>
      <c r="N117" s="39">
        <v>4691.8222910900004</v>
      </c>
      <c r="O117" s="39">
        <v>4691.8222910899995</v>
      </c>
      <c r="P117" s="39">
        <v>4691.8222910899995</v>
      </c>
      <c r="Q117" s="39">
        <v>4691.8222910899985</v>
      </c>
      <c r="R117" s="39">
        <v>4691.8222910899995</v>
      </c>
      <c r="S117" s="39">
        <v>4691.8222910899995</v>
      </c>
      <c r="T117" s="39">
        <v>3632.2314000900001</v>
      </c>
      <c r="U117" s="39">
        <v>3632.2314000900001</v>
      </c>
      <c r="V117" s="39">
        <v>3822.72524419</v>
      </c>
      <c r="W117" s="39">
        <v>3822.7252441899991</v>
      </c>
      <c r="X117" s="39">
        <v>3822.72524419</v>
      </c>
      <c r="Y117" s="39">
        <v>3822.7252440900011</v>
      </c>
      <c r="Z117" s="212">
        <v>3822.7252440900011</v>
      </c>
      <c r="AA117" s="39">
        <v>3822.7252440900002</v>
      </c>
      <c r="AB117" s="39">
        <v>3824.648444089999</v>
      </c>
      <c r="AC117" s="39">
        <v>3839.074944089999</v>
      </c>
      <c r="AD117" s="39">
        <v>3999.074944089999</v>
      </c>
      <c r="AE117" s="39">
        <v>3999.074944089999</v>
      </c>
      <c r="AF117" s="39">
        <v>3999.0749440900004</v>
      </c>
      <c r="AG117" s="39">
        <v>3999.0749440900004</v>
      </c>
      <c r="AH117" s="79">
        <v>4418.4758796900005</v>
      </c>
      <c r="AI117" s="79">
        <v>4418.4758796900005</v>
      </c>
      <c r="AJ117" s="79">
        <v>4418.4758796900005</v>
      </c>
      <c r="AK117" s="79">
        <v>4418.4758800899999</v>
      </c>
      <c r="AL117" s="79">
        <v>5045.2135744099996</v>
      </c>
      <c r="AM117" s="79">
        <v>5045.2135743900017</v>
      </c>
      <c r="AN117" s="79">
        <v>5045.2135743900017</v>
      </c>
      <c r="AO117"/>
      <c r="AP117"/>
      <c r="AQ117"/>
      <c r="AR117"/>
      <c r="AS117"/>
      <c r="AT117"/>
      <c r="AU117"/>
      <c r="AV117"/>
      <c r="AW117"/>
      <c r="AX117"/>
      <c r="AY117"/>
      <c r="AZ117"/>
      <c r="BA117"/>
      <c r="BB117"/>
      <c r="BC117"/>
      <c r="BD117"/>
      <c r="BE117"/>
      <c r="BF117"/>
      <c r="BG117"/>
    </row>
    <row r="118" spans="1:59" s="6" customFormat="1" ht="17.25" customHeight="1">
      <c r="A118" s="44" t="s">
        <v>328</v>
      </c>
      <c r="B118" s="39">
        <v>-4.1859999999999999</v>
      </c>
      <c r="C118" s="39">
        <v>-4.1859999999999999</v>
      </c>
      <c r="D118" s="39">
        <v>-19.405000000000001</v>
      </c>
      <c r="E118" s="39">
        <v>-19.405000000000001</v>
      </c>
      <c r="F118" s="39">
        <v>-19.405000000000001</v>
      </c>
      <c r="G118" s="39">
        <v>-66.284000000000006</v>
      </c>
      <c r="H118" s="39">
        <v>-67.662999999999997</v>
      </c>
      <c r="I118" s="39">
        <v>-67.662750870000011</v>
      </c>
      <c r="J118" s="39">
        <v>-67.662750870000011</v>
      </c>
      <c r="K118" s="39">
        <v>-67.662750870000011</v>
      </c>
      <c r="L118" s="39">
        <v>-52.98828924</v>
      </c>
      <c r="M118" s="39">
        <v>-50.899169239999999</v>
      </c>
      <c r="N118" s="39">
        <v>-70.600706200000005</v>
      </c>
      <c r="O118" s="39">
        <v>-110.97029222</v>
      </c>
      <c r="P118" s="39">
        <v>-104.33586222</v>
      </c>
      <c r="Q118" s="39">
        <v>-99.7435622</v>
      </c>
      <c r="R118" s="39">
        <v>-135.56781219999999</v>
      </c>
      <c r="S118" s="39">
        <v>-94.50788369</v>
      </c>
      <c r="T118" s="39">
        <v>-58.6938022</v>
      </c>
      <c r="U118" s="39">
        <v>-58.693802220000002</v>
      </c>
      <c r="V118" s="39">
        <v>-58.693802220000002</v>
      </c>
      <c r="W118" s="39">
        <v>-58.693802220000002</v>
      </c>
      <c r="X118" s="39">
        <v>-58.693802220000002</v>
      </c>
      <c r="Y118" s="39">
        <v>-58.693802220000002</v>
      </c>
      <c r="Z118" s="212">
        <v>-57.769452219999998</v>
      </c>
      <c r="AA118" s="39">
        <v>-38.972602219999999</v>
      </c>
      <c r="AB118" s="39">
        <v>-34.966002719999999</v>
      </c>
      <c r="AC118" s="39">
        <v>-34.966002719999999</v>
      </c>
      <c r="AD118" s="39">
        <v>-60.887639249999999</v>
      </c>
      <c r="AE118" s="39">
        <v>-114.41316051999999</v>
      </c>
      <c r="AF118" s="39">
        <v>-114.41316051999999</v>
      </c>
      <c r="AG118" s="39">
        <v>-122.99698089</v>
      </c>
      <c r="AH118" s="79">
        <v>-637.74377520000007</v>
      </c>
      <c r="AI118" s="79">
        <v>-627.9126442999999</v>
      </c>
      <c r="AJ118" s="79">
        <v>-627.9126442999999</v>
      </c>
      <c r="AK118" s="79">
        <v>-627.9126442999999</v>
      </c>
      <c r="AL118" s="79">
        <v>-260.73688919999995</v>
      </c>
      <c r="AM118" s="79">
        <v>-280.08993119999997</v>
      </c>
      <c r="AN118" s="79">
        <v>-112.78497535</v>
      </c>
      <c r="AO118"/>
      <c r="AP118"/>
      <c r="AQ118"/>
      <c r="AR118"/>
      <c r="AS118"/>
      <c r="AT118"/>
      <c r="AU118"/>
      <c r="AV118"/>
      <c r="AW118"/>
      <c r="AX118"/>
      <c r="AY118"/>
      <c r="AZ118"/>
      <c r="BA118"/>
      <c r="BB118"/>
      <c r="BC118"/>
      <c r="BD118"/>
      <c r="BE118"/>
      <c r="BF118"/>
      <c r="BG118"/>
    </row>
    <row r="119" spans="1:59" s="6" customFormat="1" ht="17.25" customHeight="1">
      <c r="A119" s="44" t="s">
        <v>329</v>
      </c>
      <c r="B119" s="39">
        <v>511.274</v>
      </c>
      <c r="C119" s="39">
        <v>564.827</v>
      </c>
      <c r="D119" s="39">
        <v>439.34199999999998</v>
      </c>
      <c r="E119" s="39">
        <v>537.46799999999996</v>
      </c>
      <c r="F119" s="39">
        <v>637.83600000000001</v>
      </c>
      <c r="G119" s="39">
        <v>609.93899999999996</v>
      </c>
      <c r="H119" s="39">
        <v>1893.492</v>
      </c>
      <c r="I119" s="39">
        <v>689.57372198999997</v>
      </c>
      <c r="J119" s="39">
        <v>737.17706119000002</v>
      </c>
      <c r="K119" s="39">
        <v>930.31993546000001</v>
      </c>
      <c r="L119" s="39">
        <v>896.20657689999996</v>
      </c>
      <c r="M119" s="39">
        <v>1078.2892542900008</v>
      </c>
      <c r="N119" s="39">
        <v>1088.729404319999</v>
      </c>
      <c r="O119" s="39">
        <v>1025.8214132099999</v>
      </c>
      <c r="P119" s="39">
        <v>1077.3050020399999</v>
      </c>
      <c r="Q119" s="39">
        <v>1020.11344796</v>
      </c>
      <c r="R119" s="39">
        <v>1041.7518052299999</v>
      </c>
      <c r="S119" s="39">
        <v>1013.32026008</v>
      </c>
      <c r="T119" s="39">
        <v>1125.0366214300011</v>
      </c>
      <c r="U119" s="39">
        <v>1127.8722766800001</v>
      </c>
      <c r="V119" s="39">
        <v>1157.52885984</v>
      </c>
      <c r="W119" s="39">
        <v>1024.6759069700001</v>
      </c>
      <c r="X119" s="39">
        <v>769.68015955999999</v>
      </c>
      <c r="Y119" s="39">
        <v>760.67376099000001</v>
      </c>
      <c r="Z119" s="212">
        <v>689.67155644000104</v>
      </c>
      <c r="AA119" s="39">
        <v>645.12889920999999</v>
      </c>
      <c r="AB119" s="39">
        <v>650.39221198000007</v>
      </c>
      <c r="AC119" s="39">
        <v>890.56940724000003</v>
      </c>
      <c r="AD119" s="39">
        <v>1027.3854616200001</v>
      </c>
      <c r="AE119" s="39">
        <v>998.08216112000002</v>
      </c>
      <c r="AF119" s="39">
        <v>634.16980524999997</v>
      </c>
      <c r="AG119" s="39">
        <v>627.83671699000001</v>
      </c>
      <c r="AH119" s="79">
        <v>184.22650385</v>
      </c>
      <c r="AI119" s="79">
        <v>132.24830120000001</v>
      </c>
      <c r="AJ119" s="79">
        <v>280.08106890000101</v>
      </c>
      <c r="AK119" s="79">
        <v>-599.50145652000026</v>
      </c>
      <c r="AL119" s="79">
        <v>-1609.1654275400001</v>
      </c>
      <c r="AM119" s="79">
        <v>-1581.46646442</v>
      </c>
      <c r="AN119" s="79">
        <v>-1313.0065398700003</v>
      </c>
      <c r="AO119"/>
      <c r="AP119"/>
      <c r="AQ119"/>
      <c r="AR119"/>
      <c r="AS119"/>
      <c r="AT119"/>
      <c r="AU119"/>
      <c r="AV119"/>
      <c r="AW119"/>
      <c r="AX119"/>
      <c r="AY119"/>
      <c r="AZ119"/>
      <c r="BA119"/>
      <c r="BB119"/>
      <c r="BC119"/>
      <c r="BD119"/>
      <c r="BE119"/>
      <c r="BF119"/>
      <c r="BG119"/>
    </row>
    <row r="120" spans="1:59" s="6" customFormat="1">
      <c r="A120" s="44" t="s">
        <v>330</v>
      </c>
      <c r="B120" s="39">
        <v>374.24799999999999</v>
      </c>
      <c r="C120" s="39">
        <v>912.60699999999997</v>
      </c>
      <c r="D120" s="39">
        <v>951.30399999999997</v>
      </c>
      <c r="E120" s="39">
        <v>1248.9760000000001</v>
      </c>
      <c r="F120" s="39">
        <v>1248.9760000000001</v>
      </c>
      <c r="G120" s="39">
        <v>1232.2280000000001</v>
      </c>
      <c r="H120" s="39">
        <v>0</v>
      </c>
      <c r="I120" s="39">
        <v>1596.6852251199998</v>
      </c>
      <c r="J120" s="39">
        <v>3588.0598902299998</v>
      </c>
      <c r="K120" s="39">
        <v>3588.0598902299998</v>
      </c>
      <c r="L120" s="39">
        <v>3588.0598902299998</v>
      </c>
      <c r="M120" s="39">
        <v>3436.4813773000001</v>
      </c>
      <c r="N120" s="39">
        <v>3926.2852076500012</v>
      </c>
      <c r="O120" s="39">
        <v>3926.2852076500003</v>
      </c>
      <c r="P120" s="39">
        <v>3905.2352076500001</v>
      </c>
      <c r="Q120" s="39">
        <v>4767.5492689599996</v>
      </c>
      <c r="R120" s="39">
        <v>4673.1598648699992</v>
      </c>
      <c r="S120" s="39">
        <v>4673.1598648700001</v>
      </c>
      <c r="T120" s="39">
        <v>4496.2251849900003</v>
      </c>
      <c r="U120" s="39">
        <v>6380.1006847200006</v>
      </c>
      <c r="V120" s="39">
        <v>6336.0174386200006</v>
      </c>
      <c r="W120" s="39">
        <v>6186.0174376200011</v>
      </c>
      <c r="X120" s="39">
        <v>5546.3603185599995</v>
      </c>
      <c r="Y120" s="39">
        <v>986.14697976000002</v>
      </c>
      <c r="Z120" s="212">
        <v>1084.6920568099999</v>
      </c>
      <c r="AA120" s="39">
        <v>1084.6920568099999</v>
      </c>
      <c r="AB120" s="39">
        <v>784.08492022000007</v>
      </c>
      <c r="AC120" s="39">
        <v>923.48468571000001</v>
      </c>
      <c r="AD120" s="39">
        <v>431.99788580000001</v>
      </c>
      <c r="AE120" s="39">
        <v>431.99788580000001</v>
      </c>
      <c r="AF120" s="39">
        <v>119.24719485</v>
      </c>
      <c r="AG120" s="39">
        <v>119.24719470999999</v>
      </c>
      <c r="AH120" s="79">
        <v>-187.03574713999998</v>
      </c>
      <c r="AI120" s="79">
        <v>-187.032316199999</v>
      </c>
      <c r="AJ120" s="79">
        <v>-579.13278801000024</v>
      </c>
      <c r="AK120" s="79">
        <v>944.88131567000028</v>
      </c>
      <c r="AL120" s="79">
        <v>890.41432764000058</v>
      </c>
      <c r="AM120" s="79">
        <v>961.43845738999937</v>
      </c>
      <c r="AN120" s="79">
        <v>3081.8223711800001</v>
      </c>
      <c r="AO120"/>
      <c r="AP120"/>
      <c r="AQ120"/>
      <c r="AR120"/>
      <c r="AS120"/>
      <c r="AT120"/>
      <c r="AU120"/>
      <c r="AV120"/>
      <c r="AW120"/>
      <c r="AX120"/>
      <c r="AY120"/>
      <c r="AZ120"/>
      <c r="BA120"/>
      <c r="BB120"/>
      <c r="BC120"/>
      <c r="BD120"/>
      <c r="BE120"/>
      <c r="BF120"/>
      <c r="BG120"/>
    </row>
    <row r="121" spans="1:59" s="6" customFormat="1">
      <c r="A121" s="44" t="s">
        <v>331</v>
      </c>
      <c r="B121" s="39">
        <v>0</v>
      </c>
      <c r="C121" s="39">
        <v>0</v>
      </c>
      <c r="D121" s="39">
        <v>0</v>
      </c>
      <c r="E121" s="39">
        <v>0</v>
      </c>
      <c r="F121" s="39">
        <v>0</v>
      </c>
      <c r="G121" s="39">
        <v>0</v>
      </c>
      <c r="H121" s="39">
        <v>0</v>
      </c>
      <c r="I121" s="39">
        <v>0</v>
      </c>
      <c r="J121" s="39">
        <v>0</v>
      </c>
      <c r="K121" s="39">
        <v>0</v>
      </c>
      <c r="L121" s="39">
        <v>0</v>
      </c>
      <c r="M121" s="39">
        <v>0</v>
      </c>
      <c r="N121" s="39">
        <v>0</v>
      </c>
      <c r="O121" s="39">
        <v>0</v>
      </c>
      <c r="P121" s="39">
        <v>179.46899999999999</v>
      </c>
      <c r="Q121" s="39">
        <v>0</v>
      </c>
      <c r="R121" s="39">
        <v>0</v>
      </c>
      <c r="S121" s="39">
        <v>0</v>
      </c>
      <c r="T121" s="39">
        <v>0</v>
      </c>
      <c r="U121" s="39">
        <v>0</v>
      </c>
      <c r="V121" s="39">
        <v>0</v>
      </c>
      <c r="W121" s="39">
        <v>0</v>
      </c>
      <c r="X121" s="39">
        <v>474.94125000000003</v>
      </c>
      <c r="Y121" s="39">
        <v>0</v>
      </c>
      <c r="Z121" s="212">
        <v>0</v>
      </c>
      <c r="AA121" s="39">
        <v>0</v>
      </c>
      <c r="AB121" s="39">
        <v>0</v>
      </c>
      <c r="AC121" s="39">
        <v>0</v>
      </c>
      <c r="AD121" s="39">
        <v>0</v>
      </c>
      <c r="AE121" s="39">
        <v>0</v>
      </c>
      <c r="AF121" s="39">
        <v>0</v>
      </c>
      <c r="AG121" s="39">
        <v>0</v>
      </c>
      <c r="AH121" s="79">
        <v>0</v>
      </c>
      <c r="AI121" s="79">
        <v>0</v>
      </c>
      <c r="AJ121" s="79">
        <v>0</v>
      </c>
      <c r="AK121" s="79">
        <v>0</v>
      </c>
      <c r="AL121" s="79">
        <v>0</v>
      </c>
      <c r="AM121" s="79">
        <v>0</v>
      </c>
      <c r="AN121" s="79">
        <v>0</v>
      </c>
      <c r="AO121"/>
      <c r="AP121"/>
      <c r="AQ121"/>
      <c r="AR121"/>
      <c r="AS121"/>
      <c r="AT121"/>
      <c r="AU121"/>
      <c r="AV121"/>
      <c r="AW121"/>
      <c r="AX121"/>
      <c r="AY121"/>
      <c r="AZ121"/>
      <c r="BA121"/>
      <c r="BB121"/>
      <c r="BC121"/>
      <c r="BD121"/>
      <c r="BE121"/>
      <c r="BF121"/>
      <c r="BG121"/>
    </row>
    <row r="122" spans="1:59" s="6" customFormat="1">
      <c r="A122" s="44" t="s">
        <v>332</v>
      </c>
      <c r="B122" s="39">
        <v>370.255</v>
      </c>
      <c r="C122" s="39">
        <v>0</v>
      </c>
      <c r="D122" s="39">
        <v>0</v>
      </c>
      <c r="E122" s="39">
        <v>0</v>
      </c>
      <c r="F122" s="39">
        <v>0</v>
      </c>
      <c r="G122" s="39">
        <v>0</v>
      </c>
      <c r="H122" s="39">
        <v>0</v>
      </c>
      <c r="I122" s="39">
        <v>-364.45719797000004</v>
      </c>
      <c r="J122" s="39">
        <v>0</v>
      </c>
      <c r="K122" s="39">
        <v>0</v>
      </c>
      <c r="L122" s="39">
        <v>0</v>
      </c>
      <c r="M122" s="39">
        <v>578.32620624000003</v>
      </c>
      <c r="N122" s="39">
        <v>-63.206812490000004</v>
      </c>
      <c r="O122" s="39">
        <v>-63.206812490000004</v>
      </c>
      <c r="P122" s="39">
        <v>-276.53796676000036</v>
      </c>
      <c r="Q122" s="39">
        <v>-695.48226339999997</v>
      </c>
      <c r="R122" s="39">
        <v>-695.48226339999997</v>
      </c>
      <c r="S122" s="39">
        <v>-695.48226339999997</v>
      </c>
      <c r="T122" s="39">
        <v>-735.5390457191163</v>
      </c>
      <c r="U122" s="39">
        <v>-2260.3991022600003</v>
      </c>
      <c r="V122" s="39">
        <v>-2531.8096992600003</v>
      </c>
      <c r="W122" s="39">
        <v>-2531.8096992600003</v>
      </c>
      <c r="X122" s="39">
        <v>-2454.3283314699997</v>
      </c>
      <c r="Y122" s="39">
        <v>2957.3146284999998</v>
      </c>
      <c r="Z122" s="212">
        <v>2577.817903489999</v>
      </c>
      <c r="AA122" s="39">
        <v>2577.8179034899999</v>
      </c>
      <c r="AB122" s="39">
        <v>2705.3649863200003</v>
      </c>
      <c r="AC122" s="39">
        <v>3541.417031</v>
      </c>
      <c r="AD122" s="39">
        <v>3492.9038311100003</v>
      </c>
      <c r="AE122" s="39">
        <v>3492.9038311099994</v>
      </c>
      <c r="AF122" s="39">
        <v>3493.2648996799999</v>
      </c>
      <c r="AG122" s="39">
        <v>4808.5906240000004</v>
      </c>
      <c r="AH122" s="39">
        <v>4785.214079379999</v>
      </c>
      <c r="AI122" s="39">
        <v>4785.21407344</v>
      </c>
      <c r="AJ122" s="39">
        <v>4784.8886734400003</v>
      </c>
      <c r="AK122" s="39">
        <v>4913.1941374699991</v>
      </c>
      <c r="AL122" s="39">
        <v>4708.165065969999</v>
      </c>
      <c r="AM122" s="39">
        <v>4657.8915232100007</v>
      </c>
      <c r="AN122" s="39">
        <v>1427.0842941700005</v>
      </c>
      <c r="AO122"/>
      <c r="AP122"/>
      <c r="AQ122"/>
      <c r="AR122"/>
      <c r="AS122"/>
      <c r="AT122"/>
      <c r="AU122"/>
      <c r="AV122"/>
      <c r="AW122"/>
      <c r="AX122"/>
      <c r="AY122"/>
      <c r="AZ122"/>
      <c r="BA122"/>
      <c r="BB122"/>
      <c r="BC122"/>
      <c r="BD122"/>
      <c r="BE122"/>
      <c r="BF122"/>
      <c r="BG122"/>
    </row>
    <row r="123" spans="1:59" s="6" customFormat="1">
      <c r="A123" s="44" t="s">
        <v>333</v>
      </c>
      <c r="B123" s="39">
        <v>0</v>
      </c>
      <c r="C123" s="39">
        <v>0</v>
      </c>
      <c r="D123" s="39">
        <v>0</v>
      </c>
      <c r="E123" s="39">
        <v>0</v>
      </c>
      <c r="F123" s="80">
        <v>2299.3229999999999</v>
      </c>
      <c r="G123" s="80">
        <v>2362.5230000000001</v>
      </c>
      <c r="H123" s="39">
        <v>2456.2800000000002</v>
      </c>
      <c r="I123" s="39">
        <v>2606.8075776299984</v>
      </c>
      <c r="J123" s="39">
        <v>-17.049742179999999</v>
      </c>
      <c r="K123" s="39">
        <v>266.18114292000001</v>
      </c>
      <c r="L123" s="39">
        <v>608.47535113999902</v>
      </c>
      <c r="M123" s="39">
        <v>27.142306960000003</v>
      </c>
      <c r="N123" s="39">
        <v>-174.37137810000101</v>
      </c>
      <c r="O123" s="39">
        <v>31.504680870002002</v>
      </c>
      <c r="P123" s="39">
        <v>263.89984433999001</v>
      </c>
      <c r="Q123" s="39">
        <v>256.4129026147599</v>
      </c>
      <c r="R123" s="39">
        <v>352.35139412956943</v>
      </c>
      <c r="S123" s="39">
        <v>356.36942685120459</v>
      </c>
      <c r="T123" s="39">
        <v>268.16516663245619</v>
      </c>
      <c r="U123" s="39">
        <v>-43.683363610000001</v>
      </c>
      <c r="V123" s="39">
        <v>5.7646996699970003</v>
      </c>
      <c r="W123" s="39">
        <v>-7.5796220300019996</v>
      </c>
      <c r="X123" s="39">
        <v>580.08319293000307</v>
      </c>
      <c r="Y123" s="39">
        <v>247.03078594999999</v>
      </c>
      <c r="Z123" s="212">
        <v>526.94116174999999</v>
      </c>
      <c r="AA123" s="39">
        <v>852.77833389</v>
      </c>
      <c r="AB123" s="39">
        <v>1036.083419000003</v>
      </c>
      <c r="AC123" s="39">
        <v>205.31588546</v>
      </c>
      <c r="AD123" s="39">
        <v>129.27288564000199</v>
      </c>
      <c r="AE123" s="39">
        <v>628.96565796000004</v>
      </c>
      <c r="AF123" s="39">
        <v>1315.3257241400001</v>
      </c>
      <c r="AG123" s="39">
        <v>345.71603364999999</v>
      </c>
      <c r="AH123" s="79">
        <v>281.37111491999605</v>
      </c>
      <c r="AI123" s="79">
        <v>325.31386906999899</v>
      </c>
      <c r="AJ123" s="79">
        <v>1652.0418737300031</v>
      </c>
      <c r="AK123" s="79">
        <v>395.70993908000071</v>
      </c>
      <c r="AL123" s="79">
        <v>813.97544509999943</v>
      </c>
      <c r="AM123" s="79">
        <v>1632.8609182199996</v>
      </c>
      <c r="AN123" s="79">
        <v>2425.4061562100028</v>
      </c>
      <c r="AO123"/>
      <c r="AP123"/>
      <c r="AQ123"/>
      <c r="AR123"/>
      <c r="AS123"/>
      <c r="AT123"/>
      <c r="AU123"/>
      <c r="AV123"/>
      <c r="AW123"/>
      <c r="AX123"/>
      <c r="AY123"/>
      <c r="AZ123"/>
      <c r="BA123"/>
      <c r="BB123"/>
      <c r="BC123"/>
      <c r="BD123"/>
      <c r="BE123"/>
      <c r="BF123"/>
      <c r="BG123"/>
    </row>
    <row r="124" spans="1:59" s="27" customFormat="1" ht="16.5" customHeight="1">
      <c r="A124" s="45" t="s">
        <v>334</v>
      </c>
      <c r="B124" s="46">
        <v>1255.777</v>
      </c>
      <c r="C124" s="46">
        <v>1477.434</v>
      </c>
      <c r="D124" s="46">
        <v>1390.646</v>
      </c>
      <c r="E124" s="46">
        <v>6458.8609999999999</v>
      </c>
      <c r="F124" s="46">
        <v>8858.5519999999997</v>
      </c>
      <c r="G124" s="46">
        <v>8830.2279999999992</v>
      </c>
      <c r="H124" s="46">
        <v>8973.9310000000005</v>
      </c>
      <c r="I124" s="46">
        <v>9152.7688669899981</v>
      </c>
      <c r="J124" s="46">
        <v>8932.3467494600009</v>
      </c>
      <c r="K124" s="46">
        <v>9408.7205088300016</v>
      </c>
      <c r="L124" s="46">
        <v>9731.5758201199988</v>
      </c>
      <c r="M124" s="46">
        <v>9761.1622666400017</v>
      </c>
      <c r="N124" s="46">
        <v>9398.6580062700014</v>
      </c>
      <c r="O124" s="46">
        <v>9501.2564881100025</v>
      </c>
      <c r="P124" s="46">
        <v>9736.8575161399876</v>
      </c>
      <c r="Q124" s="46">
        <v>9940.6720850247584</v>
      </c>
      <c r="R124" s="46">
        <v>9928.0352797195701</v>
      </c>
      <c r="S124" s="46">
        <v>9944.6816958012041</v>
      </c>
      <c r="T124" s="46">
        <v>8794.4169878424564</v>
      </c>
      <c r="U124" s="46">
        <v>8777.4280933999999</v>
      </c>
      <c r="V124" s="46">
        <v>8731.5327408399971</v>
      </c>
      <c r="W124" s="46">
        <v>8435.3354652699982</v>
      </c>
      <c r="X124" s="46">
        <v>8680.768031550002</v>
      </c>
      <c r="Y124" s="46">
        <v>8715.1975970700023</v>
      </c>
      <c r="Z124" s="213">
        <v>8644.0784703600002</v>
      </c>
      <c r="AA124" s="46">
        <v>8944.1698352700005</v>
      </c>
      <c r="AB124" s="46">
        <v>8965.6079788900024</v>
      </c>
      <c r="AC124" s="46">
        <v>9364.8959507799991</v>
      </c>
      <c r="AD124" s="46">
        <v>9019.7473690100014</v>
      </c>
      <c r="AE124" s="46">
        <v>9436.6113195599992</v>
      </c>
      <c r="AF124" s="46">
        <v>9446.6694074900006</v>
      </c>
      <c r="AG124" s="46">
        <v>9777.4685325500013</v>
      </c>
      <c r="AH124" s="46">
        <v>8844.508055499995</v>
      </c>
      <c r="AI124" s="46">
        <v>8846.3071629000005</v>
      </c>
      <c r="AJ124" s="46">
        <v>9928.4420634500038</v>
      </c>
      <c r="AK124" s="46">
        <v>9444.8471714899988</v>
      </c>
      <c r="AL124" s="46">
        <v>9587.8660963799975</v>
      </c>
      <c r="AM124" s="46">
        <v>10435.848077590001</v>
      </c>
      <c r="AN124" s="46">
        <v>10553.734880730004</v>
      </c>
      <c r="AO124"/>
      <c r="AP124"/>
      <c r="AQ124"/>
      <c r="AR124"/>
      <c r="AS124"/>
      <c r="AT124"/>
      <c r="AU124"/>
      <c r="AV124"/>
      <c r="AW124"/>
      <c r="AX124"/>
      <c r="AY124"/>
      <c r="AZ124"/>
      <c r="BA124"/>
      <c r="BB124"/>
      <c r="BC124"/>
      <c r="BD124"/>
      <c r="BE124"/>
      <c r="BF124"/>
      <c r="BG124"/>
    </row>
    <row r="125" spans="1:59" s="27" customFormat="1">
      <c r="A125" s="45" t="s">
        <v>335</v>
      </c>
      <c r="B125" s="46">
        <v>64.861999999999995</v>
      </c>
      <c r="C125" s="46">
        <v>247.76</v>
      </c>
      <c r="D125" s="46">
        <v>255.28899999999999</v>
      </c>
      <c r="E125" s="46">
        <v>325.48500000000001</v>
      </c>
      <c r="F125" s="46">
        <v>454.87400000000002</v>
      </c>
      <c r="G125" s="46">
        <v>440.29199999999997</v>
      </c>
      <c r="H125" s="46">
        <v>459.43200000000002</v>
      </c>
      <c r="I125" s="46">
        <v>432.85686019000002</v>
      </c>
      <c r="J125" s="46">
        <v>387.80077162999999</v>
      </c>
      <c r="K125" s="46">
        <v>1841.9722627399999</v>
      </c>
      <c r="L125" s="46">
        <v>4154.5032682000001</v>
      </c>
      <c r="M125" s="46">
        <v>3544.46817607</v>
      </c>
      <c r="N125" s="46">
        <v>3604.4813339200009</v>
      </c>
      <c r="O125" s="46">
        <v>3713.21201075</v>
      </c>
      <c r="P125" s="46">
        <v>3778.5118009000003</v>
      </c>
      <c r="Q125" s="46">
        <v>3773.2599670300001</v>
      </c>
      <c r="R125" s="46">
        <v>3859.9688756199989</v>
      </c>
      <c r="S125" s="46">
        <v>3941.2156476300001</v>
      </c>
      <c r="T125" s="46">
        <v>3630.99648217</v>
      </c>
      <c r="U125" s="46">
        <v>3660.07565557</v>
      </c>
      <c r="V125" s="46">
        <v>3631.1182875900004</v>
      </c>
      <c r="W125" s="46">
        <v>3707.6603008699999</v>
      </c>
      <c r="X125" s="46">
        <v>3688.4879811500009</v>
      </c>
      <c r="Y125" s="46">
        <v>3307.70774493</v>
      </c>
      <c r="Z125" s="213">
        <v>4760.4608604000005</v>
      </c>
      <c r="AA125" s="46">
        <v>3507.2223144600002</v>
      </c>
      <c r="AB125" s="46">
        <v>1826.73314452</v>
      </c>
      <c r="AC125" s="46">
        <v>1734.7580016900001</v>
      </c>
      <c r="AD125" s="46">
        <v>1808.76190587</v>
      </c>
      <c r="AE125" s="46">
        <v>1878.2830378199999</v>
      </c>
      <c r="AF125" s="46">
        <v>850.5953791799999</v>
      </c>
      <c r="AG125" s="46">
        <v>881.37423650999995</v>
      </c>
      <c r="AH125" s="46">
        <v>914.60074938000002</v>
      </c>
      <c r="AI125" s="46">
        <v>953.58729144000006</v>
      </c>
      <c r="AJ125" s="46">
        <v>1033.58301486</v>
      </c>
      <c r="AK125" s="46">
        <v>684.64535677000003</v>
      </c>
      <c r="AL125" s="46">
        <v>510.82463236999996</v>
      </c>
      <c r="AM125" s="46">
        <v>530.54597653000008</v>
      </c>
      <c r="AN125" s="46">
        <v>507.48183581000001</v>
      </c>
      <c r="AO125"/>
      <c r="AP125"/>
      <c r="AQ125"/>
      <c r="AR125"/>
      <c r="AS125"/>
      <c r="AT125"/>
      <c r="AU125"/>
      <c r="AV125"/>
      <c r="AW125"/>
      <c r="AX125"/>
      <c r="AY125"/>
      <c r="AZ125"/>
      <c r="BA125"/>
      <c r="BB125"/>
      <c r="BC125"/>
      <c r="BD125"/>
      <c r="BE125"/>
      <c r="BF125"/>
      <c r="BG125"/>
    </row>
    <row r="126" spans="1:59" s="34" customFormat="1">
      <c r="A126" s="21" t="s">
        <v>336</v>
      </c>
      <c r="B126" s="33">
        <v>16498.569</v>
      </c>
      <c r="C126" s="33">
        <v>17283.833999999999</v>
      </c>
      <c r="D126" s="33">
        <v>18103.169999999998</v>
      </c>
      <c r="E126" s="33">
        <v>18744.656000000003</v>
      </c>
      <c r="F126" s="33">
        <v>22263.359</v>
      </c>
      <c r="G126" s="33">
        <v>22875.637999999999</v>
      </c>
      <c r="H126" s="33">
        <v>22845.012000000002</v>
      </c>
      <c r="I126" s="33">
        <v>15636.518245169998</v>
      </c>
      <c r="J126" s="33">
        <v>15895.36389803</v>
      </c>
      <c r="K126" s="33">
        <v>17927.268670410002</v>
      </c>
      <c r="L126" s="33">
        <v>29289.70654182</v>
      </c>
      <c r="M126" s="33">
        <v>27524.58045455</v>
      </c>
      <c r="N126" s="33">
        <v>28128.353003220003</v>
      </c>
      <c r="O126" s="33">
        <v>28060.050742010004</v>
      </c>
      <c r="P126" s="33">
        <v>28598.373194309985</v>
      </c>
      <c r="Q126" s="33">
        <v>28487.159480234761</v>
      </c>
      <c r="R126" s="33">
        <v>28754.801680289569</v>
      </c>
      <c r="S126" s="33">
        <v>29275.593517571204</v>
      </c>
      <c r="T126" s="33">
        <v>27111.129651231786</v>
      </c>
      <c r="U126" s="33">
        <v>28407.779139810002</v>
      </c>
      <c r="V126" s="33">
        <v>28399.82228244</v>
      </c>
      <c r="W126" s="33">
        <v>29178.739869169993</v>
      </c>
      <c r="X126" s="33">
        <v>30323.757522870001</v>
      </c>
      <c r="Y126" s="33">
        <v>29437.856565869999</v>
      </c>
      <c r="Z126" s="208">
        <v>29501.291577789998</v>
      </c>
      <c r="AA126" s="33">
        <v>29306.306623569999</v>
      </c>
      <c r="AB126" s="33">
        <v>27299.832997790007</v>
      </c>
      <c r="AC126" s="33">
        <v>27054.352407620001</v>
      </c>
      <c r="AD126" s="33">
        <v>26973.27542582</v>
      </c>
      <c r="AE126" s="33">
        <v>27657.134867379998</v>
      </c>
      <c r="AF126" s="33">
        <v>28539.273003710005</v>
      </c>
      <c r="AG126" s="33">
        <v>28070.158570160002</v>
      </c>
      <c r="AH126" s="33">
        <v>27994.709117059996</v>
      </c>
      <c r="AI126" s="33">
        <v>28080.27045675</v>
      </c>
      <c r="AJ126" s="33">
        <v>28839.344603810001</v>
      </c>
      <c r="AK126" s="33">
        <v>29902.315020550002</v>
      </c>
      <c r="AL126" s="33">
        <v>29691.069472400002</v>
      </c>
      <c r="AM126" s="33">
        <v>31065.171566500001</v>
      </c>
      <c r="AN126" s="33">
        <v>32865.14014245</v>
      </c>
      <c r="AO126"/>
      <c r="AP126"/>
      <c r="AQ126"/>
      <c r="AR126"/>
      <c r="AS126"/>
      <c r="AT126"/>
      <c r="AU126"/>
      <c r="AV126"/>
      <c r="AW126"/>
      <c r="AX126"/>
      <c r="AY126"/>
      <c r="AZ126"/>
      <c r="BA126"/>
      <c r="BB126"/>
      <c r="BC126"/>
      <c r="BD126"/>
      <c r="BE126"/>
      <c r="BF126"/>
      <c r="BG126"/>
    </row>
    <row r="127" spans="1:59">
      <c r="A127" s="9" t="s">
        <v>337</v>
      </c>
      <c r="B127" s="365" t="s">
        <v>596</v>
      </c>
      <c r="C127" s="365" t="s">
        <v>597</v>
      </c>
      <c r="D127" s="365" t="s">
        <v>598</v>
      </c>
      <c r="E127" s="365" t="s">
        <v>599</v>
      </c>
      <c r="F127" s="365" t="s">
        <v>600</v>
      </c>
      <c r="G127" s="365" t="s">
        <v>601</v>
      </c>
      <c r="H127" s="365" t="s">
        <v>602</v>
      </c>
      <c r="I127" s="365" t="s">
        <v>603</v>
      </c>
      <c r="J127" s="365" t="s">
        <v>604</v>
      </c>
      <c r="K127" s="365" t="s">
        <v>605</v>
      </c>
      <c r="L127" s="365" t="s">
        <v>606</v>
      </c>
      <c r="M127" s="365" t="s">
        <v>607</v>
      </c>
      <c r="N127" s="365" t="s">
        <v>608</v>
      </c>
      <c r="O127" s="365" t="s">
        <v>609</v>
      </c>
      <c r="P127" s="365" t="s">
        <v>610</v>
      </c>
      <c r="Q127" s="365" t="s">
        <v>611</v>
      </c>
      <c r="R127" s="365" t="s">
        <v>612</v>
      </c>
      <c r="S127" s="365" t="s">
        <v>613</v>
      </c>
      <c r="T127" s="365" t="s">
        <v>614</v>
      </c>
      <c r="U127" s="365" t="s">
        <v>615</v>
      </c>
      <c r="V127" s="365" t="s">
        <v>616</v>
      </c>
      <c r="W127" s="365" t="s">
        <v>617</v>
      </c>
      <c r="X127" s="365" t="s">
        <v>618</v>
      </c>
      <c r="Y127" s="365" t="s">
        <v>619</v>
      </c>
      <c r="Z127" s="365" t="s">
        <v>620</v>
      </c>
      <c r="AA127" s="365" t="s">
        <v>621</v>
      </c>
      <c r="AB127" s="365" t="s">
        <v>622</v>
      </c>
      <c r="AC127" s="365" t="s">
        <v>623</v>
      </c>
      <c r="AD127" s="365" t="s">
        <v>624</v>
      </c>
      <c r="AE127" s="365" t="s">
        <v>625</v>
      </c>
      <c r="AF127" s="365" t="s">
        <v>626</v>
      </c>
      <c r="AG127" s="365" t="s">
        <v>627</v>
      </c>
      <c r="AH127" s="365" t="s">
        <v>628</v>
      </c>
      <c r="AI127" s="365" t="s">
        <v>629</v>
      </c>
      <c r="AJ127" s="365" t="s">
        <v>643</v>
      </c>
      <c r="AK127" s="365" t="s">
        <v>648</v>
      </c>
      <c r="AL127" s="365" t="s">
        <v>662</v>
      </c>
      <c r="AM127" s="365" t="s">
        <v>694</v>
      </c>
      <c r="AN127" s="365" t="s">
        <v>704</v>
      </c>
    </row>
    <row r="128" spans="1:59" ht="15.75" customHeight="1">
      <c r="A128" s="9" t="s">
        <v>250</v>
      </c>
      <c r="B128" s="364" t="s">
        <v>630</v>
      </c>
      <c r="C128" s="364" t="s">
        <v>631</v>
      </c>
      <c r="D128" s="364" t="s">
        <v>632</v>
      </c>
      <c r="E128" s="364" t="s">
        <v>10</v>
      </c>
      <c r="F128" s="364" t="s">
        <v>630</v>
      </c>
      <c r="G128" s="364" t="s">
        <v>631</v>
      </c>
      <c r="H128" s="364" t="s">
        <v>632</v>
      </c>
      <c r="I128" s="364" t="s">
        <v>10</v>
      </c>
      <c r="J128" s="364" t="s">
        <v>630</v>
      </c>
      <c r="K128" s="364" t="s">
        <v>631</v>
      </c>
      <c r="L128" s="364" t="s">
        <v>632</v>
      </c>
      <c r="M128" s="364" t="s">
        <v>10</v>
      </c>
      <c r="N128" s="364" t="s">
        <v>630</v>
      </c>
      <c r="O128" s="364" t="s">
        <v>631</v>
      </c>
      <c r="P128" s="364" t="s">
        <v>632</v>
      </c>
      <c r="Q128" s="364" t="s">
        <v>10</v>
      </c>
      <c r="R128" s="364" t="s">
        <v>630</v>
      </c>
      <c r="S128" s="364" t="s">
        <v>631</v>
      </c>
      <c r="T128" s="364" t="s">
        <v>632</v>
      </c>
      <c r="U128" s="364" t="s">
        <v>10</v>
      </c>
      <c r="V128" s="364" t="s">
        <v>630</v>
      </c>
      <c r="W128" s="364" t="s">
        <v>631</v>
      </c>
      <c r="X128" s="364" t="s">
        <v>632</v>
      </c>
      <c r="Y128" s="364" t="s">
        <v>10</v>
      </c>
      <c r="Z128" s="364" t="s">
        <v>630</v>
      </c>
      <c r="AA128" s="364" t="s">
        <v>631</v>
      </c>
      <c r="AB128" s="364" t="s">
        <v>632</v>
      </c>
      <c r="AC128" s="364" t="s">
        <v>10</v>
      </c>
      <c r="AD128" s="364" t="s">
        <v>630</v>
      </c>
      <c r="AE128" s="364" t="s">
        <v>631</v>
      </c>
      <c r="AF128" s="364" t="s">
        <v>632</v>
      </c>
      <c r="AG128" s="364" t="s">
        <v>10</v>
      </c>
      <c r="AH128" s="364" t="s">
        <v>11</v>
      </c>
      <c r="AI128" s="364" t="s">
        <v>631</v>
      </c>
      <c r="AJ128" s="364" t="s">
        <v>632</v>
      </c>
      <c r="AK128" s="364" t="s">
        <v>10</v>
      </c>
      <c r="AL128" s="364" t="s">
        <v>11</v>
      </c>
      <c r="AM128" s="364" t="s">
        <v>631</v>
      </c>
      <c r="AN128" s="364" t="s">
        <v>632</v>
      </c>
    </row>
    <row r="129" spans="1:40">
      <c r="A129" s="47" t="s">
        <v>338</v>
      </c>
      <c r="B129" s="47"/>
      <c r="C129" s="47"/>
      <c r="D129" s="47"/>
      <c r="E129" s="47"/>
      <c r="F129" s="47"/>
      <c r="G129" s="47"/>
      <c r="H129" s="47"/>
      <c r="I129" s="47"/>
      <c r="J129" s="47"/>
      <c r="K129" s="47"/>
      <c r="L129" s="47"/>
      <c r="M129" s="47"/>
      <c r="N129" s="47"/>
      <c r="O129" s="47"/>
      <c r="P129" s="47"/>
      <c r="Q129" s="47"/>
      <c r="R129" s="47"/>
      <c r="S129" s="47"/>
      <c r="T129" s="47"/>
      <c r="U129" s="72"/>
      <c r="V129" s="72"/>
      <c r="W129" s="72"/>
      <c r="X129" s="72"/>
      <c r="Y129" s="72"/>
      <c r="Z129" s="72"/>
      <c r="AA129" s="72"/>
      <c r="AB129" s="72"/>
      <c r="AC129" s="82"/>
      <c r="AD129" s="82"/>
      <c r="AE129" s="82"/>
      <c r="AH129" s="200"/>
      <c r="AI129" s="200"/>
      <c r="AK129" s="200"/>
      <c r="AL129" s="200"/>
    </row>
    <row r="130" spans="1:40">
      <c r="A130" s="81" t="s">
        <v>339</v>
      </c>
      <c r="B130" s="235">
        <v>0.41399999999999998</v>
      </c>
      <c r="C130" s="235">
        <v>251.53700000000001</v>
      </c>
      <c r="D130" s="235">
        <v>38.695</v>
      </c>
      <c r="E130" s="235">
        <v>480.91899999999998</v>
      </c>
      <c r="F130" s="235">
        <v>2299.3229999999999</v>
      </c>
      <c r="G130" s="235">
        <v>63.2</v>
      </c>
      <c r="H130" s="235">
        <v>93.757000000000005</v>
      </c>
      <c r="I130" s="235">
        <v>149.55500000000345</v>
      </c>
      <c r="J130" s="235">
        <v>-16.119999999999756</v>
      </c>
      <c r="K130" s="235">
        <v>397.59899999999999</v>
      </c>
      <c r="L130" s="235">
        <v>438.7189999999996</v>
      </c>
      <c r="M130" s="235">
        <v>170.96400000000023</v>
      </c>
      <c r="N130" s="235">
        <v>-66.123999999999995</v>
      </c>
      <c r="O130" s="235">
        <v>431.81799999999998</v>
      </c>
      <c r="P130" s="235">
        <v>196.74799999999999</v>
      </c>
      <c r="Q130" s="235">
        <v>295.8229169447589</v>
      </c>
      <c r="R130" s="235">
        <v>89.715980224810494</v>
      </c>
      <c r="S130" s="82">
        <v>-20.975742678366807</v>
      </c>
      <c r="T130" s="82">
        <v>-38.664428372161709</v>
      </c>
      <c r="U130" s="82">
        <v>-116.69603314406368</v>
      </c>
      <c r="V130" s="82">
        <v>120.86440825484735</v>
      </c>
      <c r="W130" s="82">
        <v>57.476192180002982</v>
      </c>
      <c r="X130" s="82">
        <v>631.35905288000299</v>
      </c>
      <c r="Y130" s="82">
        <v>306.46187280000004</v>
      </c>
      <c r="Z130" s="82">
        <v>448.52685784999994</v>
      </c>
      <c r="AA130" s="82">
        <v>417.02665982000104</v>
      </c>
      <c r="AB130" s="82">
        <v>313.54607245000102</v>
      </c>
      <c r="AC130" s="82">
        <v>273.84497371999998</v>
      </c>
      <c r="AD130" s="82">
        <v>-16.927831550000018</v>
      </c>
      <c r="AE130" s="82">
        <v>716.6532000900022</v>
      </c>
      <c r="AF130" s="82">
        <v>994.6844722300001</v>
      </c>
      <c r="AG130" s="451">
        <v>439.42715638999897</v>
      </c>
      <c r="AH130" s="82">
        <v>-91.210404260000018</v>
      </c>
      <c r="AI130" s="82">
        <v>84.126271269991008</v>
      </c>
      <c r="AJ130" s="82">
        <v>2016.76265117</v>
      </c>
      <c r="AK130" s="82">
        <v>505.65332421000005</v>
      </c>
      <c r="AL130" s="82">
        <v>658.02129669999897</v>
      </c>
      <c r="AM130" s="82">
        <v>1158.0646328700007</v>
      </c>
      <c r="AN130" s="82">
        <v>879.33523073999959</v>
      </c>
    </row>
    <row r="131" spans="1:40">
      <c r="A131" s="81" t="s">
        <v>340</v>
      </c>
      <c r="B131" s="81"/>
      <c r="C131" s="81"/>
      <c r="D131" s="81"/>
      <c r="E131" s="81"/>
      <c r="F131" s="81"/>
      <c r="G131" s="81"/>
      <c r="H131" s="81"/>
      <c r="I131" s="81"/>
      <c r="J131" s="81"/>
      <c r="K131" s="81"/>
      <c r="L131" s="81"/>
      <c r="M131" s="81"/>
      <c r="N131" s="81"/>
      <c r="O131" s="81"/>
      <c r="P131" s="81"/>
      <c r="Q131" s="81"/>
      <c r="R131" s="81"/>
      <c r="S131" s="81"/>
      <c r="T131" s="81"/>
      <c r="U131" s="82"/>
      <c r="V131" s="82"/>
      <c r="W131" s="82"/>
      <c r="X131" s="82"/>
      <c r="Y131" s="82"/>
      <c r="Z131" s="82"/>
      <c r="AA131" s="82"/>
      <c r="AB131" s="82"/>
      <c r="AC131" s="82"/>
      <c r="AD131" s="82"/>
      <c r="AE131" s="82"/>
      <c r="AF131" s="82"/>
      <c r="AG131" s="451"/>
      <c r="AH131" s="82"/>
      <c r="AI131" s="82"/>
      <c r="AJ131" s="82"/>
      <c r="AK131" s="82"/>
      <c r="AL131" s="82"/>
      <c r="AM131" s="82"/>
      <c r="AN131" s="82"/>
    </row>
    <row r="132" spans="1:40">
      <c r="A132" s="57" t="s">
        <v>278</v>
      </c>
      <c r="B132" s="236">
        <v>157.85300000000001</v>
      </c>
      <c r="C132" s="236">
        <v>533.07399999999996</v>
      </c>
      <c r="D132" s="236">
        <v>227.14400000000001</v>
      </c>
      <c r="E132" s="236">
        <v>-175.76400000000001</v>
      </c>
      <c r="F132" s="236">
        <v>165.77600000000001</v>
      </c>
      <c r="G132" s="236">
        <v>503.42899999999997</v>
      </c>
      <c r="H132" s="236">
        <v>254.6</v>
      </c>
      <c r="I132" s="236">
        <v>218.97499999999991</v>
      </c>
      <c r="J132" s="236">
        <v>259.20800000000003</v>
      </c>
      <c r="K132" s="236">
        <v>377.50799999999998</v>
      </c>
      <c r="L132" s="236">
        <v>455.911</v>
      </c>
      <c r="M132" s="236">
        <v>451.46</v>
      </c>
      <c r="N132" s="236">
        <v>127.108</v>
      </c>
      <c r="O132" s="236">
        <v>153.38200000000001</v>
      </c>
      <c r="P132" s="236">
        <v>158.654</v>
      </c>
      <c r="Q132" s="236">
        <v>138.42064087</v>
      </c>
      <c r="R132" s="236">
        <v>147.36652093000001</v>
      </c>
      <c r="S132" s="83">
        <v>147.02857942</v>
      </c>
      <c r="T132" s="83">
        <v>148.07161665999996</v>
      </c>
      <c r="U132" s="83">
        <v>138.35301338000002</v>
      </c>
      <c r="V132" s="83">
        <v>139.67785913999998</v>
      </c>
      <c r="W132" s="83">
        <v>142.15156704</v>
      </c>
      <c r="X132" s="83">
        <v>140.8567213</v>
      </c>
      <c r="Y132" s="83">
        <v>142.63898764000001</v>
      </c>
      <c r="Z132" s="83">
        <v>148.38425488999999</v>
      </c>
      <c r="AA132" s="83">
        <v>161.09509861999993</v>
      </c>
      <c r="AB132" s="83">
        <v>162.77761671000002</v>
      </c>
      <c r="AC132" s="83">
        <v>156.59072453000002</v>
      </c>
      <c r="AD132" s="83">
        <v>152.06514823000001</v>
      </c>
      <c r="AE132" s="83">
        <v>141.76457255000003</v>
      </c>
      <c r="AF132" s="83">
        <v>146.03410743000001</v>
      </c>
      <c r="AG132" s="83">
        <v>139.61208718999998</v>
      </c>
      <c r="AH132" s="83">
        <v>146.15432130000002</v>
      </c>
      <c r="AI132" s="83">
        <v>139.68747855999999</v>
      </c>
      <c r="AJ132" s="83">
        <v>134.73707104999997</v>
      </c>
      <c r="AK132" s="83">
        <v>139.18564262000001</v>
      </c>
      <c r="AL132" s="83">
        <v>138.83074651000001</v>
      </c>
      <c r="AM132" s="83">
        <v>151.80847291000001</v>
      </c>
      <c r="AN132" s="83">
        <v>140.47649475</v>
      </c>
    </row>
    <row r="133" spans="1:40">
      <c r="A133" s="57" t="s">
        <v>306</v>
      </c>
      <c r="B133" s="236">
        <v>175.18299999999999</v>
      </c>
      <c r="C133" s="236">
        <v>-104.354</v>
      </c>
      <c r="D133" s="236">
        <v>11.593999999999999</v>
      </c>
      <c r="E133" s="236">
        <v>152.376</v>
      </c>
      <c r="F133" s="236">
        <v>116.95099999999999</v>
      </c>
      <c r="G133" s="236">
        <v>-99.094999999999999</v>
      </c>
      <c r="H133" s="236">
        <v>19.989000000000001</v>
      </c>
      <c r="I133" s="236">
        <v>-97.937999999999988</v>
      </c>
      <c r="J133" s="236">
        <v>-17.459</v>
      </c>
      <c r="K133" s="236">
        <v>38.375</v>
      </c>
      <c r="L133" s="236">
        <v>21.872</v>
      </c>
      <c r="M133" s="236">
        <v>69.722999999999999</v>
      </c>
      <c r="N133" s="236">
        <v>0</v>
      </c>
      <c r="O133" s="236">
        <v>0</v>
      </c>
      <c r="P133" s="236">
        <v>0</v>
      </c>
      <c r="Q133" s="236">
        <v>0</v>
      </c>
      <c r="R133" s="236">
        <v>0</v>
      </c>
      <c r="S133" s="83">
        <v>0</v>
      </c>
      <c r="T133" s="83">
        <v>0</v>
      </c>
      <c r="U133" s="83">
        <v>0</v>
      </c>
      <c r="V133" s="83">
        <v>0</v>
      </c>
      <c r="W133" s="83">
        <v>0</v>
      </c>
      <c r="X133" s="83">
        <v>0</v>
      </c>
      <c r="Y133" s="83">
        <v>0</v>
      </c>
      <c r="Z133" s="83">
        <v>0</v>
      </c>
      <c r="AA133" s="83">
        <v>0</v>
      </c>
      <c r="AB133" s="83">
        <v>0</v>
      </c>
      <c r="AC133" s="83"/>
      <c r="AD133" s="83"/>
      <c r="AE133" s="83"/>
      <c r="AF133" s="83"/>
      <c r="AG133" s="83"/>
      <c r="AH133" s="83"/>
      <c r="AI133" s="83"/>
      <c r="AJ133" s="83"/>
      <c r="AK133" s="83"/>
      <c r="AL133" s="83"/>
      <c r="AM133" s="83"/>
      <c r="AN133" s="83"/>
    </row>
    <row r="134" spans="1:40" ht="12.75" customHeight="1">
      <c r="A134" s="57" t="s">
        <v>341</v>
      </c>
      <c r="B134" s="236">
        <v>-5.758</v>
      </c>
      <c r="C134" s="236">
        <v>-2.3580000000000001</v>
      </c>
      <c r="D134" s="236">
        <v>-7.8380000000000001</v>
      </c>
      <c r="E134" s="236">
        <v>-9.2330000000000005</v>
      </c>
      <c r="F134" s="236">
        <v>-1.9610000000000001</v>
      </c>
      <c r="G134" s="236">
        <v>1.3049999999999999</v>
      </c>
      <c r="H134" s="236">
        <v>-1.0999999999999999E-2</v>
      </c>
      <c r="I134" s="236">
        <v>-32.600999999999999</v>
      </c>
      <c r="J134" s="236">
        <v>-7.6269999999999998</v>
      </c>
      <c r="K134" s="236">
        <v>-54.145000000000003</v>
      </c>
      <c r="L134" s="236">
        <v>-3.19</v>
      </c>
      <c r="M134" s="236">
        <v>6.1020000000000003</v>
      </c>
      <c r="N134" s="236">
        <v>-3.8</v>
      </c>
      <c r="O134" s="236">
        <v>6.2169999999999996</v>
      </c>
      <c r="P134" s="236">
        <v>-7.9139999999999997</v>
      </c>
      <c r="Q134" s="236">
        <v>1.1879999999999999</v>
      </c>
      <c r="R134" s="236">
        <v>-1.855</v>
      </c>
      <c r="S134" s="83">
        <v>3.3689999999999998</v>
      </c>
      <c r="T134" s="83">
        <v>-6.2420000000000009</v>
      </c>
      <c r="U134" s="83">
        <v>-165.23900362593639</v>
      </c>
      <c r="V134" s="83">
        <v>189.34435922515269</v>
      </c>
      <c r="W134" s="83">
        <v>3.4314749399970288</v>
      </c>
      <c r="X134" s="83">
        <v>-430.78950239000301</v>
      </c>
      <c r="Y134" s="83">
        <v>5.1159998899999994</v>
      </c>
      <c r="Z134" s="83">
        <v>6.6759999900000002</v>
      </c>
      <c r="AA134" s="83">
        <v>-6.2770000100000001</v>
      </c>
      <c r="AB134" s="83">
        <v>7.3050001300000007</v>
      </c>
      <c r="AC134" s="83"/>
      <c r="AD134" s="83"/>
      <c r="AE134" s="83"/>
      <c r="AF134" s="83"/>
      <c r="AG134" s="83"/>
      <c r="AH134" s="83"/>
      <c r="AI134" s="83"/>
      <c r="AJ134" s="83"/>
      <c r="AK134" s="83"/>
      <c r="AL134" s="83"/>
      <c r="AM134" s="83"/>
      <c r="AN134" s="83"/>
    </row>
    <row r="135" spans="1:40" ht="12.75" customHeight="1">
      <c r="A135" s="57" t="s">
        <v>342</v>
      </c>
      <c r="B135" s="236">
        <v>0</v>
      </c>
      <c r="C135" s="236">
        <v>0</v>
      </c>
      <c r="D135" s="236">
        <v>0</v>
      </c>
      <c r="E135" s="236">
        <v>0</v>
      </c>
      <c r="F135" s="236">
        <v>0</v>
      </c>
      <c r="G135" s="236">
        <v>0</v>
      </c>
      <c r="H135" s="236">
        <v>0</v>
      </c>
      <c r="I135" s="236">
        <v>0</v>
      </c>
      <c r="J135" s="236">
        <v>0</v>
      </c>
      <c r="K135" s="236">
        <v>0</v>
      </c>
      <c r="L135" s="236">
        <v>0</v>
      </c>
      <c r="M135" s="236">
        <v>0</v>
      </c>
      <c r="N135" s="236">
        <v>36.159999999999997</v>
      </c>
      <c r="O135" s="236">
        <v>-197.24</v>
      </c>
      <c r="P135" s="236">
        <v>-80.956000000000003</v>
      </c>
      <c r="Q135" s="236">
        <v>-223.28050523475889</v>
      </c>
      <c r="R135" s="236">
        <v>-172.85564898481047</v>
      </c>
      <c r="S135" s="83">
        <v>-49.364638541633191</v>
      </c>
      <c r="T135" s="83">
        <v>-130.99791858783834</v>
      </c>
      <c r="U135" s="83">
        <v>0</v>
      </c>
      <c r="V135" s="83">
        <v>-248.04499999999999</v>
      </c>
      <c r="W135" s="83">
        <v>-28.766999999999999</v>
      </c>
      <c r="X135" s="83">
        <v>0</v>
      </c>
      <c r="Y135" s="83">
        <v>-441.34399999999999</v>
      </c>
      <c r="Z135" s="83">
        <v>-252.59399999999999</v>
      </c>
      <c r="AA135" s="83">
        <v>-404.245</v>
      </c>
      <c r="AB135" s="83">
        <v>-471.94900000000001</v>
      </c>
      <c r="AC135" s="83">
        <v>-256.90485029000001</v>
      </c>
      <c r="AD135" s="83">
        <v>-37.355370209999982</v>
      </c>
      <c r="AE135" s="83">
        <v>-411.79352829000004</v>
      </c>
      <c r="AF135" s="83">
        <v>-291.96643342000004</v>
      </c>
      <c r="AG135" s="83">
        <v>-291.91431602999995</v>
      </c>
      <c r="AH135" s="83">
        <v>-63.516074869999997</v>
      </c>
      <c r="AI135" s="83">
        <v>-80.573960989999989</v>
      </c>
      <c r="AJ135" s="83">
        <v>-545.16128903000106</v>
      </c>
      <c r="AK135" s="83">
        <v>-270.96689487999998</v>
      </c>
      <c r="AL135" s="83">
        <v>-60.58870168</v>
      </c>
      <c r="AM135" s="83">
        <v>-155.65425463999986</v>
      </c>
      <c r="AN135" s="83">
        <v>-623.55167027999948</v>
      </c>
    </row>
    <row r="136" spans="1:40" ht="20.25" customHeight="1">
      <c r="A136" s="57" t="s">
        <v>343</v>
      </c>
      <c r="B136" s="236">
        <v>3.1120000000000001</v>
      </c>
      <c r="C136" s="236">
        <v>-11.83</v>
      </c>
      <c r="D136" s="236">
        <v>2.0920000000000001</v>
      </c>
      <c r="E136" s="236">
        <v>-28.669</v>
      </c>
      <c r="F136" s="236">
        <v>17.048999999999999</v>
      </c>
      <c r="G136" s="236">
        <v>-11.507</v>
      </c>
      <c r="H136" s="236">
        <v>-27.631</v>
      </c>
      <c r="I136" s="236">
        <v>-71.802999999999997</v>
      </c>
      <c r="J136" s="236">
        <v>-58.557000000000002</v>
      </c>
      <c r="K136" s="236">
        <v>16.925999999999998</v>
      </c>
      <c r="L136" s="236">
        <v>-55.968000000000004</v>
      </c>
      <c r="M136" s="236">
        <v>11.163</v>
      </c>
      <c r="N136" s="236">
        <v>5.1459999999999999</v>
      </c>
      <c r="O136" s="236">
        <v>1.4E-2</v>
      </c>
      <c r="P136" s="236">
        <v>1.762</v>
      </c>
      <c r="Q136" s="236">
        <v>2.052</v>
      </c>
      <c r="R136" s="236">
        <v>2.7529999999999997</v>
      </c>
      <c r="S136" s="83">
        <v>2.5809999999999995</v>
      </c>
      <c r="T136" s="83">
        <v>2.1570000000000009</v>
      </c>
      <c r="U136" s="83">
        <v>1.2809999999999999</v>
      </c>
      <c r="V136" s="83">
        <v>1.3779999999999999</v>
      </c>
      <c r="W136" s="83">
        <v>0.10299999999999999</v>
      </c>
      <c r="X136" s="83">
        <v>2.3216500600000001</v>
      </c>
      <c r="Y136" s="83">
        <v>2.0169999999999999</v>
      </c>
      <c r="Z136" s="83">
        <v>1.5858618000000002</v>
      </c>
      <c r="AA136" s="83">
        <v>2.2531381999999995</v>
      </c>
      <c r="AB136" s="83">
        <v>8.9685348199999986</v>
      </c>
      <c r="AC136" s="83">
        <v>1.6208941599999998</v>
      </c>
      <c r="AD136" s="83">
        <v>18.813752079999997</v>
      </c>
      <c r="AE136" s="83">
        <v>14.530904940000001</v>
      </c>
      <c r="AF136" s="83">
        <v>8.1756375400000003</v>
      </c>
      <c r="AG136" s="83">
        <v>1.2538510200000001</v>
      </c>
      <c r="AH136" s="83">
        <v>4.5667138499999993</v>
      </c>
      <c r="AI136" s="83">
        <v>3.0118097199999996</v>
      </c>
      <c r="AJ136" s="83">
        <v>21.08246084</v>
      </c>
      <c r="AK136" s="83">
        <v>5.8590153699999998</v>
      </c>
      <c r="AL136" s="83">
        <v>2.3048892800000003</v>
      </c>
      <c r="AM136" s="83">
        <v>9.7095550999999993</v>
      </c>
      <c r="AN136" s="83">
        <v>22.625864170000003</v>
      </c>
    </row>
    <row r="137" spans="1:40">
      <c r="A137" s="57" t="s">
        <v>323</v>
      </c>
      <c r="B137" s="236">
        <v>-0.70599999999999996</v>
      </c>
      <c r="C137" s="236">
        <v>104.42</v>
      </c>
      <c r="D137" s="236">
        <v>16.408000000000001</v>
      </c>
      <c r="E137" s="236">
        <v>208.94900000000001</v>
      </c>
      <c r="F137" s="236">
        <v>1197.7719999999999</v>
      </c>
      <c r="G137" s="236">
        <v>-277.71800000000002</v>
      </c>
      <c r="H137" s="236">
        <v>69.725999999999999</v>
      </c>
      <c r="I137" s="236">
        <v>-27.021999999999935</v>
      </c>
      <c r="J137" s="236">
        <v>-164.63300000000001</v>
      </c>
      <c r="K137" s="236">
        <v>0</v>
      </c>
      <c r="L137" s="236">
        <v>0</v>
      </c>
      <c r="M137" s="236">
        <v>164.63300000000001</v>
      </c>
      <c r="N137" s="236">
        <v>0</v>
      </c>
      <c r="O137" s="236">
        <v>0</v>
      </c>
      <c r="P137" s="236">
        <v>0</v>
      </c>
      <c r="Q137" s="236">
        <v>0</v>
      </c>
      <c r="R137" s="236">
        <v>0</v>
      </c>
      <c r="S137" s="83">
        <v>0</v>
      </c>
      <c r="T137" s="83">
        <v>-15</v>
      </c>
      <c r="U137" s="83">
        <v>0</v>
      </c>
      <c r="V137" s="83">
        <v>0</v>
      </c>
      <c r="W137" s="83">
        <v>0</v>
      </c>
      <c r="X137" s="83">
        <v>0</v>
      </c>
      <c r="Y137" s="83">
        <v>0</v>
      </c>
      <c r="Z137" s="83">
        <v>0</v>
      </c>
      <c r="AA137" s="83">
        <v>0</v>
      </c>
      <c r="AB137" s="83">
        <v>0</v>
      </c>
      <c r="AC137" s="83"/>
      <c r="AD137" s="83"/>
      <c r="AE137" s="83"/>
      <c r="AF137" s="83"/>
      <c r="AG137" s="450"/>
      <c r="AH137" s="83"/>
      <c r="AI137" s="83"/>
      <c r="AJ137" s="83"/>
      <c r="AK137" s="83"/>
      <c r="AL137" s="83"/>
      <c r="AM137" s="83"/>
      <c r="AN137" s="83"/>
    </row>
    <row r="138" spans="1:40" ht="17.25" customHeight="1">
      <c r="A138" s="57" t="s">
        <v>271</v>
      </c>
      <c r="B138" s="236">
        <v>1.744</v>
      </c>
      <c r="C138" s="236">
        <v>-10.7</v>
      </c>
      <c r="D138" s="236">
        <v>8.032</v>
      </c>
      <c r="E138" s="236">
        <v>5.9210000000000003</v>
      </c>
      <c r="F138" s="236">
        <v>3.1080000000000001</v>
      </c>
      <c r="G138" s="236">
        <v>23.672999999999998</v>
      </c>
      <c r="H138" s="236">
        <v>12.974</v>
      </c>
      <c r="I138" s="236">
        <v>-0.79899999999999238</v>
      </c>
      <c r="J138" s="236">
        <v>8.4979999999999993</v>
      </c>
      <c r="K138" s="236">
        <v>0</v>
      </c>
      <c r="L138" s="236">
        <v>0</v>
      </c>
      <c r="M138" s="236">
        <v>-8.4979999999999993</v>
      </c>
      <c r="N138" s="236">
        <v>0</v>
      </c>
      <c r="O138" s="236">
        <v>0</v>
      </c>
      <c r="P138" s="236">
        <v>0</v>
      </c>
      <c r="Q138" s="236">
        <v>0</v>
      </c>
      <c r="R138" s="236">
        <v>0</v>
      </c>
      <c r="S138" s="83">
        <v>-6.6310000000000002</v>
      </c>
      <c r="T138" s="83">
        <v>6.6310000000000002</v>
      </c>
      <c r="U138" s="83">
        <v>0</v>
      </c>
      <c r="V138" s="83">
        <v>0</v>
      </c>
      <c r="W138" s="83">
        <v>0</v>
      </c>
      <c r="X138" s="83">
        <v>0</v>
      </c>
      <c r="Y138" s="83">
        <v>0</v>
      </c>
      <c r="Z138" s="83">
        <v>0</v>
      </c>
      <c r="AA138" s="83">
        <v>0</v>
      </c>
      <c r="AB138" s="83">
        <v>0</v>
      </c>
      <c r="AC138" s="83"/>
      <c r="AD138" s="83"/>
      <c r="AE138" s="83"/>
      <c r="AF138" s="83"/>
      <c r="AG138" s="450"/>
      <c r="AH138" s="83"/>
      <c r="AI138" s="83"/>
      <c r="AJ138" s="83"/>
      <c r="AK138" s="83"/>
      <c r="AL138" s="83"/>
      <c r="AM138" s="83"/>
      <c r="AN138" s="83"/>
    </row>
    <row r="139" spans="1:40" ht="17.25" customHeight="1">
      <c r="A139" s="57" t="s">
        <v>344</v>
      </c>
      <c r="B139" s="236">
        <v>0</v>
      </c>
      <c r="C139" s="236">
        <v>0</v>
      </c>
      <c r="D139" s="236">
        <v>0</v>
      </c>
      <c r="E139" s="236">
        <v>0</v>
      </c>
      <c r="F139" s="236">
        <v>0</v>
      </c>
      <c r="G139" s="236">
        <v>0</v>
      </c>
      <c r="H139" s="236">
        <v>0</v>
      </c>
      <c r="I139" s="236">
        <v>0</v>
      </c>
      <c r="J139" s="236">
        <v>0</v>
      </c>
      <c r="K139" s="236">
        <v>34.523000000000003</v>
      </c>
      <c r="L139" s="236">
        <v>-1.2450000000000001</v>
      </c>
      <c r="M139" s="236">
        <v>17.806999999999999</v>
      </c>
      <c r="N139" s="236">
        <v>25.085000000000001</v>
      </c>
      <c r="O139" s="236">
        <v>42.414999999999999</v>
      </c>
      <c r="P139" s="236">
        <v>13.444000000000001</v>
      </c>
      <c r="Q139" s="236">
        <v>18.216293839999999</v>
      </c>
      <c r="R139" s="236">
        <v>7.6037061599999989</v>
      </c>
      <c r="S139" s="83">
        <v>13.910000000000007</v>
      </c>
      <c r="T139" s="83">
        <v>9.7569999999999908</v>
      </c>
      <c r="U139" s="83">
        <v>8.89</v>
      </c>
      <c r="V139" s="83">
        <v>8.9789999999999992</v>
      </c>
      <c r="W139" s="83">
        <v>14.430999999999999</v>
      </c>
      <c r="X139" s="83">
        <v>10.86235958</v>
      </c>
      <c r="Y139" s="83">
        <v>18.812999999999999</v>
      </c>
      <c r="Z139" s="83">
        <v>22.20476618</v>
      </c>
      <c r="AA139" s="83">
        <v>20.232233820000005</v>
      </c>
      <c r="AB139" s="83">
        <v>16.702760810000001</v>
      </c>
      <c r="AC139" s="83">
        <v>4.4343207500000004</v>
      </c>
      <c r="AD139" s="83">
        <v>4.7846025899999995</v>
      </c>
      <c r="AE139" s="83">
        <v>13.429396710000001</v>
      </c>
      <c r="AF139" s="83">
        <v>93.902701610000008</v>
      </c>
      <c r="AG139" s="83">
        <v>10.30172514</v>
      </c>
      <c r="AH139" s="83">
        <v>3.6712748100000021</v>
      </c>
      <c r="AI139" s="83">
        <v>14.718</v>
      </c>
      <c r="AJ139" s="83">
        <v>5.8550090199999989</v>
      </c>
      <c r="AK139" s="83">
        <v>23.238</v>
      </c>
      <c r="AL139" s="83">
        <v>2.0049999999999999</v>
      </c>
      <c r="AM139" s="83">
        <v>4.7359220099999986</v>
      </c>
      <c r="AN139" s="83">
        <v>-0.23183069999999972</v>
      </c>
    </row>
    <row r="140" spans="1:40" ht="17.25" customHeight="1">
      <c r="A140" s="57" t="s">
        <v>345</v>
      </c>
      <c r="B140" s="236"/>
      <c r="C140" s="236"/>
      <c r="D140" s="236"/>
      <c r="E140" s="236"/>
      <c r="F140" s="236"/>
      <c r="G140" s="236"/>
      <c r="H140" s="236"/>
      <c r="I140" s="236"/>
      <c r="J140" s="236"/>
      <c r="K140" s="236"/>
      <c r="L140" s="236"/>
      <c r="M140" s="236"/>
      <c r="N140" s="236"/>
      <c r="O140" s="236"/>
      <c r="P140" s="236"/>
      <c r="Q140" s="236">
        <v>0</v>
      </c>
      <c r="R140" s="236">
        <v>0</v>
      </c>
      <c r="S140" s="83">
        <v>0</v>
      </c>
      <c r="T140" s="83">
        <v>-23.38</v>
      </c>
      <c r="U140" s="83">
        <v>0</v>
      </c>
      <c r="V140" s="83">
        <v>0</v>
      </c>
      <c r="W140" s="83">
        <v>0</v>
      </c>
      <c r="X140" s="83">
        <v>-36.581000000000003</v>
      </c>
      <c r="Y140" s="83">
        <v>0</v>
      </c>
      <c r="Z140" s="83">
        <v>0</v>
      </c>
      <c r="AA140" s="83">
        <v>0</v>
      </c>
      <c r="AB140" s="83">
        <v>0</v>
      </c>
      <c r="AC140" s="83"/>
      <c r="AD140" s="83"/>
      <c r="AE140" s="83"/>
      <c r="AF140" s="83"/>
      <c r="AG140" s="83"/>
      <c r="AH140" s="83"/>
      <c r="AI140" s="83"/>
      <c r="AJ140" s="83"/>
      <c r="AK140" s="83"/>
      <c r="AL140" s="83"/>
      <c r="AM140" s="83"/>
      <c r="AN140" s="83"/>
    </row>
    <row r="141" spans="1:40">
      <c r="A141" s="57" t="s">
        <v>346</v>
      </c>
      <c r="B141" s="236">
        <v>166.976</v>
      </c>
      <c r="C141" s="236">
        <v>-62.23</v>
      </c>
      <c r="D141" s="236">
        <v>53.177999999999997</v>
      </c>
      <c r="E141" s="236">
        <v>80.558000000000007</v>
      </c>
      <c r="F141" s="236">
        <v>-33.683999999999997</v>
      </c>
      <c r="G141" s="236">
        <v>562.29899999999998</v>
      </c>
      <c r="H141" s="236">
        <v>126.56100000000001</v>
      </c>
      <c r="I141" s="236">
        <v>-20.043000000000006</v>
      </c>
      <c r="J141" s="236">
        <v>394.49200000000002</v>
      </c>
      <c r="K141" s="236">
        <v>-70.989000000000004</v>
      </c>
      <c r="L141" s="236">
        <v>156.35499999999999</v>
      </c>
      <c r="M141" s="236">
        <v>169.62899999999999</v>
      </c>
      <c r="N141" s="236">
        <v>357.48399999999998</v>
      </c>
      <c r="O141" s="236">
        <v>79.929000000000002</v>
      </c>
      <c r="P141" s="236">
        <v>376.49599999999998</v>
      </c>
      <c r="Q141" s="236">
        <v>130.45098763000001</v>
      </c>
      <c r="R141" s="236">
        <v>218.07742848000001</v>
      </c>
      <c r="S141" s="83">
        <v>319.59600781999995</v>
      </c>
      <c r="T141" s="83">
        <v>322.62485875999994</v>
      </c>
      <c r="U141" s="83">
        <v>327.00549731000001</v>
      </c>
      <c r="V141" s="83">
        <v>302.63891161999999</v>
      </c>
      <c r="W141" s="83">
        <v>268.99859107000003</v>
      </c>
      <c r="X141" s="83">
        <v>435.80599999999998</v>
      </c>
      <c r="Y141" s="83">
        <v>527.12910364000004</v>
      </c>
      <c r="Z141" s="83">
        <v>289.8638963599999</v>
      </c>
      <c r="AA141" s="83">
        <v>398.4714408699989</v>
      </c>
      <c r="AB141" s="83">
        <v>364.92426043999797</v>
      </c>
      <c r="AC141" s="83">
        <v>226.46474147000001</v>
      </c>
      <c r="AD141" s="83">
        <v>319.96854610999998</v>
      </c>
      <c r="AE141" s="83">
        <v>74.101694440000003</v>
      </c>
      <c r="AF141" s="83">
        <v>538.66581123999993</v>
      </c>
      <c r="AG141" s="83">
        <v>142.66</v>
      </c>
      <c r="AH141" s="83">
        <v>415.49099999999999</v>
      </c>
      <c r="AI141" s="83">
        <v>271.988</v>
      </c>
      <c r="AJ141" s="83">
        <v>-266.36197535999997</v>
      </c>
      <c r="AK141" s="83">
        <v>170.44399999999999</v>
      </c>
      <c r="AL141" s="83">
        <v>1.915</v>
      </c>
      <c r="AM141" s="83">
        <v>166.58241998</v>
      </c>
      <c r="AN141" s="83">
        <v>169.44944816000003</v>
      </c>
    </row>
    <row r="142" spans="1:40">
      <c r="A142" s="57" t="s">
        <v>258</v>
      </c>
      <c r="B142" s="236">
        <v>0</v>
      </c>
      <c r="C142" s="236">
        <v>0</v>
      </c>
      <c r="D142" s="236">
        <v>0</v>
      </c>
      <c r="E142" s="236">
        <v>0</v>
      </c>
      <c r="F142" s="236">
        <v>-3315.1190000000001</v>
      </c>
      <c r="G142" s="236">
        <v>18.16</v>
      </c>
      <c r="H142" s="236">
        <v>0</v>
      </c>
      <c r="I142" s="236">
        <v>198.46499999999969</v>
      </c>
      <c r="J142" s="236">
        <v>0</v>
      </c>
      <c r="K142" s="236">
        <v>0</v>
      </c>
      <c r="L142" s="236">
        <v>0</v>
      </c>
      <c r="M142" s="236">
        <v>0</v>
      </c>
      <c r="N142" s="236">
        <v>0</v>
      </c>
      <c r="O142" s="236">
        <v>0</v>
      </c>
      <c r="P142" s="236">
        <v>0</v>
      </c>
      <c r="Q142" s="236">
        <v>0</v>
      </c>
      <c r="R142" s="236">
        <v>0</v>
      </c>
      <c r="S142" s="83">
        <v>0</v>
      </c>
      <c r="T142" s="83">
        <v>0</v>
      </c>
      <c r="U142" s="83">
        <v>0</v>
      </c>
      <c r="V142" s="83">
        <v>0</v>
      </c>
      <c r="W142" s="83">
        <v>0</v>
      </c>
      <c r="X142" s="83">
        <v>0</v>
      </c>
      <c r="Y142" s="83">
        <v>0</v>
      </c>
      <c r="Z142" s="83">
        <v>0</v>
      </c>
      <c r="AA142" s="83">
        <v>0</v>
      </c>
      <c r="AB142" s="83">
        <v>0</v>
      </c>
      <c r="AC142" s="83"/>
      <c r="AD142" s="83"/>
      <c r="AE142" s="83"/>
      <c r="AF142" s="83"/>
      <c r="AG142" s="450"/>
      <c r="AH142" s="83"/>
      <c r="AI142" s="83"/>
      <c r="AJ142" s="83"/>
      <c r="AK142" s="83"/>
      <c r="AL142" s="83"/>
      <c r="AM142" s="83"/>
      <c r="AN142" s="83"/>
    </row>
    <row r="143" spans="1:40" ht="21" customHeight="1">
      <c r="A143" s="57" t="s">
        <v>347</v>
      </c>
      <c r="B143" s="236"/>
      <c r="C143" s="236"/>
      <c r="D143" s="236"/>
      <c r="E143" s="236"/>
      <c r="F143" s="236"/>
      <c r="G143" s="236"/>
      <c r="H143" s="236"/>
      <c r="I143" s="236"/>
      <c r="J143" s="236"/>
      <c r="K143" s="236"/>
      <c r="L143" s="236"/>
      <c r="M143" s="236"/>
      <c r="N143" s="236"/>
      <c r="O143" s="236"/>
      <c r="P143" s="236"/>
      <c r="Q143" s="236">
        <v>0</v>
      </c>
      <c r="R143" s="236">
        <v>0</v>
      </c>
      <c r="S143" s="83">
        <v>0</v>
      </c>
      <c r="T143" s="83">
        <v>-34.555</v>
      </c>
      <c r="U143" s="83">
        <v>0</v>
      </c>
      <c r="V143" s="83">
        <v>0</v>
      </c>
      <c r="W143" s="83">
        <v>0</v>
      </c>
      <c r="X143" s="83">
        <v>0</v>
      </c>
      <c r="Y143" s="83">
        <v>0</v>
      </c>
      <c r="Z143" s="83">
        <v>0</v>
      </c>
      <c r="AA143" s="83">
        <v>0</v>
      </c>
      <c r="AB143" s="83">
        <v>0</v>
      </c>
      <c r="AC143" s="83"/>
      <c r="AD143" s="83"/>
      <c r="AE143" s="83"/>
      <c r="AF143" s="83"/>
      <c r="AG143" s="450"/>
      <c r="AH143" s="83"/>
      <c r="AI143" s="83"/>
      <c r="AJ143" s="83"/>
      <c r="AK143" s="83"/>
      <c r="AL143" s="83"/>
      <c r="AM143" s="83"/>
      <c r="AN143" s="83"/>
    </row>
    <row r="144" spans="1:40">
      <c r="A144" s="57" t="s">
        <v>348</v>
      </c>
      <c r="B144" s="236">
        <v>0</v>
      </c>
      <c r="C144" s="236">
        <v>0</v>
      </c>
      <c r="D144" s="236">
        <v>0.68400000000000005</v>
      </c>
      <c r="E144" s="236">
        <v>2.2770000000000001</v>
      </c>
      <c r="F144" s="236">
        <v>0</v>
      </c>
      <c r="G144" s="236">
        <v>0</v>
      </c>
      <c r="H144" s="236">
        <v>4.8</v>
      </c>
      <c r="I144" s="236">
        <v>6.0000000000000009</v>
      </c>
      <c r="J144" s="236">
        <v>3.323</v>
      </c>
      <c r="K144" s="236">
        <v>3.3239999999999998</v>
      </c>
      <c r="L144" s="236">
        <v>3.3239999999999998</v>
      </c>
      <c r="M144" s="236">
        <v>3.3239999999999998</v>
      </c>
      <c r="N144" s="236">
        <v>2.1520000000000001</v>
      </c>
      <c r="O144" s="236">
        <v>2.153</v>
      </c>
      <c r="P144" s="236">
        <v>2.29</v>
      </c>
      <c r="Q144" s="236">
        <v>2.5630000000000002</v>
      </c>
      <c r="R144" s="236">
        <v>2.5630000000000002</v>
      </c>
      <c r="S144" s="83">
        <v>2.5629999999999997</v>
      </c>
      <c r="T144" s="83">
        <v>5.0630000000000006</v>
      </c>
      <c r="U144" s="83">
        <v>2.7429999999999999</v>
      </c>
      <c r="V144" s="83">
        <v>2.7429999999999999</v>
      </c>
      <c r="W144" s="83">
        <v>2.7429999999999999</v>
      </c>
      <c r="X144" s="83">
        <v>3.0515100799999999</v>
      </c>
      <c r="Y144" s="83">
        <v>2.1269999999999998</v>
      </c>
      <c r="Z144" s="83">
        <v>2.1259999999999999</v>
      </c>
      <c r="AA144" s="83">
        <v>2.1239999999999997</v>
      </c>
      <c r="AB144" s="83">
        <v>1.99</v>
      </c>
      <c r="AC144" s="83">
        <v>1.4933062399999999</v>
      </c>
      <c r="AD144" s="83">
        <v>1.9950923400000002</v>
      </c>
      <c r="AE144" s="83">
        <v>3.2850597699999997</v>
      </c>
      <c r="AF144" s="83">
        <v>3.1150859100000003</v>
      </c>
      <c r="AG144" s="450">
        <v>2.0946433899999999</v>
      </c>
      <c r="AH144" s="83">
        <v>2.2698837600000008</v>
      </c>
      <c r="AI144" s="83">
        <v>1.58622796</v>
      </c>
      <c r="AJ144" s="83">
        <v>2.5702008899999997</v>
      </c>
      <c r="AK144" s="83">
        <v>2.4884189399999999</v>
      </c>
      <c r="AL144" s="83">
        <v>2.4884189399999999</v>
      </c>
      <c r="AM144" s="83">
        <v>26.486712670000003</v>
      </c>
      <c r="AN144" s="83">
        <v>12.68847691</v>
      </c>
    </row>
    <row r="145" spans="1:42">
      <c r="A145" s="57" t="s">
        <v>349</v>
      </c>
      <c r="B145" s="236">
        <v>0</v>
      </c>
      <c r="C145" s="236">
        <v>0</v>
      </c>
      <c r="D145" s="236">
        <v>0</v>
      </c>
      <c r="E145" s="236">
        <v>0</v>
      </c>
      <c r="F145" s="236">
        <v>0</v>
      </c>
      <c r="G145" s="236">
        <v>0</v>
      </c>
      <c r="H145" s="236">
        <v>0</v>
      </c>
      <c r="I145" s="236">
        <v>0</v>
      </c>
      <c r="J145" s="236">
        <v>0</v>
      </c>
      <c r="K145" s="236">
        <v>0</v>
      </c>
      <c r="L145" s="236">
        <v>-85.915000000000006</v>
      </c>
      <c r="M145" s="236">
        <v>-52.860999999999997</v>
      </c>
      <c r="N145" s="236">
        <v>-7.665</v>
      </c>
      <c r="O145" s="236">
        <v>-45.448999999999998</v>
      </c>
      <c r="P145" s="236">
        <v>-72.209999999999994</v>
      </c>
      <c r="Q145" s="236">
        <v>-4.1975999999976921E-4</v>
      </c>
      <c r="R145" s="236">
        <v>1.0000000000047748E-3</v>
      </c>
      <c r="S145" s="83">
        <v>-8.861800000090625E-4</v>
      </c>
      <c r="T145" s="83">
        <v>1.0000000000047748E-3</v>
      </c>
      <c r="U145" s="83">
        <v>2.8299999999958914E-4</v>
      </c>
      <c r="V145" s="83">
        <v>5.8400000018110632E-6</v>
      </c>
      <c r="W145" s="83">
        <v>7.1115999999999996E-4</v>
      </c>
      <c r="X145" s="83">
        <v>0</v>
      </c>
      <c r="Y145" s="83">
        <v>0</v>
      </c>
      <c r="Z145" s="83">
        <v>0</v>
      </c>
      <c r="AA145" s="83">
        <v>0</v>
      </c>
      <c r="AB145" s="83">
        <v>0</v>
      </c>
      <c r="AC145" s="83">
        <v>0</v>
      </c>
      <c r="AD145" s="83"/>
      <c r="AE145" s="83"/>
      <c r="AF145" s="83"/>
      <c r="AG145" s="450"/>
      <c r="AH145" s="83"/>
      <c r="AI145" s="83"/>
      <c r="AJ145" s="83"/>
      <c r="AK145" s="83"/>
      <c r="AL145" s="83"/>
      <c r="AM145" s="83"/>
      <c r="AN145" s="83"/>
    </row>
    <row r="146" spans="1:42">
      <c r="A146" s="57" t="s">
        <v>350</v>
      </c>
      <c r="B146" s="236">
        <v>0</v>
      </c>
      <c r="C146" s="236">
        <v>0</v>
      </c>
      <c r="D146" s="236">
        <v>0</v>
      </c>
      <c r="E146" s="236">
        <v>0</v>
      </c>
      <c r="F146" s="236">
        <v>0</v>
      </c>
      <c r="G146" s="236">
        <v>0</v>
      </c>
      <c r="H146" s="236">
        <v>0</v>
      </c>
      <c r="I146" s="236">
        <v>0</v>
      </c>
      <c r="J146" s="236">
        <v>0</v>
      </c>
      <c r="K146" s="236">
        <v>0</v>
      </c>
      <c r="L146" s="236">
        <v>0</v>
      </c>
      <c r="M146" s="236">
        <v>0</v>
      </c>
      <c r="N146" s="236">
        <v>0</v>
      </c>
      <c r="O146" s="236">
        <v>0</v>
      </c>
      <c r="P146" s="236">
        <v>0</v>
      </c>
      <c r="Q146" s="236">
        <v>0</v>
      </c>
      <c r="R146" s="236">
        <v>0</v>
      </c>
      <c r="S146" s="83">
        <v>0</v>
      </c>
      <c r="T146" s="83">
        <v>0</v>
      </c>
      <c r="U146" s="83">
        <v>0</v>
      </c>
      <c r="V146" s="83">
        <v>0</v>
      </c>
      <c r="W146" s="83">
        <v>0</v>
      </c>
      <c r="X146" s="83">
        <v>0</v>
      </c>
      <c r="Y146" s="83">
        <v>0</v>
      </c>
      <c r="Z146" s="83">
        <v>0</v>
      </c>
      <c r="AA146" s="83">
        <v>0</v>
      </c>
      <c r="AB146" s="83">
        <v>0</v>
      </c>
      <c r="AC146" s="83">
        <v>0</v>
      </c>
      <c r="AD146" s="83"/>
      <c r="AE146" s="83"/>
      <c r="AF146" s="83"/>
      <c r="AG146" s="450"/>
      <c r="AH146" s="83"/>
      <c r="AI146" s="83"/>
      <c r="AJ146" s="83"/>
      <c r="AK146" s="83"/>
      <c r="AL146" s="83"/>
      <c r="AM146" s="83"/>
      <c r="AN146" s="83"/>
    </row>
    <row r="147" spans="1:42">
      <c r="A147" s="57" t="s">
        <v>351</v>
      </c>
      <c r="B147" s="236"/>
      <c r="C147" s="236"/>
      <c r="D147" s="236"/>
      <c r="E147" s="236"/>
      <c r="F147" s="236"/>
      <c r="G147" s="236"/>
      <c r="H147" s="236"/>
      <c r="I147" s="236"/>
      <c r="J147" s="236"/>
      <c r="K147" s="236"/>
      <c r="L147" s="236"/>
      <c r="M147" s="236"/>
      <c r="N147" s="236"/>
      <c r="O147" s="236"/>
      <c r="P147" s="236"/>
      <c r="Q147" s="236">
        <v>0</v>
      </c>
      <c r="R147" s="236">
        <v>0</v>
      </c>
      <c r="S147" s="83">
        <v>0</v>
      </c>
      <c r="T147" s="83">
        <v>0</v>
      </c>
      <c r="U147" s="83">
        <v>0</v>
      </c>
      <c r="V147" s="83">
        <v>0</v>
      </c>
      <c r="W147" s="83">
        <v>0</v>
      </c>
      <c r="X147" s="83">
        <v>-297.20299999999997</v>
      </c>
      <c r="Y147" s="83">
        <v>0</v>
      </c>
      <c r="Z147" s="83">
        <v>0</v>
      </c>
      <c r="AA147" s="83">
        <v>0</v>
      </c>
      <c r="AB147" s="83">
        <v>0</v>
      </c>
      <c r="AC147" s="83"/>
      <c r="AD147" s="83"/>
      <c r="AE147" s="83"/>
      <c r="AF147" s="83"/>
      <c r="AG147" s="450"/>
      <c r="AH147" s="83"/>
      <c r="AI147" s="83"/>
      <c r="AJ147" s="83"/>
      <c r="AK147" s="83"/>
      <c r="AL147" s="83"/>
      <c r="AM147" s="83"/>
      <c r="AN147" s="83"/>
    </row>
    <row r="148" spans="1:42">
      <c r="A148" s="57" t="s">
        <v>352</v>
      </c>
      <c r="B148" s="236">
        <v>19.422999999999998</v>
      </c>
      <c r="C148" s="236">
        <v>-16.22</v>
      </c>
      <c r="D148" s="236">
        <v>-1.633</v>
      </c>
      <c r="E148" s="236">
        <v>3.0129999999999999</v>
      </c>
      <c r="F148" s="236">
        <v>5.1820000000000004</v>
      </c>
      <c r="G148" s="236">
        <v>-5.1859999999999999</v>
      </c>
      <c r="H148" s="236">
        <v>0</v>
      </c>
      <c r="I148" s="236">
        <v>-5.7050000000000001</v>
      </c>
      <c r="J148" s="236">
        <v>0.64500000000000002</v>
      </c>
      <c r="K148" s="236">
        <v>12.775</v>
      </c>
      <c r="L148" s="236">
        <v>36.591999999999999</v>
      </c>
      <c r="M148" s="236">
        <v>-6.1459999999999999</v>
      </c>
      <c r="N148" s="236">
        <v>10.773</v>
      </c>
      <c r="O148" s="236">
        <v>39.283999999999999</v>
      </c>
      <c r="P148" s="236">
        <v>-6.15</v>
      </c>
      <c r="Q148" s="236">
        <v>16.27216069</v>
      </c>
      <c r="R148" s="236">
        <v>41.293428793500006</v>
      </c>
      <c r="S148" s="83">
        <v>10.199638289999996</v>
      </c>
      <c r="T148" s="83">
        <v>30.771265219999997</v>
      </c>
      <c r="U148" s="83">
        <v>17.765018519999998</v>
      </c>
      <c r="V148" s="83">
        <v>17.62104798</v>
      </c>
      <c r="W148" s="83">
        <v>31.243933500000001</v>
      </c>
      <c r="X148" s="83">
        <v>46.079404439999998</v>
      </c>
      <c r="Y148" s="83">
        <v>15.462</v>
      </c>
      <c r="Z148" s="83">
        <v>16.290125060000108</v>
      </c>
      <c r="AA148" s="83">
        <v>23.518611109999995</v>
      </c>
      <c r="AB148" s="83">
        <v>58.153124690000013</v>
      </c>
      <c r="AC148" s="83">
        <v>24.064270029999989</v>
      </c>
      <c r="AD148" s="83">
        <v>23.007545769999979</v>
      </c>
      <c r="AE148" s="83">
        <v>26.783174349999967</v>
      </c>
      <c r="AF148" s="83">
        <v>-995.25551713000004</v>
      </c>
      <c r="AG148" s="83">
        <v>14.899292030000943</v>
      </c>
      <c r="AH148" s="83">
        <v>16.292086580000081</v>
      </c>
      <c r="AI148" s="83">
        <v>36.550704620006968</v>
      </c>
      <c r="AJ148" s="83">
        <v>-1000.4819379699998</v>
      </c>
      <c r="AK148" s="83">
        <v>-87.363772980001542</v>
      </c>
      <c r="AL148" s="83">
        <v>-26.155098119999927</v>
      </c>
      <c r="AM148" s="83">
        <v>-428.93212336999994</v>
      </c>
      <c r="AN148" s="83">
        <v>95.897758479999965</v>
      </c>
      <c r="AO148" s="315"/>
      <c r="AP148" s="222"/>
    </row>
    <row r="149" spans="1:42">
      <c r="A149" s="81" t="s">
        <v>353</v>
      </c>
      <c r="B149" s="237"/>
      <c r="C149" s="237"/>
      <c r="D149" s="237"/>
      <c r="E149" s="237"/>
      <c r="F149" s="237"/>
      <c r="G149" s="237"/>
      <c r="H149" s="237"/>
      <c r="I149" s="237"/>
      <c r="J149" s="238"/>
      <c r="K149" s="238"/>
      <c r="L149" s="238"/>
      <c r="M149" s="238"/>
      <c r="N149" s="238"/>
      <c r="O149" s="238"/>
      <c r="P149" s="236"/>
      <c r="Q149" s="238"/>
      <c r="R149" s="238"/>
      <c r="S149" s="84"/>
      <c r="T149" s="84"/>
      <c r="U149" s="84"/>
      <c r="V149" s="84"/>
      <c r="W149" s="84"/>
      <c r="X149" s="84"/>
      <c r="Y149" s="84"/>
      <c r="Z149" s="84"/>
      <c r="AA149" s="84"/>
      <c r="AB149" s="84"/>
      <c r="AC149" s="84"/>
      <c r="AD149" s="84"/>
      <c r="AE149" s="84"/>
      <c r="AF149" s="84"/>
      <c r="AG149" s="84"/>
      <c r="AH149" s="84"/>
      <c r="AI149" s="84"/>
      <c r="AJ149" s="84"/>
      <c r="AK149" s="84"/>
      <c r="AL149" s="84"/>
      <c r="AM149" s="84"/>
      <c r="AN149" s="84"/>
    </row>
    <row r="150" spans="1:42">
      <c r="A150" s="57" t="s">
        <v>287</v>
      </c>
      <c r="B150" s="236">
        <v>153.25700000000001</v>
      </c>
      <c r="C150" s="236">
        <v>-153.37799999999999</v>
      </c>
      <c r="D150" s="236">
        <v>135.50399999999999</v>
      </c>
      <c r="E150" s="236">
        <v>29.31</v>
      </c>
      <c r="F150" s="236">
        <v>-123.256</v>
      </c>
      <c r="G150" s="236">
        <v>-105.55200000000001</v>
      </c>
      <c r="H150" s="236">
        <v>-38.567999999999998</v>
      </c>
      <c r="I150" s="236">
        <v>-93.771000000000015</v>
      </c>
      <c r="J150" s="236">
        <v>-68.653999999999996</v>
      </c>
      <c r="K150" s="236">
        <v>-13.871</v>
      </c>
      <c r="L150" s="236">
        <v>-133.29499999999999</v>
      </c>
      <c r="M150" s="236">
        <v>53.456000000000003</v>
      </c>
      <c r="N150" s="236">
        <v>-159.774</v>
      </c>
      <c r="O150" s="236">
        <v>-4.2949999999999999</v>
      </c>
      <c r="P150" s="236">
        <v>-90.167000000000002</v>
      </c>
      <c r="Q150" s="236">
        <v>-16.195826459999999</v>
      </c>
      <c r="R150" s="236">
        <v>-42.235830310000004</v>
      </c>
      <c r="S150" s="83">
        <v>8.7027577400000204</v>
      </c>
      <c r="T150" s="83">
        <v>-124.80202028000001</v>
      </c>
      <c r="U150" s="83">
        <v>43.950795380000002</v>
      </c>
      <c r="V150" s="83">
        <v>-47.76859237</v>
      </c>
      <c r="W150" s="83">
        <v>-10.49120301</v>
      </c>
      <c r="X150" s="83">
        <v>93.20568695</v>
      </c>
      <c r="Y150" s="83">
        <v>24.256</v>
      </c>
      <c r="Z150" s="83">
        <v>-83.718004250000007</v>
      </c>
      <c r="AA150" s="83">
        <v>-6.8229957500000005</v>
      </c>
      <c r="AB150" s="83">
        <v>42.380452160000011</v>
      </c>
      <c r="AC150" s="83">
        <v>9.619463470000003</v>
      </c>
      <c r="AD150" s="83">
        <v>-155.08846826999999</v>
      </c>
      <c r="AE150" s="83">
        <v>-28.696409660000004</v>
      </c>
      <c r="AF150" s="83">
        <v>-20.00727449</v>
      </c>
      <c r="AG150" s="83">
        <v>-34.682000000000002</v>
      </c>
      <c r="AH150" s="83">
        <v>-145.73511390000002</v>
      </c>
      <c r="AI150" s="83">
        <v>-92.808739409999987</v>
      </c>
      <c r="AJ150" s="83">
        <v>140.70748504999997</v>
      </c>
      <c r="AK150" s="83">
        <v>-281.21199999999999</v>
      </c>
      <c r="AL150" s="83">
        <v>-147.91694481999997</v>
      </c>
      <c r="AM150" s="85">
        <v>-22.779291600000043</v>
      </c>
      <c r="AN150" s="83">
        <v>171.79550206000002</v>
      </c>
    </row>
    <row r="151" spans="1:42">
      <c r="A151" s="57" t="s">
        <v>354</v>
      </c>
      <c r="B151" s="236"/>
      <c r="C151" s="236"/>
      <c r="D151" s="236"/>
      <c r="E151" s="236"/>
      <c r="F151" s="236"/>
      <c r="G151" s="236"/>
      <c r="H151" s="236"/>
      <c r="I151" s="236"/>
      <c r="J151" s="236"/>
      <c r="K151" s="236"/>
      <c r="L151" s="236"/>
      <c r="M151" s="236"/>
      <c r="N151" s="236"/>
      <c r="O151" s="236"/>
      <c r="P151" s="236"/>
      <c r="Q151" s="236">
        <v>-2.1650000000761338E-5</v>
      </c>
      <c r="R151" s="236">
        <v>-64.999488654545459</v>
      </c>
      <c r="S151" s="83">
        <v>-4.5162272728305197E-4</v>
      </c>
      <c r="T151" s="83">
        <v>-104.43318862575757</v>
      </c>
      <c r="U151" s="83">
        <v>-1.7014000000004081E-4</v>
      </c>
      <c r="V151" s="83">
        <v>-8.735999999487376E-5</v>
      </c>
      <c r="W151" s="83">
        <v>-7.4249999999942418E-4</v>
      </c>
      <c r="X151" s="83">
        <v>0</v>
      </c>
      <c r="Y151" s="83">
        <v>15.012</v>
      </c>
      <c r="Z151" s="83">
        <v>0</v>
      </c>
      <c r="AA151" s="83">
        <v>34.515000000000001</v>
      </c>
      <c r="AB151" s="83">
        <v>0</v>
      </c>
      <c r="AC151" s="83">
        <v>0</v>
      </c>
      <c r="AD151" s="83"/>
      <c r="AE151" s="83"/>
      <c r="AF151" s="83"/>
      <c r="AG151" s="83"/>
      <c r="AH151" s="83"/>
      <c r="AI151" s="83"/>
      <c r="AJ151" s="83"/>
      <c r="AK151" s="83"/>
      <c r="AL151" s="83"/>
      <c r="AM151" s="85"/>
      <c r="AN151" s="83"/>
    </row>
    <row r="152" spans="1:42">
      <c r="A152" s="57" t="s">
        <v>355</v>
      </c>
      <c r="B152" s="236">
        <v>0</v>
      </c>
      <c r="C152" s="236">
        <v>0</v>
      </c>
      <c r="D152" s="236">
        <v>0</v>
      </c>
      <c r="E152" s="236">
        <v>-142.97200000000001</v>
      </c>
      <c r="F152" s="236">
        <v>113.48399999999999</v>
      </c>
      <c r="G152" s="236">
        <v>7.6950000000000003</v>
      </c>
      <c r="H152" s="236">
        <v>-35.511000000000003</v>
      </c>
      <c r="I152" s="236">
        <v>-6.2160000000000082</v>
      </c>
      <c r="J152" s="236">
        <v>-37.485999999999997</v>
      </c>
      <c r="K152" s="236">
        <v>44.685000000000002</v>
      </c>
      <c r="L152" s="236">
        <v>-2.306</v>
      </c>
      <c r="M152" s="236">
        <v>-3.2330000000000001</v>
      </c>
      <c r="N152" s="236">
        <v>18.22</v>
      </c>
      <c r="O152" s="236">
        <v>0</v>
      </c>
      <c r="P152" s="236">
        <v>0</v>
      </c>
      <c r="Q152" s="236">
        <v>0</v>
      </c>
      <c r="R152" s="236">
        <v>0</v>
      </c>
      <c r="S152" s="83">
        <v>0</v>
      </c>
      <c r="T152" s="83">
        <v>0</v>
      </c>
      <c r="U152" s="83">
        <v>0</v>
      </c>
      <c r="V152" s="83">
        <v>0</v>
      </c>
      <c r="W152" s="83">
        <v>0</v>
      </c>
      <c r="X152" s="83">
        <v>0</v>
      </c>
      <c r="Y152" s="83">
        <v>0</v>
      </c>
      <c r="Z152" s="83">
        <v>0</v>
      </c>
      <c r="AA152" s="83">
        <v>0</v>
      </c>
      <c r="AB152" s="83">
        <v>0</v>
      </c>
      <c r="AC152" s="83">
        <v>0</v>
      </c>
      <c r="AD152" s="83"/>
      <c r="AE152" s="83"/>
      <c r="AF152" s="83"/>
      <c r="AG152" s="83"/>
      <c r="AH152" s="83"/>
      <c r="AI152" s="83"/>
      <c r="AJ152" s="83"/>
      <c r="AK152" s="83"/>
      <c r="AL152" s="83"/>
      <c r="AM152" s="85"/>
      <c r="AN152" s="83"/>
    </row>
    <row r="153" spans="1:42">
      <c r="A153" s="57" t="s">
        <v>356</v>
      </c>
      <c r="B153" s="236">
        <v>-304.02699999999999</v>
      </c>
      <c r="C153" s="236">
        <v>-448.56900000000002</v>
      </c>
      <c r="D153" s="236">
        <v>-112.777</v>
      </c>
      <c r="E153" s="236">
        <v>949.95399999999995</v>
      </c>
      <c r="F153" s="236">
        <v>-326.62799999999999</v>
      </c>
      <c r="G153" s="236">
        <v>-311.81599999999997</v>
      </c>
      <c r="H153" s="236">
        <v>-34.698</v>
      </c>
      <c r="I153" s="236">
        <v>486.36699999999996</v>
      </c>
      <c r="J153" s="236">
        <v>-102.557</v>
      </c>
      <c r="K153" s="236">
        <v>-433.20299999999997</v>
      </c>
      <c r="L153" s="236">
        <v>-126.568</v>
      </c>
      <c r="M153" s="236">
        <v>581.01900000000001</v>
      </c>
      <c r="N153" s="236">
        <v>4.5090000000000003</v>
      </c>
      <c r="O153" s="236">
        <v>-15.425000000000001</v>
      </c>
      <c r="P153" s="236">
        <v>-17.408000000000001</v>
      </c>
      <c r="Q153" s="236">
        <v>41.636000000000003</v>
      </c>
      <c r="R153" s="236">
        <v>-34.016000000000005</v>
      </c>
      <c r="S153" s="83">
        <v>-21.558999999999997</v>
      </c>
      <c r="T153" s="83">
        <v>-26.664000000000001</v>
      </c>
      <c r="U153" s="83">
        <v>34.561999999999998</v>
      </c>
      <c r="V153" s="83">
        <v>-13.909999999999997</v>
      </c>
      <c r="W153" s="83">
        <v>-53.222999999999999</v>
      </c>
      <c r="X153" s="83">
        <v>-41.90780702</v>
      </c>
      <c r="Y153" s="83">
        <v>-13.423</v>
      </c>
      <c r="Z153" s="83">
        <v>-0.21406826999999998</v>
      </c>
      <c r="AA153" s="83">
        <v>34.929068270000002</v>
      </c>
      <c r="AB153" s="83">
        <v>34.623629139999998</v>
      </c>
      <c r="AC153" s="83">
        <v>-5.2727814100000003</v>
      </c>
      <c r="AD153" s="83">
        <v>14.987068349999999</v>
      </c>
      <c r="AE153" s="83">
        <v>-22.121535099999996</v>
      </c>
      <c r="AF153" s="83">
        <v>-35.466607520000004</v>
      </c>
      <c r="AG153" s="83">
        <v>33.488</v>
      </c>
      <c r="AH153" s="83">
        <v>-34.529324029999998</v>
      </c>
      <c r="AI153" s="83">
        <v>-57.826000000000001</v>
      </c>
      <c r="AJ153" s="83">
        <v>23.220636610000007</v>
      </c>
      <c r="AK153" s="83">
        <v>-20.553000000000001</v>
      </c>
      <c r="AL153" s="83">
        <v>-53.582999999999998</v>
      </c>
      <c r="AM153" s="85">
        <v>-9.5246435300000076</v>
      </c>
      <c r="AN153" s="83">
        <v>-20.404931259999998</v>
      </c>
    </row>
    <row r="154" spans="1:42">
      <c r="A154" s="57" t="s">
        <v>291</v>
      </c>
      <c r="B154" s="236">
        <v>0</v>
      </c>
      <c r="C154" s="236">
        <v>0</v>
      </c>
      <c r="D154" s="236">
        <v>0</v>
      </c>
      <c r="E154" s="236">
        <v>0</v>
      </c>
      <c r="F154" s="236">
        <v>-1747.3630000000001</v>
      </c>
      <c r="G154" s="236">
        <v>142.55699999999999</v>
      </c>
      <c r="H154" s="236">
        <v>-87.775999999999996</v>
      </c>
      <c r="I154" s="236">
        <v>227.15499999999997</v>
      </c>
      <c r="J154" s="236">
        <v>-83.721999999999994</v>
      </c>
      <c r="K154" s="236">
        <v>89.527000000000001</v>
      </c>
      <c r="L154" s="236">
        <v>-0.56399999999999995</v>
      </c>
      <c r="M154" s="236">
        <v>-145.47200000000001</v>
      </c>
      <c r="N154" s="236">
        <v>-13.914999999999999</v>
      </c>
      <c r="O154" s="236">
        <v>20.548999999999999</v>
      </c>
      <c r="P154" s="236">
        <v>-17.695</v>
      </c>
      <c r="Q154" s="236">
        <v>-53.214144900000001</v>
      </c>
      <c r="R154" s="236">
        <v>-9.0330137599999993</v>
      </c>
      <c r="S154" s="83">
        <v>3.6263533900000056</v>
      </c>
      <c r="T154" s="83">
        <v>-68.040821829999999</v>
      </c>
      <c r="U154" s="83">
        <v>-42.284158910000002</v>
      </c>
      <c r="V154" s="83">
        <v>-4.2956921199999982</v>
      </c>
      <c r="W154" s="83">
        <v>0.23285102999999996</v>
      </c>
      <c r="X154" s="83">
        <v>-23.452650380000001</v>
      </c>
      <c r="Y154" s="85">
        <v>-12.653</v>
      </c>
      <c r="Z154" s="85">
        <v>-16.90398789</v>
      </c>
      <c r="AA154" s="83">
        <v>28.378987889999998</v>
      </c>
      <c r="AB154" s="83">
        <v>11.544931129999998</v>
      </c>
      <c r="AC154" s="83">
        <v>-33.352573900000003</v>
      </c>
      <c r="AD154" s="83">
        <v>10.521400229999999</v>
      </c>
      <c r="AE154" s="83">
        <v>35.637181439999999</v>
      </c>
      <c r="AF154" s="83">
        <v>-65.525199389999997</v>
      </c>
      <c r="AG154" s="83">
        <v>-34.567999999999998</v>
      </c>
      <c r="AH154" s="83">
        <v>-21.861000000000001</v>
      </c>
      <c r="AI154" s="83">
        <v>22.902999999999999</v>
      </c>
      <c r="AJ154" s="83">
        <v>-26.557604350000002</v>
      </c>
      <c r="AK154" s="83">
        <v>-6.2069999999999999</v>
      </c>
      <c r="AL154" s="83">
        <v>4.0309999999999997</v>
      </c>
      <c r="AM154" s="85">
        <v>10.86882743</v>
      </c>
      <c r="AN154" s="83">
        <v>23.810015840000002</v>
      </c>
    </row>
    <row r="155" spans="1:42">
      <c r="A155" s="57" t="s">
        <v>290</v>
      </c>
      <c r="B155" s="236">
        <v>-76.673000000000002</v>
      </c>
      <c r="C155" s="236">
        <v>16.945</v>
      </c>
      <c r="D155" s="236">
        <v>4.9480000000000004</v>
      </c>
      <c r="E155" s="236">
        <v>71.558999999999997</v>
      </c>
      <c r="F155" s="236">
        <v>-122.137</v>
      </c>
      <c r="G155" s="236">
        <v>18.215</v>
      </c>
      <c r="H155" s="236">
        <v>21.524999999999999</v>
      </c>
      <c r="I155" s="236">
        <v>-20.897000000000006</v>
      </c>
      <c r="J155" s="236">
        <v>-22.013999999999999</v>
      </c>
      <c r="K155" s="236">
        <v>43.331000000000003</v>
      </c>
      <c r="L155" s="236">
        <v>26.53</v>
      </c>
      <c r="M155" s="236">
        <v>-10.962</v>
      </c>
      <c r="N155" s="236">
        <v>4.4219999999999997</v>
      </c>
      <c r="O155" s="236">
        <v>0.13800000000000001</v>
      </c>
      <c r="P155" s="236">
        <v>0.39400000000000002</v>
      </c>
      <c r="Q155" s="236">
        <v>-1.262885E-2</v>
      </c>
      <c r="R155" s="236">
        <v>3.7808140000000004E-2</v>
      </c>
      <c r="S155" s="85">
        <v>6.7463749999999989E-2</v>
      </c>
      <c r="T155" s="85">
        <v>2.3382932199999997</v>
      </c>
      <c r="U155" s="85">
        <v>3.2178699999999998E-3</v>
      </c>
      <c r="V155" s="85">
        <v>-6.3752799999999997E-3</v>
      </c>
      <c r="W155" s="85">
        <v>1.15741E-3</v>
      </c>
      <c r="X155" s="85">
        <v>-1.4874567400000001</v>
      </c>
      <c r="Y155" s="85">
        <v>-2.4E-2</v>
      </c>
      <c r="Z155" s="85">
        <v>0</v>
      </c>
      <c r="AA155" s="85">
        <v>-2E-3</v>
      </c>
      <c r="AB155" s="85">
        <v>-2.5889750000000007E-2</v>
      </c>
      <c r="AC155" s="85">
        <v>0.15742062000000001</v>
      </c>
      <c r="AD155" s="85">
        <v>-0.27866202999999995</v>
      </c>
      <c r="AE155" s="85">
        <v>-1.09213563</v>
      </c>
      <c r="AF155" s="85">
        <v>1.08326506</v>
      </c>
      <c r="AG155" s="85">
        <v>3.3201380000000003E-2</v>
      </c>
      <c r="AH155" s="85">
        <v>-2.6206403599999999</v>
      </c>
      <c r="AI155" s="85">
        <v>-6.5077802300000007</v>
      </c>
      <c r="AJ155" s="85">
        <v>6.1980351699999998</v>
      </c>
      <c r="AK155" s="85">
        <v>-2.0894486899999998</v>
      </c>
      <c r="AL155" s="85">
        <v>-8.9364195899999999</v>
      </c>
      <c r="AM155" s="85">
        <v>-3.825731380000001</v>
      </c>
      <c r="AN155" s="85">
        <v>-17.138836869999999</v>
      </c>
    </row>
    <row r="156" spans="1:42">
      <c r="A156" s="57" t="s">
        <v>314</v>
      </c>
      <c r="B156" s="236">
        <v>146.85499999999999</v>
      </c>
      <c r="C156" s="236">
        <v>115.833</v>
      </c>
      <c r="D156" s="236">
        <v>-77.724999999999994</v>
      </c>
      <c r="E156" s="236">
        <v>-217.32400000000001</v>
      </c>
      <c r="F156" s="236">
        <v>241.24299999999999</v>
      </c>
      <c r="G156" s="236">
        <v>124.96</v>
      </c>
      <c r="H156" s="236">
        <v>7.9870000000000001</v>
      </c>
      <c r="I156" s="236">
        <v>-153.977</v>
      </c>
      <c r="J156" s="236">
        <v>46.728999999999999</v>
      </c>
      <c r="K156" s="236">
        <v>118.71899999999999</v>
      </c>
      <c r="L156" s="236">
        <v>-72.143000000000001</v>
      </c>
      <c r="M156" s="236">
        <v>-7.7869999999999999</v>
      </c>
      <c r="N156" s="236">
        <v>192.09700000000001</v>
      </c>
      <c r="O156" s="236">
        <v>-158.042</v>
      </c>
      <c r="P156" s="236">
        <v>21.672999999999998</v>
      </c>
      <c r="Q156" s="236">
        <v>-58.020774309999993</v>
      </c>
      <c r="R156" s="236">
        <v>116.07164789999999</v>
      </c>
      <c r="S156" s="83">
        <v>38.935427740000009</v>
      </c>
      <c r="T156" s="83">
        <v>118.92099325000001</v>
      </c>
      <c r="U156" s="83">
        <v>212.18182825</v>
      </c>
      <c r="V156" s="83">
        <v>120.69232584999997</v>
      </c>
      <c r="W156" s="83">
        <v>172.77184589999999</v>
      </c>
      <c r="X156" s="83">
        <v>-0.95941154999999978</v>
      </c>
      <c r="Y156" s="83">
        <v>-132.84200000000001</v>
      </c>
      <c r="Z156" s="83">
        <v>-23.402165120000003</v>
      </c>
      <c r="AA156" s="83">
        <v>-7.0068348799999924</v>
      </c>
      <c r="AB156" s="83">
        <v>48.067836939999999</v>
      </c>
      <c r="AC156" s="83">
        <v>-60.215125090000001</v>
      </c>
      <c r="AD156" s="83">
        <v>134.61772417</v>
      </c>
      <c r="AE156" s="83">
        <v>81.271189449999994</v>
      </c>
      <c r="AF156" s="83">
        <v>55.24929178</v>
      </c>
      <c r="AG156" s="83">
        <v>59.329000000000001</v>
      </c>
      <c r="AH156" s="83">
        <v>139.71</v>
      </c>
      <c r="AI156" s="83">
        <v>212.52944782</v>
      </c>
      <c r="AJ156" s="83">
        <v>177.78991284999995</v>
      </c>
      <c r="AK156" s="83">
        <v>64.518000000000001</v>
      </c>
      <c r="AL156" s="83">
        <v>125.92400000000001</v>
      </c>
      <c r="AM156" s="85">
        <v>264.16879290000003</v>
      </c>
      <c r="AN156" s="83">
        <v>-83.383656800000011</v>
      </c>
    </row>
    <row r="157" spans="1:42">
      <c r="A157" s="57" t="s">
        <v>357</v>
      </c>
      <c r="B157" s="236">
        <v>78.302999999999997</v>
      </c>
      <c r="C157" s="236">
        <v>5.6020000000000003</v>
      </c>
      <c r="D157" s="236">
        <v>-49.86</v>
      </c>
      <c r="E157" s="236">
        <v>2.1789999999999998</v>
      </c>
      <c r="F157" s="236">
        <v>110.917</v>
      </c>
      <c r="G157" s="236">
        <v>5.1449999999999996</v>
      </c>
      <c r="H157" s="236">
        <v>-33.340000000000003</v>
      </c>
      <c r="I157" s="236">
        <v>25.455000000000013</v>
      </c>
      <c r="J157" s="236">
        <v>56.125</v>
      </c>
      <c r="K157" s="236">
        <v>-37.161999999999999</v>
      </c>
      <c r="L157" s="236">
        <v>-23.974</v>
      </c>
      <c r="M157" s="236">
        <v>-6.7460000000000004</v>
      </c>
      <c r="N157" s="236">
        <v>10.839</v>
      </c>
      <c r="O157" s="236">
        <v>-11.513999999999999</v>
      </c>
      <c r="P157" s="236">
        <v>-13.541</v>
      </c>
      <c r="Q157" s="236">
        <v>-37.884183370000002</v>
      </c>
      <c r="R157" s="236">
        <v>1.5246797200000022</v>
      </c>
      <c r="S157" s="83">
        <v>9.947436650000002</v>
      </c>
      <c r="T157" s="83">
        <v>-22.734902579999996</v>
      </c>
      <c r="U157" s="83">
        <v>-42.992690020000005</v>
      </c>
      <c r="V157" s="83">
        <v>-1.3870194800000006</v>
      </c>
      <c r="W157" s="83">
        <v>3.4467094999999999</v>
      </c>
      <c r="X157" s="83">
        <v>-9.9726805200000008</v>
      </c>
      <c r="Y157" s="83">
        <v>-53.858000000000004</v>
      </c>
      <c r="Z157" s="83">
        <v>5.7264582599999994</v>
      </c>
      <c r="AA157" s="83">
        <v>-1.3654582599999914</v>
      </c>
      <c r="AB157" s="83">
        <v>-7.7807089500000002</v>
      </c>
      <c r="AC157" s="83">
        <v>-76.765984850000009</v>
      </c>
      <c r="AD157" s="83">
        <v>5.2918870800000004</v>
      </c>
      <c r="AE157" s="83">
        <v>3.8662871599999997</v>
      </c>
      <c r="AF157" s="83">
        <v>-17.141245789999999</v>
      </c>
      <c r="AG157" s="83">
        <v>-72.683999999999997</v>
      </c>
      <c r="AH157" s="83">
        <v>1.9319999999999999</v>
      </c>
      <c r="AI157" s="83">
        <v>-11.853999999999999</v>
      </c>
      <c r="AJ157" s="83">
        <v>-20.150832950000009</v>
      </c>
      <c r="AK157" s="83">
        <v>-63.295999999999999</v>
      </c>
      <c r="AL157" s="83">
        <v>0.995</v>
      </c>
      <c r="AM157" s="85">
        <v>-2.1975548900000006</v>
      </c>
      <c r="AN157" s="83">
        <v>-23.794821529999993</v>
      </c>
    </row>
    <row r="158" spans="1:42">
      <c r="A158" s="57" t="s">
        <v>344</v>
      </c>
      <c r="B158" s="236">
        <v>10.656000000000001</v>
      </c>
      <c r="C158" s="236">
        <v>23.632000000000001</v>
      </c>
      <c r="D158" s="236">
        <v>3.9670000000000001</v>
      </c>
      <c r="E158" s="236">
        <v>-11.396000000000001</v>
      </c>
      <c r="F158" s="236">
        <v>33.128999999999998</v>
      </c>
      <c r="G158" s="236">
        <v>34.945</v>
      </c>
      <c r="H158" s="236">
        <v>50.860999999999997</v>
      </c>
      <c r="I158" s="236">
        <v>93.099000000000018</v>
      </c>
      <c r="J158" s="236">
        <v>38.122999999999998</v>
      </c>
      <c r="K158" s="236">
        <v>-47.045000000000002</v>
      </c>
      <c r="L158" s="236">
        <v>0.79600000000000004</v>
      </c>
      <c r="M158" s="236">
        <v>-1.0860000000000001</v>
      </c>
      <c r="N158" s="236">
        <v>-94.341999999999999</v>
      </c>
      <c r="O158" s="236">
        <v>49.273000000000003</v>
      </c>
      <c r="P158" s="236">
        <v>-62.414999999999999</v>
      </c>
      <c r="Q158" s="236">
        <v>-6.3179999999999996</v>
      </c>
      <c r="R158" s="236">
        <v>-1.6800000000000006</v>
      </c>
      <c r="S158" s="83">
        <v>17.164999999999999</v>
      </c>
      <c r="T158" s="83">
        <v>-24.954999999999998</v>
      </c>
      <c r="U158" s="83">
        <v>8.8999999999999996E-2</v>
      </c>
      <c r="V158" s="83">
        <v>-2.0140000000000002</v>
      </c>
      <c r="W158" s="83">
        <v>-5.3780000000000001</v>
      </c>
      <c r="X158" s="83">
        <v>-4.6092801699999999</v>
      </c>
      <c r="Y158" s="83">
        <v>1.236</v>
      </c>
      <c r="Z158" s="83">
        <v>0.35708924000000003</v>
      </c>
      <c r="AA158" s="83">
        <v>-3.0800892400000004</v>
      </c>
      <c r="AB158" s="83">
        <v>0.89128476000000001</v>
      </c>
      <c r="AC158" s="83">
        <v>-0.32164931999999991</v>
      </c>
      <c r="AD158" s="83">
        <v>2.36173192</v>
      </c>
      <c r="AE158" s="83">
        <v>1.4451790500000001</v>
      </c>
      <c r="AF158" s="83">
        <v>5.0774186500000003</v>
      </c>
      <c r="AG158" s="83">
        <v>-14.16797562</v>
      </c>
      <c r="AH158" s="83">
        <v>-3.2482775900000016</v>
      </c>
      <c r="AI158" s="83">
        <v>-7.2845192399999981</v>
      </c>
      <c r="AJ158" s="83">
        <v>-3.2913063500000015</v>
      </c>
      <c r="AK158" s="83">
        <v>-2.7438565099999996</v>
      </c>
      <c r="AL158" s="83">
        <v>-3.716613329999999</v>
      </c>
      <c r="AM158" s="85">
        <v>-5.4026345299999994</v>
      </c>
      <c r="AN158" s="83">
        <v>3.7823511899999995</v>
      </c>
    </row>
    <row r="159" spans="1:42">
      <c r="A159" s="57" t="s">
        <v>288</v>
      </c>
      <c r="B159" s="236">
        <v>70.703000000000003</v>
      </c>
      <c r="C159" s="236">
        <v>-214.56800000000001</v>
      </c>
      <c r="D159" s="236">
        <v>-108.386</v>
      </c>
      <c r="E159" s="236">
        <v>265.59800000000001</v>
      </c>
      <c r="F159" s="236">
        <v>-79.778000000000006</v>
      </c>
      <c r="G159" s="236">
        <v>-62.075000000000003</v>
      </c>
      <c r="H159" s="236">
        <v>-4.3810000000000002</v>
      </c>
      <c r="I159" s="236">
        <v>33.953000000000003</v>
      </c>
      <c r="J159" s="236">
        <v>6.0019999999999998</v>
      </c>
      <c r="K159" s="236">
        <v>19.670999999999999</v>
      </c>
      <c r="L159" s="236">
        <v>1.492</v>
      </c>
      <c r="M159" s="236">
        <v>-32.588999999999999</v>
      </c>
      <c r="N159" s="236">
        <v>0</v>
      </c>
      <c r="O159" s="236">
        <v>0</v>
      </c>
      <c r="P159" s="236">
        <v>0</v>
      </c>
      <c r="Q159" s="236">
        <v>0</v>
      </c>
      <c r="R159" s="236">
        <v>0</v>
      </c>
      <c r="S159" s="83">
        <v>0</v>
      </c>
      <c r="T159" s="83">
        <v>0</v>
      </c>
      <c r="U159" s="83">
        <v>0</v>
      </c>
      <c r="V159" s="83">
        <v>0</v>
      </c>
      <c r="W159" s="83">
        <v>0</v>
      </c>
      <c r="X159" s="83">
        <v>0</v>
      </c>
      <c r="Y159" s="83">
        <v>0</v>
      </c>
      <c r="Z159" s="83">
        <v>0</v>
      </c>
      <c r="AA159" s="83">
        <v>0</v>
      </c>
      <c r="AB159" s="83">
        <v>0</v>
      </c>
      <c r="AC159" s="83">
        <v>0</v>
      </c>
      <c r="AD159" s="83"/>
      <c r="AE159" s="83"/>
      <c r="AF159" s="83">
        <v>-4.4500000000000003E-4</v>
      </c>
      <c r="AG159" s="83"/>
      <c r="AH159" s="83">
        <v>0</v>
      </c>
      <c r="AI159" s="83">
        <v>0</v>
      </c>
      <c r="AJ159" s="83">
        <v>0</v>
      </c>
      <c r="AK159" s="83">
        <v>0</v>
      </c>
      <c r="AL159" s="83">
        <v>0</v>
      </c>
      <c r="AM159" s="85">
        <v>0</v>
      </c>
      <c r="AN159" s="83">
        <v>0</v>
      </c>
    </row>
    <row r="160" spans="1:42">
      <c r="A160" s="57" t="s">
        <v>358</v>
      </c>
      <c r="B160" s="236">
        <v>-29.039000000000001</v>
      </c>
      <c r="C160" s="236">
        <v>34.247999999999998</v>
      </c>
      <c r="D160" s="236">
        <v>-5.2089999999999996</v>
      </c>
      <c r="E160" s="236">
        <v>0</v>
      </c>
      <c r="F160" s="236">
        <v>908.76099999999997</v>
      </c>
      <c r="G160" s="236">
        <v>15.512</v>
      </c>
      <c r="H160" s="236">
        <v>-59</v>
      </c>
      <c r="I160" s="236">
        <v>21.009999999999994</v>
      </c>
      <c r="J160" s="236">
        <v>-54.402999999999999</v>
      </c>
      <c r="K160" s="236">
        <v>-58.104999999999997</v>
      </c>
      <c r="L160" s="236">
        <v>-105.295</v>
      </c>
      <c r="M160" s="236">
        <v>-312.28899999999999</v>
      </c>
      <c r="N160" s="236">
        <v>-41.755000000000003</v>
      </c>
      <c r="O160" s="236">
        <v>-19.844999999999999</v>
      </c>
      <c r="P160" s="236">
        <v>-94.876000000000005</v>
      </c>
      <c r="Q160" s="236">
        <v>-29.967000000000002</v>
      </c>
      <c r="R160" s="236">
        <v>-66.444698613499995</v>
      </c>
      <c r="S160" s="83">
        <v>-44.518325839999981</v>
      </c>
      <c r="T160" s="83">
        <v>-298.19002527000004</v>
      </c>
      <c r="U160" s="83">
        <v>2.4858979300000001</v>
      </c>
      <c r="V160" s="83">
        <v>-83.649819549999989</v>
      </c>
      <c r="W160" s="83">
        <v>55.880921620000002</v>
      </c>
      <c r="X160" s="83">
        <v>16.770019080000001</v>
      </c>
      <c r="Y160" s="83">
        <v>-45.36</v>
      </c>
      <c r="Z160" s="83">
        <v>-17.3629724</v>
      </c>
      <c r="AA160" s="83">
        <v>59.855972399999999</v>
      </c>
      <c r="AB160" s="83">
        <v>-38.610501390000003</v>
      </c>
      <c r="AC160" s="83">
        <v>19.44960232</v>
      </c>
      <c r="AD160" s="83">
        <v>-13.541945289999999</v>
      </c>
      <c r="AE160" s="83">
        <v>-29.93922091</v>
      </c>
      <c r="AF160" s="83">
        <v>5.3274669699999997</v>
      </c>
      <c r="AG160" s="83">
        <v>-32.555999999999997</v>
      </c>
      <c r="AH160" s="83"/>
      <c r="AI160" s="83"/>
      <c r="AJ160" s="83"/>
      <c r="AK160" s="83"/>
      <c r="AL160" s="83"/>
      <c r="AM160" s="85"/>
      <c r="AN160" s="83"/>
    </row>
    <row r="161" spans="1:59">
      <c r="A161" s="57" t="s">
        <v>359</v>
      </c>
      <c r="B161" s="236">
        <v>0</v>
      </c>
      <c r="C161" s="236">
        <v>-60.070999999999998</v>
      </c>
      <c r="D161" s="236">
        <v>-4.1070000000000002</v>
      </c>
      <c r="E161" s="236">
        <v>14.11</v>
      </c>
      <c r="F161" s="236">
        <v>0</v>
      </c>
      <c r="G161" s="236">
        <v>0</v>
      </c>
      <c r="H161" s="236">
        <v>0</v>
      </c>
      <c r="I161" s="236">
        <v>-17.126000000000001</v>
      </c>
      <c r="J161" s="236">
        <v>-14.808999999999999</v>
      </c>
      <c r="K161" s="236">
        <v>-35.270000000000003</v>
      </c>
      <c r="L161" s="236">
        <v>-8.1590000000000007</v>
      </c>
      <c r="M161" s="236">
        <v>37.5</v>
      </c>
      <c r="N161" s="236">
        <v>-40.786000000000001</v>
      </c>
      <c r="O161" s="236">
        <v>-0.32</v>
      </c>
      <c r="P161" s="236">
        <v>27.94</v>
      </c>
      <c r="Q161" s="236">
        <v>4.1178922599999996</v>
      </c>
      <c r="R161" s="236">
        <v>41.142521600000002</v>
      </c>
      <c r="S161" s="83">
        <v>5.1957491700000018</v>
      </c>
      <c r="T161" s="83">
        <v>-0.9832569400000053</v>
      </c>
      <c r="U161" s="83">
        <v>-26.321406280000001</v>
      </c>
      <c r="V161" s="83">
        <v>77.032799189999992</v>
      </c>
      <c r="W161" s="83">
        <v>-80.323392909999995</v>
      </c>
      <c r="X161" s="83">
        <v>-89.123129250000005</v>
      </c>
      <c r="Y161" s="83">
        <v>39.469000000000001</v>
      </c>
      <c r="Z161" s="83">
        <v>50.969555279999994</v>
      </c>
      <c r="AA161" s="83">
        <v>20.35744472</v>
      </c>
      <c r="AB161" s="83">
        <v>8.2222894499999999</v>
      </c>
      <c r="AC161" s="83">
        <v>-47.128956279999997</v>
      </c>
      <c r="AD161" s="83">
        <v>20.790132709999998</v>
      </c>
      <c r="AE161" s="83">
        <v>-4.5644550099999988</v>
      </c>
      <c r="AF161" s="83">
        <v>-85.354017929999998</v>
      </c>
      <c r="AG161" s="83">
        <v>-111.07494079999999</v>
      </c>
      <c r="AH161" s="83">
        <v>-30.187000000000001</v>
      </c>
      <c r="AI161" s="83">
        <v>23.927</v>
      </c>
      <c r="AJ161" s="83">
        <v>-268.41791189000003</v>
      </c>
      <c r="AK161" s="83">
        <v>-49.433999999999997</v>
      </c>
      <c r="AL161" s="83">
        <v>-37.449254369999991</v>
      </c>
      <c r="AM161" s="85">
        <v>-88.421200459999994</v>
      </c>
      <c r="AN161" s="83">
        <v>-91.561696630000029</v>
      </c>
    </row>
    <row r="162" spans="1:59">
      <c r="A162" s="57" t="s">
        <v>360</v>
      </c>
      <c r="B162" s="236">
        <v>0</v>
      </c>
      <c r="C162" s="236">
        <v>0</v>
      </c>
      <c r="D162" s="236">
        <v>0</v>
      </c>
      <c r="E162" s="236">
        <v>0</v>
      </c>
      <c r="F162" s="236">
        <v>0</v>
      </c>
      <c r="G162" s="236">
        <v>0</v>
      </c>
      <c r="H162" s="236">
        <v>0</v>
      </c>
      <c r="I162" s="236">
        <v>0</v>
      </c>
      <c r="J162" s="236">
        <v>0</v>
      </c>
      <c r="K162" s="236">
        <v>0</v>
      </c>
      <c r="L162" s="236">
        <v>0</v>
      </c>
      <c r="M162" s="236">
        <v>116.387</v>
      </c>
      <c r="N162" s="236">
        <v>0</v>
      </c>
      <c r="O162" s="236">
        <v>0</v>
      </c>
      <c r="P162" s="236">
        <v>0</v>
      </c>
      <c r="Q162" s="236">
        <v>4.2657370399999985</v>
      </c>
      <c r="R162" s="236">
        <v>47.450677544545542</v>
      </c>
      <c r="S162" s="83">
        <v>47.704347822727321</v>
      </c>
      <c r="T162" s="83">
        <v>174.22181355575756</v>
      </c>
      <c r="U162" s="83">
        <v>6.9740331399999986</v>
      </c>
      <c r="V162" s="83">
        <v>0.1943433299999997</v>
      </c>
      <c r="W162" s="83">
        <v>6.1097861399999989</v>
      </c>
      <c r="X162" s="83">
        <v>9.5653869600000014</v>
      </c>
      <c r="Y162" s="83">
        <v>-9.89639700000014E-2</v>
      </c>
      <c r="Z162" s="83">
        <v>4.8765111999999995</v>
      </c>
      <c r="AA162" s="83">
        <v>9.5395442399999943</v>
      </c>
      <c r="AB162" s="83">
        <v>55.778299719999993</v>
      </c>
      <c r="AC162" s="83">
        <v>0</v>
      </c>
      <c r="AD162" s="83"/>
      <c r="AE162" s="83"/>
      <c r="AF162" s="83"/>
      <c r="AG162" s="83">
        <v>1.58</v>
      </c>
      <c r="AH162" s="83">
        <v>-9.1509999999999998</v>
      </c>
      <c r="AI162" s="83">
        <v>15.243</v>
      </c>
      <c r="AJ162" s="83">
        <v>-30.256675480000002</v>
      </c>
      <c r="AK162" s="83">
        <v>4.899</v>
      </c>
      <c r="AL162" s="83">
        <v>3.0510000000000002</v>
      </c>
      <c r="AM162" s="85">
        <v>-11.896805000000001</v>
      </c>
      <c r="AN162" s="83">
        <v>-13.667918999999999</v>
      </c>
    </row>
    <row r="163" spans="1:59">
      <c r="A163" s="57" t="s">
        <v>361</v>
      </c>
      <c r="B163" s="236">
        <v>39.026000000000003</v>
      </c>
      <c r="C163" s="236">
        <v>-42.878</v>
      </c>
      <c r="D163" s="236">
        <v>-88.902000000000001</v>
      </c>
      <c r="E163" s="236">
        <v>44.485999999999997</v>
      </c>
      <c r="F163" s="236">
        <v>429.60500000000002</v>
      </c>
      <c r="G163" s="236">
        <v>-74.888999999999996</v>
      </c>
      <c r="H163" s="236">
        <v>-54.999000000000002</v>
      </c>
      <c r="I163" s="236">
        <v>-416.92399999999998</v>
      </c>
      <c r="J163" s="236">
        <v>-120.432</v>
      </c>
      <c r="K163" s="236">
        <v>61.048000000000002</v>
      </c>
      <c r="L163" s="236">
        <v>118.473</v>
      </c>
      <c r="M163" s="236">
        <v>-109.73099999999999</v>
      </c>
      <c r="N163" s="236">
        <v>-9.7349999999999994</v>
      </c>
      <c r="O163" s="236">
        <v>34.338999999999999</v>
      </c>
      <c r="P163" s="236">
        <v>51.673000000000002</v>
      </c>
      <c r="Q163" s="236">
        <v>21.947875259999996</v>
      </c>
      <c r="R163" s="236">
        <v>-47.235719170000095</v>
      </c>
      <c r="S163" s="83">
        <v>-35.36471693</v>
      </c>
      <c r="T163" s="83">
        <v>172.24372181999996</v>
      </c>
      <c r="U163" s="83">
        <v>-116.30012266</v>
      </c>
      <c r="V163" s="83">
        <v>31.263525730000008</v>
      </c>
      <c r="W163" s="83">
        <v>-25.890403069999998</v>
      </c>
      <c r="X163" s="83">
        <v>-43.371524059999999</v>
      </c>
      <c r="Y163" s="83">
        <v>-83.073999999999998</v>
      </c>
      <c r="Z163" s="83">
        <v>5.8665862899999981</v>
      </c>
      <c r="AA163" s="83">
        <v>-91.824586289999985</v>
      </c>
      <c r="AB163" s="83">
        <v>-0.26257235000000151</v>
      </c>
      <c r="AC163" s="83">
        <v>192.32843881000005</v>
      </c>
      <c r="AD163" s="83">
        <v>6.8989320000003573E-2</v>
      </c>
      <c r="AE163" s="83">
        <v>-76.143697430000003</v>
      </c>
      <c r="AF163" s="83">
        <v>-2.266971390000009</v>
      </c>
      <c r="AG163" s="83">
        <v>1310.5243660100002</v>
      </c>
      <c r="AH163" s="83">
        <v>-9.4183115899999876</v>
      </c>
      <c r="AI163" s="83">
        <v>-20.770299259999991</v>
      </c>
      <c r="AJ163" s="83">
        <v>-105.71669895000001</v>
      </c>
      <c r="AK163" s="83">
        <v>107.25235969000005</v>
      </c>
      <c r="AL163" s="83">
        <v>33.821868030000083</v>
      </c>
      <c r="AM163" s="85">
        <v>-74.375655350000017</v>
      </c>
      <c r="AN163" s="83">
        <v>297.77412606000007</v>
      </c>
      <c r="AP163" s="200"/>
    </row>
    <row r="164" spans="1:59" ht="15" customHeight="1">
      <c r="A164" s="35" t="s">
        <v>362</v>
      </c>
      <c r="B164" s="86">
        <v>607.30199999999991</v>
      </c>
      <c r="C164" s="86">
        <v>-41.865000000000244</v>
      </c>
      <c r="D164" s="86">
        <v>45.80900000000004</v>
      </c>
      <c r="E164" s="86">
        <v>1725.8510000000001</v>
      </c>
      <c r="F164" s="86">
        <v>-107.62600000000066</v>
      </c>
      <c r="G164" s="86">
        <v>573.25699999999995</v>
      </c>
      <c r="H164" s="86">
        <v>286.8649999999999</v>
      </c>
      <c r="I164" s="86">
        <v>495.21200000000317</v>
      </c>
      <c r="J164" s="86">
        <v>44.672000000000267</v>
      </c>
      <c r="K164" s="86">
        <v>508.22100000000012</v>
      </c>
      <c r="L164" s="86">
        <v>641.44199999999955</v>
      </c>
      <c r="M164" s="86">
        <v>1155.7670000000003</v>
      </c>
      <c r="N164" s="86">
        <v>356.0990000000001</v>
      </c>
      <c r="O164" s="86">
        <v>407.38100000000009</v>
      </c>
      <c r="P164" s="86">
        <v>387.74199999999979</v>
      </c>
      <c r="Q164" s="86">
        <v>252.06</v>
      </c>
      <c r="R164" s="86">
        <v>275.24599999999998</v>
      </c>
      <c r="S164" s="86">
        <v>452.17700000000013</v>
      </c>
      <c r="T164" s="86">
        <v>73.158999999999736</v>
      </c>
      <c r="U164" s="86">
        <v>286.45099999999996</v>
      </c>
      <c r="V164" s="86">
        <v>611.35299999999995</v>
      </c>
      <c r="W164" s="86">
        <v>554.94899999999996</v>
      </c>
      <c r="X164" s="86">
        <v>410.42034924999984</v>
      </c>
      <c r="Y164" s="86">
        <v>317.06099999999998</v>
      </c>
      <c r="Z164" s="86">
        <v>609.25876446999985</v>
      </c>
      <c r="AA164" s="86">
        <v>691.67323552999983</v>
      </c>
      <c r="AB164" s="86">
        <v>617.24742090999894</v>
      </c>
      <c r="AC164" s="86">
        <v>430.10623498000007</v>
      </c>
      <c r="AD164" s="86">
        <v>486.08134354999999</v>
      </c>
      <c r="AE164" s="86">
        <v>538.41685792000203</v>
      </c>
      <c r="AF164" s="86">
        <v>338.33154635999995</v>
      </c>
      <c r="AG164" s="86">
        <v>1563.5560901000001</v>
      </c>
      <c r="AH164" s="86">
        <v>318.61013370000018</v>
      </c>
      <c r="AI164" s="86">
        <v>548.64564081999799</v>
      </c>
      <c r="AJ164" s="86">
        <v>262.52723031999881</v>
      </c>
      <c r="AK164" s="86">
        <v>239.67178776999864</v>
      </c>
      <c r="AL164" s="86">
        <v>635.0421875499992</v>
      </c>
      <c r="AM164" s="86">
        <v>989.41544112000088</v>
      </c>
      <c r="AN164" s="86">
        <v>943.89990529000011</v>
      </c>
      <c r="AO164" s="315"/>
      <c r="AP164" s="200"/>
    </row>
    <row r="165" spans="1:59" ht="15" customHeight="1">
      <c r="A165" s="35"/>
      <c r="B165" s="86"/>
      <c r="C165" s="86"/>
      <c r="D165" s="86"/>
      <c r="E165" s="86"/>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433"/>
    </row>
    <row r="166" spans="1:59" ht="15.75" customHeight="1">
      <c r="A166" s="52" t="s">
        <v>363</v>
      </c>
      <c r="B166" s="86"/>
      <c r="C166" s="86"/>
      <c r="D166" s="86"/>
      <c r="E166" s="86"/>
      <c r="F166" s="86"/>
      <c r="G166" s="86"/>
      <c r="H166" s="86"/>
      <c r="I166" s="68"/>
      <c r="J166" s="239"/>
      <c r="K166" s="239"/>
      <c r="L166" s="239"/>
      <c r="M166" s="239"/>
      <c r="N166" s="239"/>
      <c r="O166" s="239"/>
      <c r="P166" s="239"/>
      <c r="Q166" s="239"/>
      <c r="R166" s="239"/>
      <c r="S166" s="87"/>
      <c r="T166" s="87"/>
      <c r="U166" s="87"/>
      <c r="V166" s="87"/>
      <c r="W166" s="87"/>
      <c r="X166" s="87"/>
      <c r="Y166" s="87"/>
      <c r="Z166" s="87"/>
      <c r="AA166" s="87"/>
      <c r="AB166" s="87"/>
      <c r="AC166" s="87"/>
      <c r="AD166" s="87"/>
      <c r="AE166" s="87"/>
      <c r="AF166" s="87"/>
      <c r="AG166" s="87"/>
      <c r="AH166" s="87"/>
      <c r="AI166" s="87"/>
      <c r="AJ166" s="432"/>
      <c r="AK166" s="87"/>
      <c r="AL166" s="87"/>
      <c r="AM166" s="432"/>
      <c r="AN166" s="432"/>
      <c r="AO166" s="433"/>
    </row>
    <row r="167" spans="1:59" s="7" customFormat="1" ht="30">
      <c r="A167" s="57" t="s">
        <v>364</v>
      </c>
      <c r="B167" s="236">
        <v>0</v>
      </c>
      <c r="C167" s="236">
        <v>0</v>
      </c>
      <c r="D167" s="236">
        <v>0</v>
      </c>
      <c r="E167" s="236">
        <v>-157.345</v>
      </c>
      <c r="F167" s="236">
        <v>0</v>
      </c>
      <c r="G167" s="236">
        <v>0</v>
      </c>
      <c r="H167" s="236">
        <v>0</v>
      </c>
      <c r="I167" s="236">
        <v>-72.930000000000007</v>
      </c>
      <c r="J167" s="236">
        <v>-200.327</v>
      </c>
      <c r="K167" s="236">
        <v>-8.9350000000000005</v>
      </c>
      <c r="L167" s="236">
        <v>-3094.366</v>
      </c>
      <c r="M167" s="236">
        <v>148.23699999999999</v>
      </c>
      <c r="N167" s="236">
        <v>-59.588000000000001</v>
      </c>
      <c r="O167" s="236">
        <v>-5.3330000000000002</v>
      </c>
      <c r="P167" s="236">
        <v>64.921000000000006</v>
      </c>
      <c r="Q167" s="236">
        <v>-3.5070000000000001</v>
      </c>
      <c r="R167" s="236">
        <v>-5.0879999999999992</v>
      </c>
      <c r="S167" s="83">
        <v>-3.1389999999999993</v>
      </c>
      <c r="T167" s="83">
        <v>31.688139999999997</v>
      </c>
      <c r="U167" s="83">
        <v>11.196999999999999</v>
      </c>
      <c r="V167" s="83">
        <v>-23.14</v>
      </c>
      <c r="W167" s="83">
        <v>-5.64</v>
      </c>
      <c r="X167" s="83">
        <v>-11.954000590000001</v>
      </c>
      <c r="Y167" s="83">
        <v>-2.17</v>
      </c>
      <c r="Z167" s="83">
        <v>-0.54500000000000004</v>
      </c>
      <c r="AA167" s="83">
        <v>-9.6499999999999986</v>
      </c>
      <c r="AB167" s="83">
        <v>-8.502577539999999</v>
      </c>
      <c r="AC167" s="83">
        <v>0</v>
      </c>
      <c r="AD167" s="83"/>
      <c r="AE167" s="83"/>
      <c r="AF167" s="83">
        <v>-11.35310752</v>
      </c>
      <c r="AG167" s="83"/>
      <c r="AH167" s="83">
        <v>-6.1624319999999999</v>
      </c>
      <c r="AI167" s="83">
        <v>-1.3546564000000003</v>
      </c>
      <c r="AJ167" s="83">
        <v>0</v>
      </c>
      <c r="AK167" s="83">
        <v>-26.045193690000001</v>
      </c>
      <c r="AL167" s="83">
        <v>0</v>
      </c>
      <c r="AM167" s="83">
        <v>0</v>
      </c>
      <c r="AN167" s="83">
        <v>0</v>
      </c>
      <c r="AO167"/>
      <c r="AP167"/>
      <c r="AQ167"/>
      <c r="AR167"/>
      <c r="AS167"/>
      <c r="AT167"/>
      <c r="AU167"/>
      <c r="AV167"/>
      <c r="AW167"/>
      <c r="AX167"/>
      <c r="AY167"/>
      <c r="AZ167"/>
      <c r="BA167"/>
      <c r="BB167"/>
      <c r="BC167"/>
      <c r="BD167"/>
      <c r="BE167"/>
      <c r="BF167"/>
      <c r="BG167"/>
    </row>
    <row r="168" spans="1:59">
      <c r="A168" s="57" t="s">
        <v>365</v>
      </c>
      <c r="B168" s="236">
        <v>0</v>
      </c>
      <c r="C168" s="236">
        <v>0</v>
      </c>
      <c r="D168" s="236">
        <v>0</v>
      </c>
      <c r="E168" s="236">
        <v>0</v>
      </c>
      <c r="F168" s="236">
        <v>-173.11600000000001</v>
      </c>
      <c r="G168" s="236">
        <v>0</v>
      </c>
      <c r="H168" s="236">
        <v>0</v>
      </c>
      <c r="I168" s="236">
        <v>0</v>
      </c>
      <c r="J168" s="236">
        <v>0</v>
      </c>
      <c r="K168" s="236">
        <v>0</v>
      </c>
      <c r="L168" s="236">
        <v>0</v>
      </c>
      <c r="M168" s="236">
        <v>0</v>
      </c>
      <c r="N168" s="236">
        <v>0</v>
      </c>
      <c r="O168" s="236">
        <v>0</v>
      </c>
      <c r="P168" s="236">
        <v>0</v>
      </c>
      <c r="Q168" s="236">
        <v>0</v>
      </c>
      <c r="R168" s="236">
        <v>0</v>
      </c>
      <c r="S168" s="83">
        <v>0</v>
      </c>
      <c r="T168" s="83">
        <v>0</v>
      </c>
      <c r="U168" s="83">
        <v>0</v>
      </c>
      <c r="V168" s="83">
        <v>0</v>
      </c>
      <c r="W168" s="83">
        <v>0</v>
      </c>
      <c r="X168" s="83">
        <v>0</v>
      </c>
      <c r="Y168" s="83">
        <v>0</v>
      </c>
      <c r="Z168" s="83">
        <v>0</v>
      </c>
      <c r="AA168" s="83">
        <v>0</v>
      </c>
      <c r="AB168" s="83">
        <v>0</v>
      </c>
      <c r="AC168" s="83">
        <v>0</v>
      </c>
      <c r="AD168" s="83"/>
      <c r="AE168" s="83"/>
      <c r="AF168" s="83"/>
      <c r="AG168" s="83"/>
      <c r="AH168" s="83"/>
      <c r="AI168" s="83"/>
      <c r="AJ168" s="83"/>
      <c r="AK168" s="83"/>
      <c r="AL168" s="83"/>
      <c r="AM168" s="83"/>
      <c r="AN168" s="83"/>
    </row>
    <row r="169" spans="1:59">
      <c r="A169" s="57" t="s">
        <v>366</v>
      </c>
      <c r="B169" s="236">
        <v>0</v>
      </c>
      <c r="C169" s="236">
        <v>0</v>
      </c>
      <c r="D169" s="236">
        <v>0</v>
      </c>
      <c r="E169" s="236">
        <v>0</v>
      </c>
      <c r="F169" s="236">
        <v>0</v>
      </c>
      <c r="G169" s="236">
        <v>-72.78</v>
      </c>
      <c r="H169" s="236">
        <v>0</v>
      </c>
      <c r="I169" s="236">
        <v>0</v>
      </c>
      <c r="J169" s="236">
        <v>0</v>
      </c>
      <c r="K169" s="236">
        <v>0</v>
      </c>
      <c r="L169" s="236">
        <v>0</v>
      </c>
      <c r="M169" s="236">
        <v>0</v>
      </c>
      <c r="N169" s="236">
        <v>0</v>
      </c>
      <c r="O169" s="236">
        <v>0</v>
      </c>
      <c r="P169" s="236">
        <v>0</v>
      </c>
      <c r="Q169" s="236">
        <v>0</v>
      </c>
      <c r="R169" s="236">
        <v>0</v>
      </c>
      <c r="S169" s="83">
        <v>0</v>
      </c>
      <c r="T169" s="83">
        <v>0</v>
      </c>
      <c r="U169" s="83">
        <v>0</v>
      </c>
      <c r="V169" s="83">
        <v>0</v>
      </c>
      <c r="W169" s="83">
        <v>0</v>
      </c>
      <c r="X169" s="83">
        <v>0</v>
      </c>
      <c r="Y169" s="83">
        <v>0</v>
      </c>
      <c r="Z169" s="83">
        <v>0</v>
      </c>
      <c r="AA169" s="83">
        <v>0</v>
      </c>
      <c r="AB169" s="83">
        <v>0</v>
      </c>
      <c r="AC169" s="83">
        <v>0</v>
      </c>
      <c r="AD169" s="83">
        <v>-3.9680236399999993</v>
      </c>
      <c r="AE169" s="83"/>
      <c r="AF169" s="83">
        <v>-4.5999999999999999E-7</v>
      </c>
      <c r="AG169" s="83"/>
      <c r="AH169" s="83"/>
      <c r="AI169" s="83"/>
      <c r="AJ169" s="83">
        <v>3.1299999952316285E-6</v>
      </c>
      <c r="AK169" s="83"/>
      <c r="AL169" s="83"/>
      <c r="AM169" s="83">
        <v>1.5000000037252903E-7</v>
      </c>
      <c r="AN169" s="83">
        <v>-4.1423682499999996</v>
      </c>
    </row>
    <row r="170" spans="1:59">
      <c r="A170" s="57" t="s">
        <v>367</v>
      </c>
      <c r="B170" s="236">
        <v>0</v>
      </c>
      <c r="C170" s="236">
        <v>0</v>
      </c>
      <c r="D170" s="236">
        <v>0</v>
      </c>
      <c r="E170" s="236">
        <v>0</v>
      </c>
      <c r="F170" s="236">
        <v>0</v>
      </c>
      <c r="G170" s="236">
        <v>0</v>
      </c>
      <c r="H170" s="236">
        <v>0</v>
      </c>
      <c r="I170" s="236">
        <v>0</v>
      </c>
      <c r="J170" s="236">
        <v>0</v>
      </c>
      <c r="K170" s="236">
        <v>182.9</v>
      </c>
      <c r="L170" s="236">
        <v>8.4819999999999993</v>
      </c>
      <c r="M170" s="236">
        <v>-191.38200000000001</v>
      </c>
      <c r="N170" s="236">
        <v>0</v>
      </c>
      <c r="O170" s="236">
        <v>125.42400000000001</v>
      </c>
      <c r="P170" s="236">
        <v>284.68400000000003</v>
      </c>
      <c r="Q170" s="236">
        <v>197</v>
      </c>
      <c r="R170" s="236">
        <v>1.9379999999999882</v>
      </c>
      <c r="S170" s="83">
        <v>118.00999999999999</v>
      </c>
      <c r="T170" s="83">
        <v>578.15800000000013</v>
      </c>
      <c r="U170" s="83">
        <v>93.924999999999997</v>
      </c>
      <c r="V170" s="83">
        <v>113.09699999999999</v>
      </c>
      <c r="W170" s="83">
        <v>0</v>
      </c>
      <c r="X170" s="83">
        <v>466.63265491999999</v>
      </c>
      <c r="Y170" s="83">
        <v>249.65299999999999</v>
      </c>
      <c r="Z170" s="83">
        <v>195.84900000000002</v>
      </c>
      <c r="AA170" s="83">
        <v>215.08900000000006</v>
      </c>
      <c r="AB170" s="83">
        <v>573.81151291000003</v>
      </c>
      <c r="AC170" s="83">
        <v>279.87500000000006</v>
      </c>
      <c r="AD170" s="83">
        <v>299.31525289999996</v>
      </c>
      <c r="AE170" s="83">
        <v>325.58509953999999</v>
      </c>
      <c r="AF170" s="83">
        <v>448.91039793999994</v>
      </c>
      <c r="AG170" s="83">
        <v>408.15113375999999</v>
      </c>
      <c r="AH170" s="83">
        <v>320.29310873999981</v>
      </c>
      <c r="AI170" s="83">
        <v>328.47554887000001</v>
      </c>
      <c r="AJ170" s="83">
        <v>244.0756717900002</v>
      </c>
      <c r="AK170" s="83">
        <v>230.47000005999999</v>
      </c>
      <c r="AL170" s="83">
        <v>461.42722911000004</v>
      </c>
      <c r="AM170" s="83">
        <v>187.27731247999995</v>
      </c>
      <c r="AN170" s="83">
        <v>594.10089244000005</v>
      </c>
    </row>
    <row r="171" spans="1:59">
      <c r="A171" s="57" t="s">
        <v>368</v>
      </c>
      <c r="B171" s="236">
        <v>-3.746</v>
      </c>
      <c r="C171" s="236">
        <v>-12.722</v>
      </c>
      <c r="D171" s="236">
        <v>21.491</v>
      </c>
      <c r="E171" s="236">
        <v>-5.0229999999999997</v>
      </c>
      <c r="F171" s="236">
        <v>0</v>
      </c>
      <c r="G171" s="236">
        <v>-26.27</v>
      </c>
      <c r="H171" s="236">
        <v>0</v>
      </c>
      <c r="I171" s="236">
        <v>0</v>
      </c>
      <c r="J171" s="236">
        <v>0</v>
      </c>
      <c r="K171" s="236">
        <v>0</v>
      </c>
      <c r="L171" s="236">
        <v>0</v>
      </c>
      <c r="M171" s="236">
        <v>0</v>
      </c>
      <c r="N171" s="236">
        <v>0</v>
      </c>
      <c r="O171" s="236">
        <v>0</v>
      </c>
      <c r="P171" s="236">
        <v>-79.593999999999994</v>
      </c>
      <c r="Q171" s="236">
        <v>0</v>
      </c>
      <c r="R171" s="236">
        <v>0</v>
      </c>
      <c r="S171" s="83">
        <v>0</v>
      </c>
      <c r="T171" s="83">
        <v>-47.259</v>
      </c>
      <c r="U171" s="83">
        <v>-22.555</v>
      </c>
      <c r="V171" s="83">
        <v>22.555</v>
      </c>
      <c r="W171" s="83">
        <v>0</v>
      </c>
      <c r="X171" s="83">
        <v>0</v>
      </c>
      <c r="Z171" s="83">
        <v>0</v>
      </c>
      <c r="AA171" s="83">
        <v>2.17</v>
      </c>
      <c r="AB171" s="83">
        <v>0</v>
      </c>
      <c r="AC171" s="83">
        <v>0</v>
      </c>
      <c r="AD171" s="83"/>
      <c r="AE171" s="83"/>
      <c r="AF171" s="83"/>
      <c r="AG171" s="83"/>
      <c r="AH171" s="83"/>
      <c r="AI171" s="83"/>
      <c r="AJ171" s="83"/>
      <c r="AK171" s="83"/>
      <c r="AL171" s="83"/>
      <c r="AM171" s="83"/>
      <c r="AN171" s="83"/>
    </row>
    <row r="172" spans="1:59">
      <c r="A172" s="57" t="s">
        <v>286</v>
      </c>
      <c r="B172" s="236"/>
      <c r="C172" s="236"/>
      <c r="D172" s="236"/>
      <c r="E172" s="236"/>
      <c r="F172" s="236"/>
      <c r="G172" s="236"/>
      <c r="H172" s="236"/>
      <c r="I172" s="236"/>
      <c r="J172" s="236"/>
      <c r="K172" s="236"/>
      <c r="L172" s="236"/>
      <c r="M172" s="236"/>
      <c r="N172" s="236"/>
      <c r="O172" s="236"/>
      <c r="P172" s="236"/>
      <c r="Q172" s="236">
        <v>0</v>
      </c>
      <c r="R172" s="236">
        <v>0</v>
      </c>
      <c r="S172" s="83">
        <v>0</v>
      </c>
      <c r="T172" s="83">
        <v>0</v>
      </c>
      <c r="U172" s="83"/>
      <c r="V172" s="83"/>
      <c r="W172" s="83"/>
      <c r="X172" s="83"/>
      <c r="Y172" s="83"/>
      <c r="Z172" s="83"/>
      <c r="AA172" s="83"/>
      <c r="AB172" s="83">
        <v>-363.80676269000003</v>
      </c>
      <c r="AC172" s="83">
        <v>-0.1745183500000021</v>
      </c>
      <c r="AD172" s="83">
        <v>3.7099312099999953</v>
      </c>
      <c r="AE172" s="83">
        <v>-130.33535594</v>
      </c>
      <c r="AF172" s="83">
        <v>-161.55433878999997</v>
      </c>
      <c r="AG172" s="83">
        <v>-244.05600000000001</v>
      </c>
      <c r="AH172" s="83">
        <v>-372.36900000000003</v>
      </c>
      <c r="AI172" s="83">
        <v>1.9590000000000001</v>
      </c>
      <c r="AJ172" s="83">
        <v>-2.584527230000019</v>
      </c>
      <c r="AK172" s="83">
        <v>204.72499999999999</v>
      </c>
      <c r="AL172" s="83">
        <v>130.59299999999999</v>
      </c>
      <c r="AM172" s="83">
        <v>-98.498405560000009</v>
      </c>
      <c r="AN172" s="83">
        <v>-175.63672716999994</v>
      </c>
    </row>
    <row r="173" spans="1:59">
      <c r="A173" s="57" t="s">
        <v>369</v>
      </c>
      <c r="B173" s="236"/>
      <c r="C173" s="236"/>
      <c r="D173" s="236"/>
      <c r="E173" s="236"/>
      <c r="F173" s="236"/>
      <c r="G173" s="236"/>
      <c r="H173" s="236"/>
      <c r="I173" s="236"/>
      <c r="J173" s="236"/>
      <c r="K173" s="236"/>
      <c r="L173" s="236"/>
      <c r="M173" s="236"/>
      <c r="N173" s="236"/>
      <c r="O173" s="236"/>
      <c r="P173" s="236"/>
      <c r="Q173" s="236">
        <v>0</v>
      </c>
      <c r="R173" s="236">
        <v>0</v>
      </c>
      <c r="S173" s="83">
        <v>0</v>
      </c>
      <c r="T173" s="83">
        <v>0</v>
      </c>
      <c r="U173" s="83">
        <v>0</v>
      </c>
      <c r="V173" s="83">
        <v>0</v>
      </c>
      <c r="W173" s="83">
        <v>0</v>
      </c>
      <c r="X173" s="83">
        <v>-66.659350149999995</v>
      </c>
      <c r="Y173" s="83">
        <v>0</v>
      </c>
      <c r="Z173" s="83">
        <v>0</v>
      </c>
      <c r="AA173" s="83">
        <v>0</v>
      </c>
      <c r="AB173" s="83">
        <v>-1E-3</v>
      </c>
      <c r="AC173" s="83"/>
      <c r="AD173" s="83"/>
      <c r="AE173" s="83"/>
      <c r="AF173" s="83">
        <v>-116.513716</v>
      </c>
      <c r="AG173" s="83">
        <v>-35.869461600000001</v>
      </c>
      <c r="AH173" s="83">
        <v>-37.115468809999989</v>
      </c>
      <c r="AI173" s="83">
        <v>-0.96000050999999786</v>
      </c>
      <c r="AJ173" s="83">
        <v>-61.703364450000002</v>
      </c>
      <c r="AK173" s="83">
        <v>1.9000000040978192E-7</v>
      </c>
      <c r="AL173" s="83">
        <v>-8.7852346899999993</v>
      </c>
      <c r="AM173" s="83">
        <v>-1.0514961999999992</v>
      </c>
      <c r="AN173" s="83">
        <v>0</v>
      </c>
    </row>
    <row r="174" spans="1:59">
      <c r="A174" s="57" t="s">
        <v>370</v>
      </c>
      <c r="B174" s="236">
        <v>0</v>
      </c>
      <c r="C174" s="236">
        <v>0</v>
      </c>
      <c r="D174" s="236">
        <v>0</v>
      </c>
      <c r="E174" s="236">
        <v>0</v>
      </c>
      <c r="F174" s="236">
        <v>0</v>
      </c>
      <c r="G174" s="236">
        <v>0</v>
      </c>
      <c r="H174" s="236">
        <v>-0.85299999999999998</v>
      </c>
      <c r="I174" s="236">
        <v>57.574999999999989</v>
      </c>
      <c r="J174" s="236">
        <v>0</v>
      </c>
      <c r="K174" s="236">
        <v>0</v>
      </c>
      <c r="L174" s="236">
        <v>0</v>
      </c>
      <c r="M174" s="236">
        <v>0</v>
      </c>
      <c r="N174" s="236">
        <v>0</v>
      </c>
      <c r="O174" s="236">
        <v>0</v>
      </c>
      <c r="P174" s="236">
        <v>0</v>
      </c>
      <c r="Q174" s="236">
        <v>0</v>
      </c>
      <c r="R174" s="236">
        <v>0</v>
      </c>
      <c r="S174" s="83">
        <v>0</v>
      </c>
      <c r="T174" s="83">
        <v>0</v>
      </c>
      <c r="U174" s="83">
        <v>0</v>
      </c>
      <c r="V174" s="83">
        <v>0</v>
      </c>
      <c r="W174" s="83">
        <v>0</v>
      </c>
      <c r="X174" s="83">
        <v>0</v>
      </c>
      <c r="Y174" s="83">
        <v>0</v>
      </c>
      <c r="Z174" s="83">
        <v>0</v>
      </c>
      <c r="AA174" s="83">
        <v>0</v>
      </c>
      <c r="AB174" s="83">
        <v>0</v>
      </c>
      <c r="AC174" s="83">
        <v>0</v>
      </c>
      <c r="AD174" s="83"/>
      <c r="AE174" s="83"/>
      <c r="AF174" s="83"/>
      <c r="AG174" s="83"/>
      <c r="AH174" s="83"/>
      <c r="AI174" s="83"/>
      <c r="AJ174" s="83"/>
      <c r="AK174" s="83"/>
      <c r="AL174" s="83"/>
      <c r="AM174" s="83"/>
      <c r="AN174" s="83"/>
    </row>
    <row r="175" spans="1:59">
      <c r="A175" s="57" t="s">
        <v>371</v>
      </c>
      <c r="B175" s="236">
        <v>-513.86599999999999</v>
      </c>
      <c r="C175" s="236">
        <v>-312.63900000000001</v>
      </c>
      <c r="D175" s="236">
        <v>-548.755</v>
      </c>
      <c r="E175" s="236">
        <v>-916.38699999999994</v>
      </c>
      <c r="F175" s="236">
        <v>-491.50799999999998</v>
      </c>
      <c r="G175" s="236">
        <v>-237.58799999999999</v>
      </c>
      <c r="H175" s="236">
        <v>-346.33</v>
      </c>
      <c r="I175" s="236">
        <v>-503.41599999999994</v>
      </c>
      <c r="J175" s="236">
        <v>-281.23200000000003</v>
      </c>
      <c r="K175" s="236">
        <v>-274.08</v>
      </c>
      <c r="L175" s="236">
        <v>-423.97899999999998</v>
      </c>
      <c r="M175" s="236">
        <v>-724.32799999999997</v>
      </c>
      <c r="N175" s="236">
        <v>-298.166</v>
      </c>
      <c r="O175" s="236">
        <v>-370.76600000000002</v>
      </c>
      <c r="P175" s="236">
        <v>-307.18700000000001</v>
      </c>
      <c r="Q175" s="236">
        <v>-178.18242238000002</v>
      </c>
      <c r="R175" s="236">
        <v>-182.64457762000001</v>
      </c>
      <c r="S175" s="83">
        <v>-211.57099999999997</v>
      </c>
      <c r="T175" s="83">
        <v>-399.56500000000005</v>
      </c>
      <c r="U175" s="83">
        <v>-150.02763751999998</v>
      </c>
      <c r="V175" s="83">
        <v>-145.79195669999999</v>
      </c>
      <c r="W175" s="83">
        <v>-156.68240578000001</v>
      </c>
      <c r="X175" s="83">
        <v>-155.65912709</v>
      </c>
      <c r="Y175" s="83">
        <v>-104.325</v>
      </c>
      <c r="Z175" s="83">
        <v>-120.46280073999999</v>
      </c>
      <c r="AA175" s="83">
        <v>-106.43419926000004</v>
      </c>
      <c r="AB175" s="83">
        <v>-160.05663646999997</v>
      </c>
      <c r="AC175" s="83">
        <v>-70.764198779999987</v>
      </c>
      <c r="AD175" s="83">
        <v>-109.2148809</v>
      </c>
      <c r="AE175" s="83">
        <v>-92.382625250000018</v>
      </c>
      <c r="AF175" s="83">
        <v>-136.12695679000001</v>
      </c>
      <c r="AG175" s="83">
        <v>-139.59254038</v>
      </c>
      <c r="AH175" s="83">
        <v>-133.959</v>
      </c>
      <c r="AI175" s="83">
        <v>-143.48125382000001</v>
      </c>
      <c r="AJ175" s="83">
        <v>-214.44015829000008</v>
      </c>
      <c r="AK175" s="83">
        <v>-151</v>
      </c>
      <c r="AL175" s="83">
        <v>-183.10746234999999</v>
      </c>
      <c r="AM175" s="83">
        <v>-218.92748677999998</v>
      </c>
      <c r="AN175" s="83">
        <v>-266.71315022000005</v>
      </c>
    </row>
    <row r="176" spans="1:59">
      <c r="A176" s="57" t="s">
        <v>372</v>
      </c>
      <c r="B176" s="236">
        <v>-194.559</v>
      </c>
      <c r="C176" s="236">
        <v>-198.06100000000001</v>
      </c>
      <c r="D176" s="236">
        <v>0</v>
      </c>
      <c r="E176" s="236">
        <v>-352.952</v>
      </c>
      <c r="F176" s="236">
        <v>-217.18100000000001</v>
      </c>
      <c r="G176" s="236">
        <v>-123.60299999999999</v>
      </c>
      <c r="H176" s="236">
        <v>-106.958</v>
      </c>
      <c r="I176" s="236">
        <v>-109.93200000000002</v>
      </c>
      <c r="J176" s="236">
        <v>-160.52199999999999</v>
      </c>
      <c r="K176" s="236">
        <v>-76.947000000000003</v>
      </c>
      <c r="L176" s="236">
        <v>-131.48699999999999</v>
      </c>
      <c r="M176" s="236">
        <v>-105.43600000000001</v>
      </c>
      <c r="N176" s="236">
        <v>0</v>
      </c>
      <c r="O176" s="236">
        <v>0</v>
      </c>
      <c r="P176" s="236">
        <v>0</v>
      </c>
      <c r="Q176" s="236">
        <v>0</v>
      </c>
      <c r="R176" s="236">
        <v>0</v>
      </c>
      <c r="S176" s="83">
        <v>0</v>
      </c>
      <c r="T176" s="83">
        <v>0</v>
      </c>
      <c r="U176" s="83">
        <v>0</v>
      </c>
      <c r="V176" s="83">
        <v>0</v>
      </c>
      <c r="W176" s="83">
        <v>0</v>
      </c>
      <c r="X176" s="83">
        <v>0</v>
      </c>
      <c r="Y176" s="83">
        <v>0</v>
      </c>
      <c r="Z176" s="83">
        <v>0</v>
      </c>
      <c r="AA176" s="83">
        <v>0</v>
      </c>
      <c r="AB176" s="83">
        <v>0</v>
      </c>
      <c r="AC176" s="83">
        <v>0</v>
      </c>
      <c r="AD176" s="83"/>
      <c r="AE176" s="83"/>
      <c r="AF176" s="83"/>
      <c r="AG176" s="83"/>
      <c r="AH176" s="83"/>
      <c r="AI176" s="83"/>
      <c r="AJ176" s="83"/>
      <c r="AK176" s="83"/>
      <c r="AL176" s="83"/>
      <c r="AM176" s="83"/>
      <c r="AN176" s="83"/>
    </row>
    <row r="177" spans="1:41" ht="45">
      <c r="A177" s="57" t="s">
        <v>645</v>
      </c>
      <c r="B177" s="236">
        <v>0.67100000000000004</v>
      </c>
      <c r="C177" s="236">
        <v>17.234999999999999</v>
      </c>
      <c r="D177" s="236">
        <v>2.1989999999999998</v>
      </c>
      <c r="E177" s="236">
        <v>28.727</v>
      </c>
      <c r="F177" s="236">
        <v>0</v>
      </c>
      <c r="G177" s="236">
        <v>42.281999999999996</v>
      </c>
      <c r="H177" s="236">
        <v>53.832000000000001</v>
      </c>
      <c r="I177" s="236">
        <v>86.001000000000005</v>
      </c>
      <c r="J177" s="236">
        <v>147.572</v>
      </c>
      <c r="K177" s="236">
        <v>2.1819999999999999</v>
      </c>
      <c r="L177" s="236">
        <v>343.72399999999999</v>
      </c>
      <c r="M177" s="236">
        <v>-159.751</v>
      </c>
      <c r="N177" s="236">
        <v>65.349999999999994</v>
      </c>
      <c r="O177" s="236">
        <v>0</v>
      </c>
      <c r="P177" s="236">
        <v>0</v>
      </c>
      <c r="Q177" s="236">
        <v>0.1</v>
      </c>
      <c r="R177" s="236">
        <v>0.69600000000000006</v>
      </c>
      <c r="S177" s="83">
        <v>0.3819999999999999</v>
      </c>
      <c r="T177" s="83">
        <v>1.8000000000000016E-2</v>
      </c>
      <c r="U177" s="83">
        <v>0</v>
      </c>
      <c r="V177" s="83">
        <v>2.7370000000000001</v>
      </c>
      <c r="W177" s="83">
        <v>3.839</v>
      </c>
      <c r="X177" s="83">
        <v>5.2012423800000001</v>
      </c>
      <c r="Y177" s="83">
        <v>0</v>
      </c>
      <c r="Z177" s="83">
        <v>1.4921300000000001E-3</v>
      </c>
      <c r="AA177" s="83">
        <v>-1.4921300000000001E-3</v>
      </c>
      <c r="AB177" s="83">
        <v>0</v>
      </c>
      <c r="AC177" s="83">
        <v>0</v>
      </c>
      <c r="AD177" s="83">
        <v>1.0973332900000001</v>
      </c>
      <c r="AE177" s="83"/>
      <c r="AF177" s="83"/>
      <c r="AG177" s="83">
        <v>1.1230213999999998</v>
      </c>
      <c r="AH177" s="83">
        <v>0.24580850000000001</v>
      </c>
      <c r="AI177" s="83">
        <v>0.20722230000000005</v>
      </c>
      <c r="AJ177" s="85">
        <v>0.24126619999999996</v>
      </c>
      <c r="AK177" s="85">
        <v>2.7799999999999998E-2</v>
      </c>
      <c r="AL177" s="85">
        <v>8</v>
      </c>
      <c r="AM177" s="85">
        <v>2.5499999999999998</v>
      </c>
      <c r="AN177" s="85">
        <v>0</v>
      </c>
    </row>
    <row r="178" spans="1:41">
      <c r="A178" s="57" t="s">
        <v>373</v>
      </c>
      <c r="B178" s="236">
        <v>0</v>
      </c>
      <c r="C178" s="236">
        <v>0</v>
      </c>
      <c r="D178" s="236">
        <v>0</v>
      </c>
      <c r="E178" s="236">
        <v>0</v>
      </c>
      <c r="F178" s="236">
        <v>0</v>
      </c>
      <c r="G178" s="236">
        <v>0</v>
      </c>
      <c r="H178" s="236">
        <v>0</v>
      </c>
      <c r="I178" s="236">
        <v>0</v>
      </c>
      <c r="J178" s="236">
        <v>0</v>
      </c>
      <c r="K178" s="236">
        <v>0</v>
      </c>
      <c r="L178" s="236">
        <v>0</v>
      </c>
      <c r="M178" s="236">
        <v>-0.41099999999999998</v>
      </c>
      <c r="N178" s="236">
        <v>0</v>
      </c>
      <c r="O178" s="236">
        <v>0</v>
      </c>
      <c r="P178" s="236">
        <v>0</v>
      </c>
      <c r="Q178" s="236">
        <v>-17.42357762</v>
      </c>
      <c r="R178" s="236">
        <v>-84.631422380000004</v>
      </c>
      <c r="S178" s="83">
        <v>-88.817999999999998</v>
      </c>
      <c r="T178" s="83">
        <v>-12.924139999999998</v>
      </c>
      <c r="U178" s="83">
        <v>-11.86536248</v>
      </c>
      <c r="V178" s="83">
        <v>-0.19504329999999992</v>
      </c>
      <c r="W178" s="83">
        <v>-6.0495942200000004</v>
      </c>
      <c r="X178" s="83">
        <v>-9.7289999999999992</v>
      </c>
      <c r="Y178" s="83">
        <v>-0.1</v>
      </c>
      <c r="Z178" s="83">
        <v>2.1120000000000001</v>
      </c>
      <c r="AA178" s="83">
        <v>-7.4050000000000002</v>
      </c>
      <c r="AB178" s="83">
        <v>-8.5410000000000004</v>
      </c>
      <c r="AC178" s="83">
        <v>0</v>
      </c>
      <c r="AD178" s="83"/>
      <c r="AE178" s="83"/>
      <c r="AF178" s="83"/>
      <c r="AG178" s="83"/>
      <c r="AH178" s="83"/>
      <c r="AI178" s="83"/>
      <c r="AJ178" s="83">
        <v>1.0898749999999999</v>
      </c>
      <c r="AK178" s="83"/>
      <c r="AL178" s="83"/>
      <c r="AM178" s="83">
        <v>-0.49307699999999999</v>
      </c>
      <c r="AN178" s="83">
        <v>-2.8455000000000001E-2</v>
      </c>
    </row>
    <row r="179" spans="1:41">
      <c r="A179" s="57" t="s">
        <v>374</v>
      </c>
      <c r="B179" s="236">
        <v>0</v>
      </c>
      <c r="C179" s="236">
        <v>0</v>
      </c>
      <c r="D179" s="236">
        <v>0</v>
      </c>
      <c r="E179" s="236">
        <v>0</v>
      </c>
      <c r="F179" s="236">
        <v>0</v>
      </c>
      <c r="G179" s="236">
        <v>0</v>
      </c>
      <c r="H179" s="236">
        <v>0</v>
      </c>
      <c r="I179" s="236">
        <v>0</v>
      </c>
      <c r="J179" s="236">
        <v>-29.834</v>
      </c>
      <c r="K179" s="236">
        <v>0</v>
      </c>
      <c r="L179" s="236">
        <v>0</v>
      </c>
      <c r="M179" s="236">
        <v>226.38</v>
      </c>
      <c r="N179" s="236">
        <v>0</v>
      </c>
      <c r="O179" s="236">
        <v>0</v>
      </c>
      <c r="P179" s="236">
        <v>57.174999999999997</v>
      </c>
      <c r="Q179" s="236">
        <v>0</v>
      </c>
      <c r="R179" s="236">
        <v>0</v>
      </c>
      <c r="S179" s="83">
        <v>0</v>
      </c>
      <c r="T179" s="83">
        <v>68.632999999999996</v>
      </c>
      <c r="U179" s="83">
        <v>0</v>
      </c>
      <c r="V179" s="83">
        <v>0</v>
      </c>
      <c r="W179" s="83">
        <v>0</v>
      </c>
      <c r="X179" s="83">
        <v>118.36199999999999</v>
      </c>
      <c r="Y179" s="83">
        <v>0</v>
      </c>
      <c r="Z179" s="83">
        <v>0</v>
      </c>
      <c r="AA179" s="83">
        <v>0</v>
      </c>
      <c r="AB179" s="83">
        <v>1053.767597</v>
      </c>
      <c r="AC179" s="83">
        <v>0</v>
      </c>
      <c r="AD179" s="83"/>
      <c r="AE179" s="83"/>
      <c r="AF179" s="83"/>
      <c r="AG179" s="83">
        <v>-0.434</v>
      </c>
      <c r="AH179" s="83">
        <v>1.484</v>
      </c>
      <c r="AI179" s="83">
        <v>-1.2829999999999999</v>
      </c>
      <c r="AJ179" s="85">
        <v>0</v>
      </c>
      <c r="AK179" s="83">
        <v>0.57899999999999996</v>
      </c>
      <c r="AL179" s="83">
        <v>0.52900000000000003</v>
      </c>
      <c r="AM179" s="85">
        <v>0</v>
      </c>
      <c r="AN179" s="85">
        <v>-0.153697</v>
      </c>
    </row>
    <row r="180" spans="1:41">
      <c r="A180" s="57" t="s">
        <v>375</v>
      </c>
      <c r="B180" s="236">
        <v>0</v>
      </c>
      <c r="C180" s="236">
        <v>0</v>
      </c>
      <c r="D180" s="236">
        <v>0</v>
      </c>
      <c r="E180" s="236">
        <v>0</v>
      </c>
      <c r="F180" s="236">
        <v>0</v>
      </c>
      <c r="G180" s="236">
        <v>0</v>
      </c>
      <c r="H180" s="236">
        <v>0</v>
      </c>
      <c r="I180" s="236">
        <v>0</v>
      </c>
      <c r="J180" s="236">
        <v>0.123</v>
      </c>
      <c r="K180" s="236">
        <v>111.654</v>
      </c>
      <c r="L180" s="236">
        <v>0.46800000000000003</v>
      </c>
      <c r="M180" s="236">
        <v>-112.245</v>
      </c>
      <c r="N180" s="236">
        <v>0</v>
      </c>
      <c r="O180" s="236">
        <v>0</v>
      </c>
      <c r="P180" s="236">
        <v>0</v>
      </c>
      <c r="Q180" s="236">
        <v>0</v>
      </c>
      <c r="R180" s="236">
        <v>0</v>
      </c>
      <c r="S180" s="83">
        <v>0</v>
      </c>
      <c r="T180" s="83">
        <v>0</v>
      </c>
      <c r="U180" s="83">
        <v>0</v>
      </c>
      <c r="V180" s="83">
        <v>0</v>
      </c>
      <c r="W180" s="83">
        <v>0</v>
      </c>
      <c r="X180" s="83">
        <v>0</v>
      </c>
      <c r="Y180" s="83">
        <v>0</v>
      </c>
      <c r="Z180" s="83">
        <v>0</v>
      </c>
      <c r="AA180" s="83">
        <v>0</v>
      </c>
      <c r="AB180" s="83">
        <v>0</v>
      </c>
      <c r="AC180" s="83">
        <v>0</v>
      </c>
      <c r="AD180" s="83"/>
      <c r="AE180" s="83"/>
      <c r="AF180" s="83"/>
      <c r="AG180" s="83"/>
      <c r="AH180" s="83"/>
      <c r="AI180" s="83"/>
      <c r="AJ180" s="83"/>
      <c r="AK180" s="83"/>
      <c r="AL180" s="83"/>
      <c r="AM180" s="83"/>
      <c r="AN180" s="83"/>
    </row>
    <row r="181" spans="1:41">
      <c r="A181" s="57" t="s">
        <v>376</v>
      </c>
      <c r="B181" s="236"/>
      <c r="C181" s="236"/>
      <c r="D181" s="236"/>
      <c r="E181" s="236"/>
      <c r="F181" s="236"/>
      <c r="G181" s="236"/>
      <c r="H181" s="236"/>
      <c r="I181" s="236"/>
      <c r="J181" s="236"/>
      <c r="K181" s="236"/>
      <c r="L181" s="236"/>
      <c r="M181" s="236"/>
      <c r="N181" s="236"/>
      <c r="O181" s="236"/>
      <c r="P181" s="236"/>
      <c r="Q181" s="236">
        <v>0</v>
      </c>
      <c r="R181" s="236">
        <v>0</v>
      </c>
      <c r="S181" s="83">
        <v>0</v>
      </c>
      <c r="T181" s="83">
        <v>0</v>
      </c>
      <c r="U181" s="83">
        <v>0</v>
      </c>
      <c r="V181" s="83">
        <v>0</v>
      </c>
      <c r="W181" s="83">
        <v>0</v>
      </c>
      <c r="X181" s="83">
        <v>0</v>
      </c>
      <c r="Y181" s="83">
        <v>0</v>
      </c>
      <c r="AA181" s="83">
        <v>-28.763999999999999</v>
      </c>
      <c r="AB181" s="83">
        <v>0</v>
      </c>
      <c r="AC181" s="83"/>
      <c r="AD181" s="83"/>
      <c r="AE181" s="83"/>
      <c r="AF181" s="83"/>
      <c r="AG181" s="83"/>
      <c r="AH181" s="83"/>
      <c r="AI181" s="83"/>
      <c r="AJ181" s="83"/>
      <c r="AK181" s="83"/>
      <c r="AL181" s="83"/>
      <c r="AM181" s="83"/>
      <c r="AN181" s="83"/>
    </row>
    <row r="182" spans="1:41">
      <c r="A182" s="57" t="s">
        <v>377</v>
      </c>
      <c r="B182" s="236"/>
      <c r="C182" s="236"/>
      <c r="D182" s="236"/>
      <c r="E182" s="236"/>
      <c r="F182" s="236"/>
      <c r="G182" s="236"/>
      <c r="H182" s="236"/>
      <c r="I182" s="236"/>
      <c r="J182" s="236"/>
      <c r="K182" s="236"/>
      <c r="L182" s="236"/>
      <c r="M182" s="236"/>
      <c r="N182" s="236"/>
      <c r="O182" s="236"/>
      <c r="P182" s="236"/>
      <c r="Q182" s="236">
        <v>0</v>
      </c>
      <c r="R182" s="236">
        <v>0</v>
      </c>
      <c r="S182" s="83">
        <v>0</v>
      </c>
      <c r="T182" s="83">
        <v>0</v>
      </c>
      <c r="U182" s="83">
        <v>0</v>
      </c>
      <c r="V182" s="83">
        <v>0</v>
      </c>
      <c r="W182" s="83">
        <v>0</v>
      </c>
      <c r="X182" s="83">
        <v>0</v>
      </c>
      <c r="Y182" s="83">
        <v>0</v>
      </c>
      <c r="Z182" s="83">
        <v>-186.05199999999999</v>
      </c>
      <c r="AA182" s="83">
        <v>0</v>
      </c>
      <c r="AB182" s="83">
        <v>0</v>
      </c>
      <c r="AC182" s="83">
        <v>-275.78003815</v>
      </c>
      <c r="AD182" s="83"/>
      <c r="AE182" s="83"/>
      <c r="AF182" s="83">
        <v>-45.267600060000007</v>
      </c>
      <c r="AG182" s="83"/>
      <c r="AH182" s="83"/>
      <c r="AI182" s="83"/>
      <c r="AJ182" s="85">
        <v>0</v>
      </c>
      <c r="AK182" s="83"/>
      <c r="AL182" s="83"/>
      <c r="AM182" s="85">
        <v>0</v>
      </c>
      <c r="AN182" s="85">
        <v>0.44205216999999997</v>
      </c>
    </row>
    <row r="183" spans="1:41">
      <c r="A183" s="57" t="s">
        <v>378</v>
      </c>
      <c r="B183" s="236"/>
      <c r="C183" s="236"/>
      <c r="D183" s="236"/>
      <c r="E183" s="236"/>
      <c r="F183" s="236"/>
      <c r="G183" s="236"/>
      <c r="H183" s="236"/>
      <c r="I183" s="236"/>
      <c r="J183" s="236"/>
      <c r="K183" s="236"/>
      <c r="L183" s="236"/>
      <c r="M183" s="236"/>
      <c r="N183" s="236"/>
      <c r="O183" s="236"/>
      <c r="P183" s="236"/>
      <c r="Q183" s="236">
        <v>0</v>
      </c>
      <c r="R183" s="236">
        <v>0</v>
      </c>
      <c r="S183" s="83">
        <v>0</v>
      </c>
      <c r="T183" s="83">
        <v>0</v>
      </c>
      <c r="U183" s="83">
        <v>0</v>
      </c>
      <c r="V183" s="83">
        <v>0</v>
      </c>
      <c r="W183" s="83">
        <v>0</v>
      </c>
      <c r="X183" s="83">
        <v>0</v>
      </c>
      <c r="Y183" s="83">
        <v>0</v>
      </c>
      <c r="Z183" s="83">
        <v>0</v>
      </c>
      <c r="AA183" s="83">
        <v>-54.122</v>
      </c>
      <c r="AB183" s="83">
        <v>7.0999999999999991E-5</v>
      </c>
      <c r="AC183" s="83"/>
      <c r="AD183" s="83"/>
      <c r="AE183" s="83"/>
      <c r="AF183" s="83"/>
      <c r="AG183" s="83"/>
      <c r="AH183" s="83"/>
      <c r="AI183" s="83"/>
      <c r="AJ183" s="85">
        <v>0</v>
      </c>
      <c r="AK183" s="83"/>
      <c r="AL183" s="83"/>
      <c r="AM183" s="85">
        <v>0</v>
      </c>
      <c r="AN183" s="85">
        <v>0</v>
      </c>
    </row>
    <row r="184" spans="1:41">
      <c r="A184" s="57" t="s">
        <v>291</v>
      </c>
      <c r="B184" s="236"/>
      <c r="C184" s="236"/>
      <c r="D184" s="236"/>
      <c r="E184" s="236"/>
      <c r="F184" s="236"/>
      <c r="G184" s="236"/>
      <c r="H184" s="236"/>
      <c r="I184" s="236"/>
      <c r="J184" s="236"/>
      <c r="K184" s="236"/>
      <c r="L184" s="236"/>
      <c r="M184" s="236"/>
      <c r="N184" s="236"/>
      <c r="O184" s="236"/>
      <c r="P184" s="236"/>
      <c r="Q184" s="236">
        <v>0</v>
      </c>
      <c r="R184" s="236">
        <v>0</v>
      </c>
      <c r="S184" s="83">
        <v>0</v>
      </c>
      <c r="T184" s="83">
        <v>0</v>
      </c>
      <c r="U184" s="83">
        <v>0</v>
      </c>
      <c r="V184" s="83">
        <v>0</v>
      </c>
      <c r="W184" s="83">
        <v>8.2810000000000006</v>
      </c>
      <c r="X184" s="83">
        <v>3.9560000000000002E-4</v>
      </c>
      <c r="Y184" s="83">
        <v>0</v>
      </c>
      <c r="Z184" s="83">
        <v>11.337999999999999</v>
      </c>
      <c r="AA184" s="83">
        <v>0</v>
      </c>
      <c r="AB184" s="83">
        <v>0</v>
      </c>
      <c r="AC184" s="83"/>
      <c r="AD184" s="83"/>
      <c r="AE184" s="83"/>
      <c r="AF184" s="83"/>
      <c r="AG184" s="83"/>
      <c r="AH184" s="83"/>
      <c r="AI184" s="83"/>
      <c r="AJ184" s="85">
        <v>0</v>
      </c>
      <c r="AK184" s="83"/>
      <c r="AL184" s="83"/>
      <c r="AM184" s="85">
        <v>0</v>
      </c>
      <c r="AN184" s="85">
        <v>0</v>
      </c>
    </row>
    <row r="185" spans="1:41">
      <c r="A185" s="35" t="s">
        <v>379</v>
      </c>
      <c r="B185" s="86">
        <v>-711.49999999999989</v>
      </c>
      <c r="C185" s="86">
        <v>-506.18700000000001</v>
      </c>
      <c r="D185" s="86">
        <v>-525.06500000000005</v>
      </c>
      <c r="E185" s="86">
        <v>-1402.9799999999998</v>
      </c>
      <c r="F185" s="86">
        <v>-881.80499999999995</v>
      </c>
      <c r="G185" s="86">
        <v>-417.959</v>
      </c>
      <c r="H185" s="86">
        <v>-400.30899999999997</v>
      </c>
      <c r="I185" s="86">
        <v>-542.702</v>
      </c>
      <c r="J185" s="86">
        <v>-524.21999999999991</v>
      </c>
      <c r="K185" s="86">
        <v>-63.225999999999999</v>
      </c>
      <c r="L185" s="86">
        <v>-3297.1579999999999</v>
      </c>
      <c r="M185" s="86">
        <v>-918.93600000000015</v>
      </c>
      <c r="N185" s="86">
        <v>-292.404</v>
      </c>
      <c r="O185" s="86">
        <v>-250.67500000000001</v>
      </c>
      <c r="P185" s="86">
        <v>19.999000000000009</v>
      </c>
      <c r="Q185" s="86">
        <v>-2.0130000000000248</v>
      </c>
      <c r="R185" s="86">
        <v>-269.73</v>
      </c>
      <c r="S185" s="86">
        <v>-185.13599999999997</v>
      </c>
      <c r="T185" s="86">
        <v>218.74900000000002</v>
      </c>
      <c r="U185" s="86">
        <v>-79.325999999999979</v>
      </c>
      <c r="V185" s="86">
        <v>-30.737999999999982</v>
      </c>
      <c r="W185" s="86">
        <v>-156.25199999999998</v>
      </c>
      <c r="X185" s="86">
        <v>346.19481506999995</v>
      </c>
      <c r="Y185" s="86">
        <v>143.05800000000002</v>
      </c>
      <c r="Z185" s="86">
        <v>-97.759308609999962</v>
      </c>
      <c r="AA185" s="86">
        <v>10.882308609999995</v>
      </c>
      <c r="AB185" s="86">
        <v>1086.67120421</v>
      </c>
      <c r="AC185" s="86">
        <v>-66.843755279999954</v>
      </c>
      <c r="AD185" s="86">
        <v>190.93961285999993</v>
      </c>
      <c r="AE185" s="86">
        <v>102.86711834999997</v>
      </c>
      <c r="AF185" s="86">
        <v>-21.905321680000043</v>
      </c>
      <c r="AG185" s="452">
        <v>-10.677846820000015</v>
      </c>
      <c r="AH185" s="86">
        <v>-227.58298357000021</v>
      </c>
      <c r="AI185" s="86">
        <v>183.56286044000004</v>
      </c>
      <c r="AJ185" s="86">
        <v>-33.321233849999935</v>
      </c>
      <c r="AK185" s="86">
        <v>258.75660655999997</v>
      </c>
      <c r="AL185" s="86">
        <v>408.65653207000003</v>
      </c>
      <c r="AM185" s="86">
        <v>-129.14315291000003</v>
      </c>
      <c r="AN185" s="86">
        <v>147.86854697000004</v>
      </c>
    </row>
    <row r="186" spans="1:41">
      <c r="A186" s="35"/>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200"/>
    </row>
    <row r="187" spans="1:41">
      <c r="A187" s="47" t="s">
        <v>380</v>
      </c>
      <c r="B187" s="86"/>
      <c r="C187" s="86"/>
      <c r="D187" s="86"/>
      <c r="E187" s="86"/>
      <c r="F187" s="86"/>
      <c r="G187" s="86"/>
      <c r="H187" s="86"/>
      <c r="I187" s="240"/>
      <c r="J187" s="241"/>
      <c r="K187" s="241"/>
      <c r="L187" s="241"/>
      <c r="M187" s="241"/>
      <c r="N187" s="241"/>
      <c r="O187" s="241"/>
      <c r="P187" s="241"/>
      <c r="Q187" s="241"/>
      <c r="R187" s="241"/>
      <c r="S187" s="48"/>
      <c r="T187" s="48"/>
      <c r="U187" s="48"/>
      <c r="V187" s="48"/>
      <c r="W187" s="48"/>
      <c r="X187" s="48"/>
      <c r="Y187" s="48"/>
      <c r="Z187" s="48"/>
      <c r="AA187" s="48"/>
      <c r="AB187" s="48"/>
      <c r="AC187" s="48"/>
      <c r="AD187" s="48"/>
      <c r="AE187" s="48"/>
      <c r="AF187" s="48"/>
      <c r="AG187" s="48"/>
      <c r="AH187" s="48"/>
      <c r="AI187" s="48"/>
      <c r="AJ187" s="82"/>
      <c r="AK187" s="48"/>
      <c r="AL187" s="48"/>
      <c r="AM187" s="82"/>
      <c r="AN187" s="82"/>
    </row>
    <row r="188" spans="1:41">
      <c r="A188" s="57" t="s">
        <v>381</v>
      </c>
      <c r="B188" s="236">
        <v>642.39400000000001</v>
      </c>
      <c r="C188" s="236">
        <v>495.87900000000002</v>
      </c>
      <c r="D188" s="236">
        <v>1101.2149999999999</v>
      </c>
      <c r="E188" s="236">
        <v>480.03399999999999</v>
      </c>
      <c r="F188" s="236">
        <v>1281.124</v>
      </c>
      <c r="G188" s="236">
        <v>483.76299999999998</v>
      </c>
      <c r="H188" s="236">
        <v>156.19900000000001</v>
      </c>
      <c r="I188" s="236">
        <v>245.65699999999993</v>
      </c>
      <c r="J188" s="236">
        <v>568.71699999999998</v>
      </c>
      <c r="K188" s="236">
        <v>121.66500000000001</v>
      </c>
      <c r="L188" s="236">
        <v>3515.4630000000002</v>
      </c>
      <c r="M188" s="236">
        <v>2662.9140000000002</v>
      </c>
      <c r="N188" s="236">
        <v>148.94200000000001</v>
      </c>
      <c r="O188" s="236">
        <v>265</v>
      </c>
      <c r="P188" s="236">
        <v>580.68100000000004</v>
      </c>
      <c r="Q188" s="236">
        <v>183.59800000000001</v>
      </c>
      <c r="R188" s="236">
        <v>635.45699999999988</v>
      </c>
      <c r="S188" s="83">
        <v>40.815000000000168</v>
      </c>
      <c r="T188" s="83">
        <v>566.09499999999991</v>
      </c>
      <c r="U188" s="83">
        <v>391.66396098000001</v>
      </c>
      <c r="V188" s="83">
        <v>39.856318379999998</v>
      </c>
      <c r="W188" s="83">
        <v>83.519000000000005</v>
      </c>
      <c r="X188" s="83">
        <v>1112.5538880000001</v>
      </c>
      <c r="Y188" s="83">
        <v>302.185</v>
      </c>
      <c r="Z188" s="83">
        <v>1759.95699694</v>
      </c>
      <c r="AA188" s="83">
        <v>661.55500306000022</v>
      </c>
      <c r="AB188" s="83">
        <v>746.14903482000011</v>
      </c>
      <c r="AC188" s="83">
        <v>28.969000000000001</v>
      </c>
      <c r="AD188" s="83">
        <v>19.999999710000001</v>
      </c>
      <c r="AE188" s="83">
        <v>150.88402015</v>
      </c>
      <c r="AF188" s="83">
        <v>639.36988713000005</v>
      </c>
      <c r="AG188" s="83">
        <v>64.63</v>
      </c>
      <c r="AH188" s="83">
        <v>482.89927871000003</v>
      </c>
      <c r="AI188" s="83">
        <v>-0.191</v>
      </c>
      <c r="AJ188" s="83">
        <v>24.836242219999932</v>
      </c>
      <c r="AK188" s="83">
        <v>1711.9831695999999</v>
      </c>
      <c r="AL188" s="83">
        <v>10.135069</v>
      </c>
      <c r="AM188" s="83">
        <v>1.8495220000000001</v>
      </c>
      <c r="AN188" s="83">
        <v>2413.8216171199997</v>
      </c>
    </row>
    <row r="189" spans="1:41">
      <c r="A189" s="57" t="s">
        <v>382</v>
      </c>
      <c r="B189" s="236">
        <v>-561.649</v>
      </c>
      <c r="C189" s="236">
        <v>-224.71899999999999</v>
      </c>
      <c r="D189" s="236">
        <v>-458.22500000000002</v>
      </c>
      <c r="E189" s="236">
        <v>-723.34500000000003</v>
      </c>
      <c r="F189" s="236">
        <v>-407.53</v>
      </c>
      <c r="G189" s="236">
        <v>-205.994</v>
      </c>
      <c r="H189" s="236">
        <v>-318.17200000000003</v>
      </c>
      <c r="I189" s="236">
        <v>-197.90800000000013</v>
      </c>
      <c r="J189" s="236">
        <v>-298.137</v>
      </c>
      <c r="K189" s="236">
        <v>-264.72699999999998</v>
      </c>
      <c r="L189" s="236">
        <v>-342.10500000000002</v>
      </c>
      <c r="M189" s="236">
        <v>-2856.797</v>
      </c>
      <c r="N189" s="236">
        <v>-265.46199999999999</v>
      </c>
      <c r="O189" s="236">
        <v>-436.27300000000002</v>
      </c>
      <c r="P189" s="236">
        <v>-692.78300000000002</v>
      </c>
      <c r="Q189" s="236">
        <v>-108.08799999999999</v>
      </c>
      <c r="R189" s="236">
        <v>-2753.4179999999997</v>
      </c>
      <c r="S189" s="83">
        <v>-283.21500000000015</v>
      </c>
      <c r="T189" s="83">
        <v>1679.172</v>
      </c>
      <c r="U189" s="83">
        <v>-320.03799602999999</v>
      </c>
      <c r="V189" s="83">
        <v>-114.89327102999999</v>
      </c>
      <c r="W189" s="83">
        <v>-328.60486487999998</v>
      </c>
      <c r="X189" s="83">
        <v>-600.23499226999991</v>
      </c>
      <c r="Y189" s="83">
        <v>-261.54500000000002</v>
      </c>
      <c r="Z189" s="83">
        <v>-2030.1551371099999</v>
      </c>
      <c r="AA189" s="83">
        <v>-358.24186288999999</v>
      </c>
      <c r="AB189" s="83">
        <v>-535.99640515999999</v>
      </c>
      <c r="AC189" s="83">
        <v>-168.70402533000001</v>
      </c>
      <c r="AD189" s="83">
        <v>-265.12293063999999</v>
      </c>
      <c r="AE189" s="83">
        <v>-145.58320571000002</v>
      </c>
      <c r="AF189" s="83">
        <v>-202.66157474000002</v>
      </c>
      <c r="AG189" s="83">
        <v>-662.87300000000005</v>
      </c>
      <c r="AH189" s="83">
        <v>-125.87982959000003</v>
      </c>
      <c r="AI189" s="83">
        <v>-518.65099999999995</v>
      </c>
      <c r="AJ189" s="83">
        <v>-138.23640176999993</v>
      </c>
      <c r="AK189" s="83">
        <v>-108.529</v>
      </c>
      <c r="AL189" s="83">
        <v>-138.78100000000001</v>
      </c>
      <c r="AM189" s="83">
        <v>-281.96795201000003</v>
      </c>
      <c r="AN189" s="83">
        <v>-682.71192799000005</v>
      </c>
    </row>
    <row r="190" spans="1:41" ht="19.5" customHeight="1">
      <c r="A190" s="57" t="s">
        <v>383</v>
      </c>
      <c r="B190" s="236"/>
      <c r="C190" s="236"/>
      <c r="D190" s="236"/>
      <c r="E190" s="236"/>
      <c r="F190" s="236"/>
      <c r="G190" s="236"/>
      <c r="H190" s="236"/>
      <c r="I190" s="236"/>
      <c r="J190" s="236"/>
      <c r="K190" s="236"/>
      <c r="L190" s="236"/>
      <c r="M190" s="236"/>
      <c r="N190" s="236"/>
      <c r="O190" s="236"/>
      <c r="P190" s="236"/>
      <c r="Q190" s="236">
        <v>-274.173</v>
      </c>
      <c r="R190" s="236">
        <v>274.173</v>
      </c>
      <c r="S190" s="83">
        <v>0</v>
      </c>
      <c r="T190" s="83">
        <v>0</v>
      </c>
      <c r="U190" s="83">
        <v>-153.67306325999999</v>
      </c>
      <c r="V190" s="83">
        <v>-82.438202559999993</v>
      </c>
      <c r="W190" s="83">
        <v>-215.31175607</v>
      </c>
      <c r="X190" s="83">
        <v>-82.643991989999989</v>
      </c>
      <c r="Y190" s="83">
        <v>-177.08699999999999</v>
      </c>
      <c r="Z190" s="83">
        <v>-118.92350758000001</v>
      </c>
      <c r="AA190" s="83">
        <v>-125.95949242000006</v>
      </c>
      <c r="AB190" s="83">
        <v>-120.5235593</v>
      </c>
      <c r="AC190" s="83">
        <v>-172.98326990000001</v>
      </c>
      <c r="AD190" s="83">
        <v>-63.323752640000009</v>
      </c>
      <c r="AE190" s="83">
        <v>-183.23062682</v>
      </c>
      <c r="AF190" s="83">
        <v>-145.95881563</v>
      </c>
      <c r="AG190" s="83">
        <v>-150.14400000000001</v>
      </c>
      <c r="AH190" s="83">
        <v>-69.930999999999997</v>
      </c>
      <c r="AI190" s="83">
        <v>-192.57599999999999</v>
      </c>
      <c r="AJ190" s="83">
        <v>-188.36328618000007</v>
      </c>
      <c r="AK190" s="83">
        <v>-151.857</v>
      </c>
      <c r="AL190" s="83">
        <v>-80.305999999999997</v>
      </c>
      <c r="AM190" s="83">
        <v>-208.19287025999998</v>
      </c>
      <c r="AN190" s="83">
        <v>-190.43680130000001</v>
      </c>
    </row>
    <row r="191" spans="1:41">
      <c r="A191" s="57" t="s">
        <v>650</v>
      </c>
      <c r="B191" s="236"/>
      <c r="C191" s="236"/>
      <c r="D191" s="236"/>
      <c r="E191" s="236"/>
      <c r="F191" s="236"/>
      <c r="G191" s="236"/>
      <c r="H191" s="236"/>
      <c r="I191" s="236"/>
      <c r="J191" s="236"/>
      <c r="K191" s="236"/>
      <c r="L191" s="236"/>
      <c r="M191" s="236"/>
      <c r="N191" s="236"/>
      <c r="O191" s="236"/>
      <c r="P191" s="236"/>
      <c r="Q191" s="236"/>
      <c r="R191" s="236"/>
      <c r="S191" s="83"/>
      <c r="T191" s="83"/>
      <c r="U191" s="83"/>
      <c r="V191" s="83"/>
      <c r="W191" s="83"/>
      <c r="X191" s="83"/>
      <c r="Y191" s="83"/>
      <c r="Z191" s="83"/>
      <c r="AA191" s="83"/>
      <c r="AB191" s="83"/>
      <c r="AC191" s="83"/>
      <c r="AD191" s="83"/>
      <c r="AE191" s="83"/>
      <c r="AF191" s="83"/>
      <c r="AG191" s="83"/>
      <c r="AH191" s="83"/>
      <c r="AI191" s="83"/>
      <c r="AJ191" s="83">
        <v>0</v>
      </c>
      <c r="AK191" s="83">
        <v>-1.9359999999999999</v>
      </c>
      <c r="AL191" s="83">
        <v>-0.55459066999999973</v>
      </c>
      <c r="AM191" s="83">
        <v>-1.6338644900000006</v>
      </c>
      <c r="AN191" s="83">
        <v>-2.1885181899999995</v>
      </c>
    </row>
    <row r="192" spans="1:41" ht="30" customHeight="1">
      <c r="A192" s="57" t="s">
        <v>651</v>
      </c>
      <c r="B192" s="236"/>
      <c r="C192" s="236"/>
      <c r="D192" s="236"/>
      <c r="E192" s="236"/>
      <c r="F192" s="236"/>
      <c r="G192" s="236"/>
      <c r="H192" s="236"/>
      <c r="I192" s="236"/>
      <c r="J192" s="236"/>
      <c r="K192" s="236"/>
      <c r="L192" s="236"/>
      <c r="M192" s="236"/>
      <c r="N192" s="236"/>
      <c r="O192" s="236"/>
      <c r="P192" s="236"/>
      <c r="Q192" s="236"/>
      <c r="R192" s="236"/>
      <c r="S192" s="83"/>
      <c r="T192" s="83"/>
      <c r="U192" s="83"/>
      <c r="V192" s="83"/>
      <c r="W192" s="83"/>
      <c r="X192" s="83"/>
      <c r="Y192" s="83"/>
      <c r="Z192" s="83"/>
      <c r="AA192" s="83"/>
      <c r="AB192" s="83"/>
      <c r="AC192" s="83"/>
      <c r="AD192" s="83"/>
      <c r="AE192" s="83"/>
      <c r="AF192" s="83"/>
      <c r="AG192" s="83"/>
      <c r="AH192" s="83"/>
      <c r="AI192" s="83"/>
      <c r="AJ192" s="83">
        <v>0</v>
      </c>
      <c r="AK192" s="83">
        <v>-0.30106008000000001</v>
      </c>
      <c r="AL192" s="83">
        <v>-1.9935126599999997</v>
      </c>
      <c r="AM192" s="83">
        <v>-0.21863744000000018</v>
      </c>
      <c r="AN192" s="83">
        <v>-0.40338158999999985</v>
      </c>
    </row>
    <row r="193" spans="1:42">
      <c r="A193" s="57" t="s">
        <v>384</v>
      </c>
      <c r="B193" s="236">
        <v>0</v>
      </c>
      <c r="C193" s="236">
        <v>0</v>
      </c>
      <c r="D193" s="236">
        <v>0</v>
      </c>
      <c r="E193" s="236">
        <v>0</v>
      </c>
      <c r="F193" s="236">
        <v>0</v>
      </c>
      <c r="G193" s="236">
        <v>0</v>
      </c>
      <c r="H193" s="236">
        <v>0</v>
      </c>
      <c r="I193" s="236">
        <v>0</v>
      </c>
      <c r="J193" s="236">
        <v>0</v>
      </c>
      <c r="K193" s="236">
        <v>0</v>
      </c>
      <c r="L193" s="236">
        <v>0</v>
      </c>
      <c r="M193" s="236">
        <v>0</v>
      </c>
      <c r="N193" s="236">
        <v>0</v>
      </c>
      <c r="O193" s="236">
        <v>0</v>
      </c>
      <c r="P193" s="236">
        <v>2.6659999999999999</v>
      </c>
      <c r="Q193" s="236">
        <v>0</v>
      </c>
      <c r="R193" s="236">
        <v>2000</v>
      </c>
      <c r="S193" s="83">
        <v>-53.263999999999896</v>
      </c>
      <c r="T193" s="83">
        <v>-1946.7360000000001</v>
      </c>
      <c r="U193" s="83">
        <v>0</v>
      </c>
      <c r="V193" s="83">
        <v>0</v>
      </c>
      <c r="W193" s="83">
        <v>0</v>
      </c>
      <c r="X193" s="83">
        <v>0</v>
      </c>
      <c r="Y193" s="83">
        <v>0</v>
      </c>
      <c r="Z193" s="83">
        <v>0</v>
      </c>
      <c r="AA193" s="83">
        <v>0</v>
      </c>
      <c r="AB193" s="83">
        <v>0</v>
      </c>
      <c r="AC193" s="83">
        <v>0</v>
      </c>
      <c r="AD193" s="83"/>
      <c r="AE193" s="83"/>
      <c r="AF193" s="83"/>
      <c r="AG193" s="83"/>
      <c r="AH193" s="83"/>
      <c r="AI193" s="83"/>
      <c r="AJ193" s="83"/>
      <c r="AK193" s="83"/>
      <c r="AL193" s="83"/>
      <c r="AM193" s="83"/>
      <c r="AN193" s="83"/>
    </row>
    <row r="194" spans="1:42">
      <c r="A194" s="57" t="s">
        <v>288</v>
      </c>
      <c r="B194" s="236">
        <v>0</v>
      </c>
      <c r="C194" s="236">
        <v>0</v>
      </c>
      <c r="D194" s="236">
        <v>0</v>
      </c>
      <c r="E194" s="236">
        <v>0</v>
      </c>
      <c r="F194" s="236">
        <v>0</v>
      </c>
      <c r="G194" s="236">
        <v>0</v>
      </c>
      <c r="H194" s="236">
        <v>0</v>
      </c>
      <c r="I194" s="236">
        <v>0</v>
      </c>
      <c r="J194" s="236">
        <v>0</v>
      </c>
      <c r="K194" s="236">
        <v>0</v>
      </c>
      <c r="L194" s="236">
        <v>0</v>
      </c>
      <c r="M194" s="236">
        <v>0</v>
      </c>
      <c r="N194" s="236">
        <v>24.408000000000001</v>
      </c>
      <c r="O194" s="236">
        <v>55.546999999999997</v>
      </c>
      <c r="P194" s="236">
        <v>0</v>
      </c>
      <c r="Q194" s="236">
        <v>-30.997</v>
      </c>
      <c r="R194" s="236">
        <v>30.997</v>
      </c>
      <c r="S194" s="83">
        <v>-73.396000000000001</v>
      </c>
      <c r="T194" s="83">
        <v>2.2109999999999843</v>
      </c>
      <c r="U194" s="83">
        <v>167.50003452000001</v>
      </c>
      <c r="V194" s="83">
        <v>-4.5445058700000001</v>
      </c>
      <c r="W194" s="83">
        <v>27.89166677</v>
      </c>
      <c r="X194" s="83">
        <v>359.23250695999997</v>
      </c>
      <c r="Y194" s="83">
        <v>-12.385</v>
      </c>
      <c r="Z194" s="83">
        <v>-52.485884050000003</v>
      </c>
      <c r="AA194" s="83">
        <v>-229.73511594999999</v>
      </c>
      <c r="AB194" s="83">
        <v>-119.93156956999999</v>
      </c>
      <c r="AC194" s="83">
        <v>-167.91872174</v>
      </c>
      <c r="AD194" s="83">
        <v>-5.1759534900000004</v>
      </c>
      <c r="AE194" s="83">
        <v>-100.70989998999998</v>
      </c>
      <c r="AF194" s="83">
        <v>17.3819008</v>
      </c>
      <c r="AG194" s="83">
        <v>30.276</v>
      </c>
      <c r="AH194" s="83">
        <v>33.445999999999998</v>
      </c>
      <c r="AI194" s="83">
        <v>87.563999999999993</v>
      </c>
      <c r="AJ194" s="83">
        <v>34.945782409999993</v>
      </c>
      <c r="AK194" s="83">
        <v>9.3059999999999992</v>
      </c>
      <c r="AL194" s="83">
        <v>46.165999999999997</v>
      </c>
      <c r="AM194" s="83">
        <v>54.355907130000013</v>
      </c>
      <c r="AN194" s="83">
        <v>58.765820579999996</v>
      </c>
    </row>
    <row r="195" spans="1:42">
      <c r="A195" s="57" t="s">
        <v>385</v>
      </c>
      <c r="B195" s="236"/>
      <c r="C195" s="236"/>
      <c r="D195" s="236"/>
      <c r="E195" s="236"/>
      <c r="F195" s="236"/>
      <c r="G195" s="236"/>
      <c r="H195" s="236"/>
      <c r="I195" s="236"/>
      <c r="J195" s="236"/>
      <c r="K195" s="236"/>
      <c r="L195" s="236"/>
      <c r="M195" s="236"/>
      <c r="N195" s="236"/>
      <c r="O195" s="236"/>
      <c r="P195" s="236"/>
      <c r="Q195" s="236">
        <v>0</v>
      </c>
      <c r="R195" s="236">
        <v>0</v>
      </c>
      <c r="S195" s="83">
        <v>0</v>
      </c>
      <c r="T195" s="83">
        <v>0</v>
      </c>
      <c r="U195" s="83">
        <v>0</v>
      </c>
      <c r="V195" s="83">
        <v>0</v>
      </c>
      <c r="W195" s="83">
        <v>0</v>
      </c>
      <c r="X195" s="83">
        <v>-32.747913140000009</v>
      </c>
      <c r="Y195" s="83">
        <v>0</v>
      </c>
      <c r="Z195" s="83">
        <v>-42.590609019999981</v>
      </c>
      <c r="AA195" s="83">
        <v>42.590609019999981</v>
      </c>
      <c r="AB195" s="83">
        <v>11.57411299</v>
      </c>
      <c r="AC195" s="83">
        <v>-0.53505099000000667</v>
      </c>
      <c r="AD195" s="83">
        <v>3.0103946699999886</v>
      </c>
      <c r="AE195" s="83">
        <v>-10.35697161</v>
      </c>
      <c r="AF195" s="83">
        <v>-17.0955385</v>
      </c>
      <c r="AG195" s="83">
        <v>-7.407378000000063E-2</v>
      </c>
      <c r="AH195" s="83">
        <v>-3.2718250000000448E-2</v>
      </c>
      <c r="AI195" s="83">
        <v>-1.1250200000000041E-3</v>
      </c>
      <c r="AJ195" s="83">
        <v>-2.2000000000116415E-7</v>
      </c>
      <c r="AK195" s="83">
        <v>0</v>
      </c>
      <c r="AL195" s="83"/>
      <c r="AM195" s="83">
        <v>-5.9999999815772751E-8</v>
      </c>
      <c r="AN195" s="83">
        <v>1.9999999552965164E-8</v>
      </c>
    </row>
    <row r="196" spans="1:42">
      <c r="A196" s="57" t="s">
        <v>386</v>
      </c>
      <c r="B196" s="236">
        <v>0</v>
      </c>
      <c r="C196" s="236">
        <v>0</v>
      </c>
      <c r="D196" s="236">
        <v>0</v>
      </c>
      <c r="E196" s="236">
        <v>3.996</v>
      </c>
      <c r="F196" s="236">
        <v>0</v>
      </c>
      <c r="G196" s="236">
        <v>0</v>
      </c>
      <c r="H196" s="236">
        <v>0</v>
      </c>
      <c r="I196" s="236">
        <v>0</v>
      </c>
      <c r="J196" s="236">
        <v>0</v>
      </c>
      <c r="K196" s="236">
        <v>0</v>
      </c>
      <c r="L196" s="236">
        <v>0</v>
      </c>
      <c r="M196" s="236">
        <v>0</v>
      </c>
      <c r="N196" s="236">
        <v>0</v>
      </c>
      <c r="O196" s="236">
        <v>0</v>
      </c>
      <c r="P196" s="236">
        <v>0</v>
      </c>
      <c r="Q196" s="236">
        <v>0</v>
      </c>
      <c r="R196" s="236">
        <v>0</v>
      </c>
      <c r="S196" s="83">
        <v>0</v>
      </c>
      <c r="T196" s="83">
        <v>0</v>
      </c>
      <c r="U196" s="83">
        <v>0</v>
      </c>
      <c r="V196" s="83">
        <v>0</v>
      </c>
      <c r="W196" s="83">
        <v>0</v>
      </c>
      <c r="X196" s="83">
        <v>0</v>
      </c>
      <c r="Y196" s="83">
        <v>0</v>
      </c>
      <c r="Z196" s="83">
        <v>39.999999990000006</v>
      </c>
      <c r="AA196" s="83">
        <v>9.9999937219763524E-9</v>
      </c>
      <c r="AB196" s="83">
        <v>0</v>
      </c>
      <c r="AC196" s="83">
        <v>0</v>
      </c>
      <c r="AD196" s="83"/>
      <c r="AE196" s="83"/>
      <c r="AF196" s="83">
        <v>39.043357</v>
      </c>
      <c r="AG196" s="83"/>
      <c r="AH196" s="83">
        <v>8.5799999982118601E-6</v>
      </c>
      <c r="AI196" s="83">
        <v>-7.6699999943375587E-6</v>
      </c>
      <c r="AJ196" s="83">
        <v>1.0000050067901612E-8</v>
      </c>
      <c r="AK196" s="83">
        <v>433.99999492000001</v>
      </c>
      <c r="AL196" s="83"/>
      <c r="AM196" s="83">
        <v>31.651312019999999</v>
      </c>
      <c r="AN196" s="83">
        <v>-12.56932052000022</v>
      </c>
    </row>
    <row r="197" spans="1:42">
      <c r="A197" s="57" t="s">
        <v>387</v>
      </c>
      <c r="B197" s="236">
        <v>0</v>
      </c>
      <c r="C197" s="236">
        <v>403.30900000000003</v>
      </c>
      <c r="D197" s="236">
        <v>0</v>
      </c>
      <c r="E197" s="236">
        <v>-3.3090000000000002</v>
      </c>
      <c r="F197" s="236">
        <v>139.92500000000001</v>
      </c>
      <c r="G197" s="236">
        <v>0</v>
      </c>
      <c r="H197" s="236">
        <v>0</v>
      </c>
      <c r="I197" s="236">
        <v>421.02100000000002</v>
      </c>
      <c r="J197" s="236">
        <v>0</v>
      </c>
      <c r="K197" s="236">
        <v>595.88900000000001</v>
      </c>
      <c r="L197" s="236">
        <v>52.417000000000002</v>
      </c>
      <c r="M197" s="236">
        <v>11.06</v>
      </c>
      <c r="N197" s="236">
        <v>0</v>
      </c>
      <c r="O197" s="236">
        <v>0</v>
      </c>
      <c r="P197" s="236">
        <v>0</v>
      </c>
      <c r="Q197" s="236">
        <v>0</v>
      </c>
      <c r="R197" s="236">
        <v>0</v>
      </c>
      <c r="S197" s="83">
        <v>0</v>
      </c>
      <c r="T197" s="83">
        <v>0</v>
      </c>
      <c r="U197" s="83">
        <v>0</v>
      </c>
      <c r="V197" s="83">
        <v>0</v>
      </c>
      <c r="W197" s="83">
        <v>0</v>
      </c>
      <c r="X197" s="83">
        <v>0</v>
      </c>
      <c r="Y197" s="83">
        <v>0</v>
      </c>
      <c r="Z197" s="83">
        <v>0</v>
      </c>
      <c r="AA197" s="83">
        <v>28.763999999999999</v>
      </c>
      <c r="AB197" s="83">
        <v>0</v>
      </c>
      <c r="AC197" s="83">
        <v>0</v>
      </c>
      <c r="AD197" s="83"/>
      <c r="AE197" s="83"/>
      <c r="AF197" s="83"/>
      <c r="AG197" s="83"/>
      <c r="AH197" s="83"/>
      <c r="AI197" s="83"/>
      <c r="AJ197" s="83"/>
      <c r="AK197" s="83"/>
      <c r="AL197" s="83"/>
      <c r="AM197" s="83"/>
      <c r="AN197" s="83"/>
    </row>
    <row r="198" spans="1:42">
      <c r="A198" s="57" t="s">
        <v>388</v>
      </c>
      <c r="B198" s="236">
        <v>0</v>
      </c>
      <c r="C198" s="236">
        <v>0</v>
      </c>
      <c r="D198" s="236">
        <v>-15.218999999999999</v>
      </c>
      <c r="E198" s="236">
        <v>0</v>
      </c>
      <c r="F198" s="236">
        <v>0</v>
      </c>
      <c r="G198" s="236">
        <v>-46.878999999999998</v>
      </c>
      <c r="H198" s="236">
        <v>-1.379</v>
      </c>
      <c r="I198" s="236">
        <v>0</v>
      </c>
      <c r="J198" s="236">
        <v>0</v>
      </c>
      <c r="K198" s="236">
        <v>0</v>
      </c>
      <c r="L198" s="236">
        <v>14.675000000000001</v>
      </c>
      <c r="M198" s="236">
        <v>2.089</v>
      </c>
      <c r="N198" s="236">
        <v>-25.7</v>
      </c>
      <c r="O198" s="236">
        <v>-43.959000000000003</v>
      </c>
      <c r="P198" s="236">
        <v>6.6340000000000003</v>
      </c>
      <c r="Q198" s="236">
        <v>0</v>
      </c>
      <c r="R198" s="236">
        <v>0</v>
      </c>
      <c r="S198" s="83">
        <v>0</v>
      </c>
      <c r="T198" s="83">
        <v>-45.643000000000001</v>
      </c>
      <c r="U198" s="83">
        <v>0</v>
      </c>
      <c r="V198" s="83">
        <v>0</v>
      </c>
      <c r="W198" s="83">
        <v>0</v>
      </c>
      <c r="X198" s="83">
        <v>0</v>
      </c>
      <c r="Y198" s="83">
        <v>0</v>
      </c>
      <c r="Z198" s="83">
        <v>0</v>
      </c>
      <c r="AA198" s="83">
        <v>0</v>
      </c>
      <c r="AB198" s="83">
        <v>0</v>
      </c>
      <c r="AC198" s="83">
        <v>0</v>
      </c>
      <c r="AD198" s="83">
        <v>-25.921637</v>
      </c>
      <c r="AE198" s="83">
        <v>-53.525521689999991</v>
      </c>
      <c r="AF198" s="83"/>
      <c r="AG198" s="83">
        <v>-9.9956203900000009</v>
      </c>
      <c r="AH198" s="83">
        <v>-597.93611575</v>
      </c>
      <c r="AI198" s="83">
        <v>0</v>
      </c>
      <c r="AJ198" s="83">
        <v>0</v>
      </c>
      <c r="AK198" s="83">
        <v>0</v>
      </c>
      <c r="AL198" s="83">
        <v>0</v>
      </c>
      <c r="AM198" s="83">
        <v>0</v>
      </c>
      <c r="AN198" s="83">
        <v>0</v>
      </c>
    </row>
    <row r="199" spans="1:42">
      <c r="A199" s="57" t="s">
        <v>389</v>
      </c>
      <c r="B199" s="236">
        <v>0</v>
      </c>
      <c r="C199" s="236">
        <v>0</v>
      </c>
      <c r="D199" s="236">
        <v>0</v>
      </c>
      <c r="E199" s="236">
        <v>0</v>
      </c>
      <c r="F199" s="236">
        <v>0</v>
      </c>
      <c r="G199" s="236">
        <v>0</v>
      </c>
      <c r="H199" s="236">
        <v>0</v>
      </c>
      <c r="I199" s="236">
        <v>0</v>
      </c>
      <c r="J199" s="236">
        <v>0</v>
      </c>
      <c r="K199" s="236">
        <v>0</v>
      </c>
      <c r="L199" s="236">
        <v>0</v>
      </c>
      <c r="M199" s="236">
        <v>0</v>
      </c>
      <c r="N199" s="236">
        <v>5.9980000000000002</v>
      </c>
      <c r="O199" s="236">
        <v>3.6110000000000002</v>
      </c>
      <c r="P199" s="236">
        <v>0</v>
      </c>
      <c r="Q199" s="236">
        <v>4.593</v>
      </c>
      <c r="R199" s="236">
        <v>0.31099999999999994</v>
      </c>
      <c r="S199" s="83">
        <v>40.739000000000004</v>
      </c>
      <c r="T199" s="83">
        <v>45.642000000000003</v>
      </c>
      <c r="U199" s="83">
        <v>0</v>
      </c>
      <c r="V199" s="83">
        <v>0</v>
      </c>
      <c r="W199" s="83">
        <v>0</v>
      </c>
      <c r="X199" s="83">
        <v>0</v>
      </c>
      <c r="Y199" s="83">
        <v>0</v>
      </c>
      <c r="Z199" s="83">
        <v>0.92500000000000004</v>
      </c>
      <c r="AA199" s="83">
        <v>16.259999999999998</v>
      </c>
      <c r="AB199" s="83">
        <v>16.172000000000001</v>
      </c>
      <c r="AC199" s="83">
        <v>14.426500000000001</v>
      </c>
      <c r="AD199" s="83">
        <v>0.35949999999999999</v>
      </c>
      <c r="AE199" s="83">
        <v>16.49025</v>
      </c>
      <c r="AF199" s="83">
        <v>1.8592</v>
      </c>
      <c r="AG199" s="83">
        <v>13.538069999999999</v>
      </c>
      <c r="AH199" s="83">
        <v>3.0129000000000001</v>
      </c>
      <c r="AI199" s="83">
        <v>5.4127000000000001</v>
      </c>
      <c r="AJ199" s="83">
        <v>0</v>
      </c>
      <c r="AK199" s="83">
        <v>0</v>
      </c>
      <c r="AL199" s="83">
        <v>0</v>
      </c>
      <c r="AM199" s="83">
        <v>-45.961446630000005</v>
      </c>
      <c r="AN199" s="83">
        <v>0</v>
      </c>
    </row>
    <row r="200" spans="1:42">
      <c r="A200" s="57" t="s">
        <v>291</v>
      </c>
      <c r="B200" s="236">
        <v>0</v>
      </c>
      <c r="C200" s="236">
        <v>0</v>
      </c>
      <c r="D200" s="236">
        <v>0</v>
      </c>
      <c r="E200" s="236">
        <v>37.072000000000003</v>
      </c>
      <c r="F200" s="236">
        <v>0</v>
      </c>
      <c r="G200" s="236">
        <v>0</v>
      </c>
      <c r="H200" s="236">
        <v>0</v>
      </c>
      <c r="I200" s="236">
        <v>0</v>
      </c>
      <c r="J200" s="236">
        <v>0</v>
      </c>
      <c r="K200" s="236">
        <v>0</v>
      </c>
      <c r="L200" s="236">
        <v>0</v>
      </c>
      <c r="M200" s="236">
        <v>0</v>
      </c>
      <c r="N200" s="236">
        <v>0</v>
      </c>
      <c r="O200" s="236">
        <v>0</v>
      </c>
      <c r="P200" s="236">
        <v>0</v>
      </c>
      <c r="Q200" s="236">
        <v>0</v>
      </c>
      <c r="R200" s="236">
        <v>-36.274999999999999</v>
      </c>
      <c r="S200" s="83">
        <v>36.94</v>
      </c>
      <c r="T200" s="83">
        <v>-1.643</v>
      </c>
      <c r="U200" s="83">
        <v>0</v>
      </c>
      <c r="V200" s="83">
        <v>-3.806</v>
      </c>
      <c r="W200" s="83">
        <v>-1E-3</v>
      </c>
      <c r="X200" s="83">
        <v>1.3303199999999999E-3</v>
      </c>
      <c r="Y200" s="83">
        <v>0</v>
      </c>
      <c r="Z200" s="83">
        <v>1.3186E-4</v>
      </c>
      <c r="AA200" s="83">
        <v>-1.3186E-4</v>
      </c>
      <c r="AB200" s="83">
        <v>1.8503899999996066E-3</v>
      </c>
      <c r="AC200" s="83">
        <v>9.7688000000016465E-4</v>
      </c>
      <c r="AD200" s="83">
        <v>-3.049206000000413E-2</v>
      </c>
      <c r="AE200" s="83">
        <v>-3.3999999868683516E-7</v>
      </c>
      <c r="AF200" s="83">
        <v>-1.4699999999999999E-6</v>
      </c>
      <c r="AG200" s="83"/>
      <c r="AH200" s="83">
        <v>-7.6000000000000003E-7</v>
      </c>
      <c r="AI200" s="83">
        <v>-2.2999999999999999E-7</v>
      </c>
      <c r="AJ200" s="83">
        <v>-8.0000001192092895E-7</v>
      </c>
      <c r="AK200" s="83">
        <v>0</v>
      </c>
      <c r="AL200" s="83">
        <v>4.0000000000000003E-7</v>
      </c>
      <c r="AM200" s="83">
        <v>0</v>
      </c>
      <c r="AN200" s="83">
        <v>9.9999999999999539E-9</v>
      </c>
    </row>
    <row r="201" spans="1:42">
      <c r="A201" s="57" t="s">
        <v>390</v>
      </c>
      <c r="B201" s="236">
        <v>0</v>
      </c>
      <c r="C201" s="236">
        <v>0</v>
      </c>
      <c r="D201" s="236">
        <v>0</v>
      </c>
      <c r="E201" s="236">
        <v>0</v>
      </c>
      <c r="F201" s="236">
        <v>0</v>
      </c>
      <c r="G201" s="236">
        <v>0</v>
      </c>
      <c r="H201" s="236">
        <v>0</v>
      </c>
      <c r="I201" s="236">
        <v>0</v>
      </c>
      <c r="J201" s="236">
        <v>0</v>
      </c>
      <c r="K201" s="236">
        <v>0</v>
      </c>
      <c r="L201" s="236">
        <v>0</v>
      </c>
      <c r="M201" s="236">
        <v>-82.5</v>
      </c>
      <c r="N201" s="236">
        <v>0</v>
      </c>
      <c r="O201" s="236">
        <v>0</v>
      </c>
      <c r="P201" s="236">
        <v>-32.615000000000002</v>
      </c>
      <c r="Q201" s="236">
        <v>0</v>
      </c>
      <c r="R201" s="236">
        <v>0</v>
      </c>
      <c r="S201" s="83">
        <v>0</v>
      </c>
      <c r="T201" s="83">
        <v>0</v>
      </c>
      <c r="U201" s="83">
        <v>0</v>
      </c>
      <c r="V201" s="83">
        <v>0</v>
      </c>
      <c r="W201" s="83">
        <v>0</v>
      </c>
      <c r="X201" s="83">
        <v>0</v>
      </c>
      <c r="Y201" s="83">
        <v>0</v>
      </c>
      <c r="Z201" s="83">
        <v>0</v>
      </c>
      <c r="AA201" s="83">
        <v>0</v>
      </c>
      <c r="AB201" s="83">
        <v>0</v>
      </c>
      <c r="AC201" s="83">
        <v>0</v>
      </c>
      <c r="AD201" s="83"/>
      <c r="AE201" s="83"/>
      <c r="AF201" s="83">
        <v>-833.30557503</v>
      </c>
      <c r="AG201" s="83"/>
      <c r="AH201" s="83">
        <v>0</v>
      </c>
      <c r="AI201" s="83">
        <v>0</v>
      </c>
      <c r="AJ201" s="83">
        <v>-256.00592946</v>
      </c>
      <c r="AK201" s="83">
        <v>-1599.2370765000001</v>
      </c>
      <c r="AL201" s="83">
        <v>-463.97285996000005</v>
      </c>
      <c r="AM201" s="83">
        <v>-4.0859564099998478</v>
      </c>
      <c r="AN201" s="83">
        <v>0</v>
      </c>
    </row>
    <row r="202" spans="1:42">
      <c r="A202" s="57" t="s">
        <v>391</v>
      </c>
      <c r="B202" s="236"/>
      <c r="C202" s="236"/>
      <c r="D202" s="236"/>
      <c r="E202" s="236"/>
      <c r="F202" s="236"/>
      <c r="G202" s="236"/>
      <c r="H202" s="236"/>
      <c r="I202" s="236"/>
      <c r="J202" s="236"/>
      <c r="K202" s="236"/>
      <c r="L202" s="236"/>
      <c r="M202" s="236"/>
      <c r="N202" s="236"/>
      <c r="O202" s="236"/>
      <c r="P202" s="236"/>
      <c r="Q202" s="236"/>
      <c r="R202" s="236"/>
      <c r="S202" s="83"/>
      <c r="T202" s="83"/>
      <c r="U202" s="83"/>
      <c r="V202" s="83"/>
      <c r="W202" s="83"/>
      <c r="X202" s="83"/>
      <c r="Y202" s="83"/>
      <c r="Z202" s="83">
        <v>28.763999999999999</v>
      </c>
      <c r="AA202" s="83"/>
      <c r="AB202" s="83"/>
      <c r="AC202" s="83"/>
      <c r="AD202" s="83">
        <v>20.375150440000002</v>
      </c>
      <c r="AE202" s="83"/>
      <c r="AF202" s="83"/>
      <c r="AG202" s="83"/>
      <c r="AH202" s="83">
        <v>4.1632803200000001</v>
      </c>
      <c r="AI202" s="83">
        <v>0</v>
      </c>
      <c r="AJ202" s="83">
        <v>0</v>
      </c>
      <c r="AK202" s="83">
        <v>0</v>
      </c>
      <c r="AL202" s="83">
        <v>1.191684</v>
      </c>
      <c r="AM202" s="83">
        <v>0</v>
      </c>
      <c r="AN202" s="83">
        <v>0</v>
      </c>
    </row>
    <row r="203" spans="1:42">
      <c r="A203" s="57" t="s">
        <v>392</v>
      </c>
      <c r="B203" s="236">
        <v>0</v>
      </c>
      <c r="C203" s="236">
        <v>-192.964</v>
      </c>
      <c r="D203" s="236">
        <v>0</v>
      </c>
      <c r="E203" s="236">
        <v>-0.13100000000000001</v>
      </c>
      <c r="F203" s="236">
        <v>0</v>
      </c>
      <c r="G203" s="236">
        <v>-192.661</v>
      </c>
      <c r="H203" s="236">
        <v>0</v>
      </c>
      <c r="I203" s="236">
        <v>0</v>
      </c>
      <c r="J203" s="236">
        <v>0</v>
      </c>
      <c r="K203" s="236">
        <v>-412.86199999999997</v>
      </c>
      <c r="L203" s="236">
        <v>-152.30099999999999</v>
      </c>
      <c r="M203" s="236">
        <v>189.66899999999995</v>
      </c>
      <c r="N203" s="236">
        <v>0</v>
      </c>
      <c r="O203" s="236">
        <v>-289.03699999999998</v>
      </c>
      <c r="P203" s="236">
        <v>-135.417</v>
      </c>
      <c r="Q203" s="236">
        <v>0</v>
      </c>
      <c r="R203" s="236">
        <v>-96.944999999999993</v>
      </c>
      <c r="S203" s="83">
        <v>93.75</v>
      </c>
      <c r="T203" s="83">
        <v>-753.88</v>
      </c>
      <c r="U203" s="83">
        <v>0</v>
      </c>
      <c r="V203" s="83">
        <v>-255.68799999999999</v>
      </c>
      <c r="W203" s="83">
        <v>-148.54400000000001</v>
      </c>
      <c r="X203" s="83">
        <v>-246.13702419000001</v>
      </c>
      <c r="Y203" s="83">
        <v>-760.4</v>
      </c>
      <c r="Z203" s="83">
        <v>-482.755</v>
      </c>
      <c r="AA203" s="83">
        <v>0</v>
      </c>
      <c r="AB203" s="83">
        <v>-656.82349694000015</v>
      </c>
      <c r="AC203" s="83">
        <v>-153.19750274999998</v>
      </c>
      <c r="AD203" s="83">
        <v>-686.43171562999999</v>
      </c>
      <c r="AE203" s="83"/>
      <c r="AF203" s="83">
        <v>-399.73410719000003</v>
      </c>
      <c r="AG203" s="83">
        <v>-36.291341299999999</v>
      </c>
      <c r="AH203" s="83">
        <v>-718.03001532000008</v>
      </c>
      <c r="AI203" s="83">
        <v>-150.91500313999992</v>
      </c>
      <c r="AJ203" s="83">
        <v>-140.02014774000014</v>
      </c>
      <c r="AK203" s="83">
        <v>-2.2292584500000001</v>
      </c>
      <c r="AL203" s="83">
        <v>-632.22135616999992</v>
      </c>
      <c r="AM203" s="83">
        <v>-152.86697000000012</v>
      </c>
      <c r="AN203" s="83">
        <v>-157.85309267000008</v>
      </c>
    </row>
    <row r="204" spans="1:42">
      <c r="A204" s="57" t="s">
        <v>297</v>
      </c>
      <c r="B204" s="236"/>
      <c r="C204" s="236"/>
      <c r="D204" s="236"/>
      <c r="E204" s="236"/>
      <c r="F204" s="236"/>
      <c r="G204" s="236"/>
      <c r="H204" s="236"/>
      <c r="I204" s="236"/>
      <c r="J204" s="236"/>
      <c r="K204" s="236"/>
      <c r="L204" s="236"/>
      <c r="M204" s="236"/>
      <c r="N204" s="236"/>
      <c r="O204" s="236"/>
      <c r="P204" s="236"/>
      <c r="Q204" s="236">
        <v>-27.053000000000001</v>
      </c>
      <c r="R204" s="236">
        <v>-210.90100000000001</v>
      </c>
      <c r="S204" s="83">
        <v>-84.309000000000012</v>
      </c>
      <c r="T204" s="83">
        <v>-5.9000000000000057</v>
      </c>
      <c r="U204" s="83">
        <v>0</v>
      </c>
      <c r="V204" s="83">
        <v>0</v>
      </c>
      <c r="W204" s="83">
        <v>0</v>
      </c>
      <c r="X204" s="83">
        <v>0</v>
      </c>
      <c r="Y204" s="83">
        <v>0</v>
      </c>
      <c r="Z204" s="83">
        <v>0</v>
      </c>
      <c r="AA204" s="83">
        <v>0</v>
      </c>
      <c r="AB204" s="83">
        <v>-53.271999999999998</v>
      </c>
      <c r="AC204" s="83">
        <v>0</v>
      </c>
      <c r="AD204" s="83">
        <v>0</v>
      </c>
      <c r="AE204" s="83"/>
      <c r="AF204" s="83"/>
      <c r="AG204" s="83">
        <v>8.1879654700002611</v>
      </c>
      <c r="AH204" s="83">
        <v>-2.4380000000000002</v>
      </c>
      <c r="AI204" s="83">
        <v>9.7929999999999993</v>
      </c>
      <c r="AJ204" s="83">
        <v>8.5555334699999985</v>
      </c>
      <c r="AK204" s="83">
        <v>-6.2489999999999997</v>
      </c>
      <c r="AL204" s="83">
        <v>-4.452</v>
      </c>
      <c r="AM204" s="83">
        <v>5.8182650000000002</v>
      </c>
      <c r="AN204" s="83">
        <v>6.4253200000000001</v>
      </c>
    </row>
    <row r="205" spans="1:42">
      <c r="A205" s="35" t="s">
        <v>393</v>
      </c>
      <c r="B205" s="86">
        <v>80.745000000000005</v>
      </c>
      <c r="C205" s="86">
        <v>481.50500000000005</v>
      </c>
      <c r="D205" s="86">
        <v>627.77099999999984</v>
      </c>
      <c r="E205" s="86">
        <v>-205.68300000000002</v>
      </c>
      <c r="F205" s="86">
        <v>1013.519</v>
      </c>
      <c r="G205" s="86">
        <v>38.229000000000013</v>
      </c>
      <c r="H205" s="86">
        <v>-163.352</v>
      </c>
      <c r="I205" s="86">
        <v>468.76999999999981</v>
      </c>
      <c r="J205" s="86">
        <v>270.58</v>
      </c>
      <c r="K205" s="86">
        <v>39.965000000000089</v>
      </c>
      <c r="L205" s="86">
        <v>3088.1490000000003</v>
      </c>
      <c r="M205" s="86">
        <v>-73.564999999999856</v>
      </c>
      <c r="N205" s="86">
        <v>-111.81399999999998</v>
      </c>
      <c r="O205" s="86">
        <v>-445.11099999999999</v>
      </c>
      <c r="P205" s="86">
        <v>-270.83399999999995</v>
      </c>
      <c r="Q205" s="86">
        <v>-252.11999999999998</v>
      </c>
      <c r="R205" s="86">
        <v>-156.60099999999977</v>
      </c>
      <c r="S205" s="86">
        <v>-281.93999999999994</v>
      </c>
      <c r="T205" s="86">
        <v>-460.68200000000024</v>
      </c>
      <c r="U205" s="86">
        <v>85.452936210000047</v>
      </c>
      <c r="V205" s="86">
        <v>-421.51366107999996</v>
      </c>
      <c r="W205" s="86">
        <v>-581.05095417999996</v>
      </c>
      <c r="X205" s="86">
        <v>510.02380369000002</v>
      </c>
      <c r="Y205" s="86">
        <v>-909.23199999999997</v>
      </c>
      <c r="Z205" s="86">
        <v>-897.26400896999985</v>
      </c>
      <c r="AA205" s="86">
        <v>35.233008970000135</v>
      </c>
      <c r="AB205" s="86">
        <v>-712.65003277000005</v>
      </c>
      <c r="AC205" s="86">
        <v>-619.94209382999998</v>
      </c>
      <c r="AD205" s="86">
        <v>-1002.2614366399999</v>
      </c>
      <c r="AE205" s="86">
        <v>-326.03195600999999</v>
      </c>
      <c r="AF205" s="86">
        <v>-901.10126762999994</v>
      </c>
      <c r="AG205" s="86">
        <v>-742.74599999999998</v>
      </c>
      <c r="AH205" s="86">
        <v>-990.72621206000008</v>
      </c>
      <c r="AI205" s="86">
        <v>-759.56443605999993</v>
      </c>
      <c r="AJ205" s="86">
        <v>-654.28820806000022</v>
      </c>
      <c r="AK205" s="86">
        <v>284.95076948999997</v>
      </c>
      <c r="AL205" s="86">
        <v>-1264.78856606</v>
      </c>
      <c r="AM205" s="86">
        <v>-601.25269115000003</v>
      </c>
      <c r="AN205" s="86">
        <v>1432.8497154699994</v>
      </c>
      <c r="AO205" s="315"/>
      <c r="AP205" s="453"/>
    </row>
    <row r="206" spans="1:42">
      <c r="A206" s="35"/>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row>
    <row r="207" spans="1:42">
      <c r="A207" s="47" t="s">
        <v>394</v>
      </c>
      <c r="B207" s="86"/>
      <c r="C207" s="86"/>
      <c r="D207" s="86"/>
      <c r="E207" s="86"/>
      <c r="F207" s="86"/>
      <c r="G207" s="86"/>
      <c r="H207" s="86"/>
      <c r="I207" s="240"/>
      <c r="J207" s="241"/>
      <c r="K207" s="241"/>
      <c r="L207" s="241"/>
      <c r="M207" s="241"/>
      <c r="N207" s="241"/>
      <c r="O207" s="241"/>
      <c r="P207" s="241"/>
      <c r="Q207" s="241"/>
      <c r="R207" s="241"/>
      <c r="S207" s="48"/>
      <c r="T207" s="48"/>
      <c r="U207" s="48"/>
      <c r="V207" s="48"/>
      <c r="W207" s="48"/>
      <c r="X207" s="48"/>
      <c r="Y207" s="48"/>
      <c r="Z207" s="48"/>
      <c r="AA207" s="48"/>
      <c r="AB207" s="48"/>
      <c r="AC207" s="48"/>
      <c r="AD207" s="48"/>
      <c r="AE207" s="48"/>
      <c r="AF207" s="48"/>
      <c r="AG207" s="48"/>
      <c r="AH207" s="48"/>
      <c r="AI207" s="48"/>
      <c r="AJ207" s="48"/>
      <c r="AK207" s="48"/>
      <c r="AL207" s="48"/>
      <c r="AM207" s="48"/>
      <c r="AN207" s="48"/>
    </row>
    <row r="208" spans="1:42">
      <c r="A208" s="56" t="s">
        <v>395</v>
      </c>
      <c r="B208" s="86">
        <v>1078.366</v>
      </c>
      <c r="C208" s="86">
        <v>1054.914</v>
      </c>
      <c r="D208" s="86">
        <v>988.36699999999996</v>
      </c>
      <c r="E208" s="86">
        <v>1136.8820000000001</v>
      </c>
      <c r="F208" s="86">
        <v>1254.07</v>
      </c>
      <c r="G208" s="86">
        <v>1278.1579999999999</v>
      </c>
      <c r="H208" s="86">
        <v>1471.6849999999999</v>
      </c>
      <c r="I208" s="86">
        <v>1194.8889999999999</v>
      </c>
      <c r="J208" s="86">
        <v>1616.1690000000001</v>
      </c>
      <c r="K208" s="86">
        <v>1407.201</v>
      </c>
      <c r="L208" s="86">
        <v>1892.1610000000001</v>
      </c>
      <c r="M208" s="86">
        <v>2324.5940000000001</v>
      </c>
      <c r="N208" s="86">
        <v>1538.7529999999999</v>
      </c>
      <c r="O208" s="86">
        <v>1490.634</v>
      </c>
      <c r="P208" s="86">
        <v>1202.229</v>
      </c>
      <c r="Q208" s="86">
        <v>1474.5530000000003</v>
      </c>
      <c r="R208" s="86">
        <v>1472.4800000000002</v>
      </c>
      <c r="S208" s="86">
        <v>1321.3950000000002</v>
      </c>
      <c r="T208" s="86">
        <v>1707.4849999999999</v>
      </c>
      <c r="U208" s="86">
        <v>1540.192</v>
      </c>
      <c r="V208" s="86">
        <v>1861.5920000000001</v>
      </c>
      <c r="W208" s="86">
        <v>2020.616</v>
      </c>
      <c r="X208" s="86">
        <v>1865</v>
      </c>
      <c r="Y208" s="86">
        <v>3129.5299803000003</v>
      </c>
      <c r="Z208" s="86">
        <v>2660.2510000000002</v>
      </c>
      <c r="AA208" s="86">
        <v>2259.3530000000001</v>
      </c>
      <c r="AB208" s="86">
        <v>2991.078</v>
      </c>
      <c r="AC208" s="86">
        <v>3990.9299993700001</v>
      </c>
      <c r="AD208" s="86">
        <v>3724.5461915199999</v>
      </c>
      <c r="AE208" s="86">
        <v>3415.1150396600001</v>
      </c>
      <c r="AF208" s="86">
        <v>3720.4948589899996</v>
      </c>
      <c r="AG208" s="86">
        <v>3150.3282341700001</v>
      </c>
      <c r="AH208" s="86">
        <v>3963.9081554499999</v>
      </c>
      <c r="AI208" s="86">
        <v>3144.3539174399998</v>
      </c>
      <c r="AJ208" s="86">
        <v>3139.1422223600002</v>
      </c>
      <c r="AK208" s="86">
        <v>2696.9471629999998</v>
      </c>
      <c r="AL208" s="86">
        <v>3487.72280404</v>
      </c>
      <c r="AM208" s="86">
        <v>3246.3714930100004</v>
      </c>
      <c r="AN208" s="86">
        <v>3572.9080389800001</v>
      </c>
    </row>
    <row r="209" spans="1:59" ht="30">
      <c r="A209" s="57" t="s">
        <v>396</v>
      </c>
      <c r="B209" s="86"/>
      <c r="C209" s="86"/>
      <c r="D209" s="86"/>
      <c r="E209" s="86"/>
      <c r="F209" s="86"/>
      <c r="G209" s="86"/>
      <c r="H209" s="86"/>
      <c r="I209" s="86"/>
      <c r="J209" s="86"/>
      <c r="K209" s="86"/>
      <c r="L209" s="86"/>
      <c r="M209" s="86"/>
      <c r="N209" s="86"/>
      <c r="O209" s="86"/>
      <c r="P209" s="86"/>
      <c r="Q209" s="86">
        <v>0</v>
      </c>
      <c r="R209" s="86">
        <v>0</v>
      </c>
      <c r="S209" s="86">
        <v>0</v>
      </c>
      <c r="T209" s="86">
        <v>1.4810000000000001</v>
      </c>
      <c r="U209" s="86">
        <v>28.483000000000001</v>
      </c>
      <c r="V209" s="86">
        <v>0.26200000000000045</v>
      </c>
      <c r="W209" s="86">
        <v>26.738</v>
      </c>
      <c r="X209" s="86">
        <v>-2.1098614100000002</v>
      </c>
      <c r="Y209" s="86">
        <v>-20.164999999999999</v>
      </c>
      <c r="Z209" s="86">
        <v>-15.13382165</v>
      </c>
      <c r="AA209" s="86">
        <v>-6.0631783500000012</v>
      </c>
      <c r="AB209" s="86">
        <v>8.5829999999999984</v>
      </c>
      <c r="AC209" s="86">
        <v>-9.7041409600000001</v>
      </c>
      <c r="AD209" s="86">
        <v>15.80930919</v>
      </c>
      <c r="AE209" s="86">
        <v>-9.8717267300000007</v>
      </c>
      <c r="AF209" s="86">
        <v>14.508603240000001</v>
      </c>
      <c r="AG209" s="86">
        <v>3.4498103599999999</v>
      </c>
      <c r="AH209" s="86">
        <v>80.143677879999984</v>
      </c>
      <c r="AI209" s="86">
        <v>21.658647219999999</v>
      </c>
      <c r="AJ209" s="86">
        <v>-17.102424439999997</v>
      </c>
      <c r="AK209" s="86">
        <v>7.396016369999999</v>
      </c>
      <c r="AL209" s="86">
        <v>-20.279041339999999</v>
      </c>
      <c r="AM209" s="86">
        <v>67.503599460000004</v>
      </c>
      <c r="AN209" s="86">
        <v>-20.855113800000005</v>
      </c>
    </row>
    <row r="210" spans="1:59">
      <c r="A210" s="56" t="s">
        <v>397</v>
      </c>
      <c r="B210" s="86">
        <v>1054.914</v>
      </c>
      <c r="C210" s="86">
        <v>988.36699999999996</v>
      </c>
      <c r="D210" s="86">
        <v>1136.8820000000001</v>
      </c>
      <c r="E210" s="86">
        <v>1254.07</v>
      </c>
      <c r="F210" s="86">
        <v>1278.1579999999999</v>
      </c>
      <c r="G210" s="86">
        <v>1471.6849999999999</v>
      </c>
      <c r="H210" s="86">
        <v>1194.8889999999999</v>
      </c>
      <c r="I210" s="86">
        <v>1616.1690000000001</v>
      </c>
      <c r="J210" s="86">
        <v>1407.201</v>
      </c>
      <c r="K210" s="86">
        <v>1892.1610000000001</v>
      </c>
      <c r="L210" s="86">
        <v>2324.5940000000001</v>
      </c>
      <c r="M210" s="86">
        <v>2487.86</v>
      </c>
      <c r="N210" s="86">
        <v>1490.634</v>
      </c>
      <c r="O210" s="86">
        <v>1202.229</v>
      </c>
      <c r="P210" s="86">
        <v>1474.5530000000001</v>
      </c>
      <c r="Q210" s="86">
        <v>1472.4800000000002</v>
      </c>
      <c r="R210" s="86">
        <v>1321.3950000000002</v>
      </c>
      <c r="S210" s="86">
        <v>1306.4960000000001</v>
      </c>
      <c r="T210" s="86">
        <v>1540.192</v>
      </c>
      <c r="U210" s="86">
        <v>1861.5920000000001</v>
      </c>
      <c r="V210" s="86">
        <v>2020.616</v>
      </c>
      <c r="W210" s="86">
        <v>1865</v>
      </c>
      <c r="X210" s="86">
        <v>3129.5299803000003</v>
      </c>
      <c r="Y210" s="86">
        <v>2660.2510000000002</v>
      </c>
      <c r="Z210" s="86">
        <v>2259.3530000000001</v>
      </c>
      <c r="AA210" s="86">
        <v>2991.078</v>
      </c>
      <c r="AB210" s="86">
        <v>3990.929592349999</v>
      </c>
      <c r="AC210" s="86">
        <v>3724.5461915199999</v>
      </c>
      <c r="AD210" s="86">
        <v>3415.1150396600001</v>
      </c>
      <c r="AE210" s="86">
        <v>3720.4948589899996</v>
      </c>
      <c r="AF210" s="86">
        <v>3150.3282341700001</v>
      </c>
      <c r="AG210" s="86">
        <v>3963.9081554499999</v>
      </c>
      <c r="AH210" s="86">
        <v>3144.3539174399998</v>
      </c>
      <c r="AI210" s="86">
        <v>3139.1422223600002</v>
      </c>
      <c r="AJ210" s="86">
        <v>2696.9471629999998</v>
      </c>
      <c r="AK210" s="86">
        <v>3487.72280404</v>
      </c>
      <c r="AL210" s="86">
        <v>3246.3714930100004</v>
      </c>
      <c r="AM210" s="86">
        <v>3572.9080389800001</v>
      </c>
      <c r="AN210" s="86">
        <v>6076.6440809900005</v>
      </c>
    </row>
    <row r="211" spans="1:59">
      <c r="A211" s="56" t="s">
        <v>398</v>
      </c>
      <c r="B211" s="86">
        <v>-23.452000000000002</v>
      </c>
      <c r="C211" s="86">
        <v>-66.546999999999997</v>
      </c>
      <c r="D211" s="86">
        <v>148.51499999999999</v>
      </c>
      <c r="E211" s="86">
        <v>117.188</v>
      </c>
      <c r="F211" s="86">
        <v>24.088000000000001</v>
      </c>
      <c r="G211" s="86">
        <v>193.52699999999999</v>
      </c>
      <c r="H211" s="86">
        <v>-276.79599999999999</v>
      </c>
      <c r="I211" s="86">
        <v>421.28000000000281</v>
      </c>
      <c r="J211" s="86">
        <v>-208.96799999999968</v>
      </c>
      <c r="K211" s="86">
        <v>484.96000000000004</v>
      </c>
      <c r="L211" s="86">
        <v>432.43299999999954</v>
      </c>
      <c r="M211" s="86">
        <v>163.26600000000025</v>
      </c>
      <c r="N211" s="86">
        <v>-48.119</v>
      </c>
      <c r="O211" s="86">
        <v>-288.40499999999997</v>
      </c>
      <c r="P211" s="86">
        <v>272.32400000000001</v>
      </c>
      <c r="Q211" s="86">
        <v>-2.0730000000000075</v>
      </c>
      <c r="R211" s="86">
        <v>-151.08499999999981</v>
      </c>
      <c r="S211" s="86">
        <v>-14.898999999999774</v>
      </c>
      <c r="T211" s="86">
        <v>-168.77400000000048</v>
      </c>
      <c r="U211" s="86">
        <v>292.91699999999997</v>
      </c>
      <c r="V211" s="86">
        <v>158.76199999999994</v>
      </c>
      <c r="W211" s="86">
        <v>-182.35400000000001</v>
      </c>
      <c r="X211" s="86">
        <v>1266.6389328299999</v>
      </c>
      <c r="Y211" s="86">
        <v>-449.113</v>
      </c>
      <c r="Z211" s="86">
        <v>-385.76417835000029</v>
      </c>
      <c r="AA211" s="86">
        <v>737.78817835000041</v>
      </c>
      <c r="AB211" s="86">
        <v>991.26859234999893</v>
      </c>
      <c r="AC211" s="86">
        <v>-256.67961412999989</v>
      </c>
      <c r="AD211" s="86">
        <v>-325.24046104999979</v>
      </c>
      <c r="AE211" s="86">
        <v>315.25154605999933</v>
      </c>
      <c r="AF211" s="86">
        <v>-584.67522805999943</v>
      </c>
      <c r="AG211" s="86">
        <v>810.13011091999999</v>
      </c>
      <c r="AH211" s="86">
        <v>-899.69791588999988</v>
      </c>
      <c r="AI211" s="86">
        <v>-26.87034229999972</v>
      </c>
      <c r="AJ211" s="86">
        <v>-425.09263492000002</v>
      </c>
      <c r="AK211" s="86">
        <v>783.37962467000034</v>
      </c>
      <c r="AL211" s="86">
        <v>-221.07226968999976</v>
      </c>
      <c r="AM211" s="86">
        <v>259.03294650999987</v>
      </c>
      <c r="AN211" s="86">
        <v>2524.5911558100006</v>
      </c>
    </row>
    <row r="212" spans="1:59">
      <c r="U212" s="72"/>
      <c r="V212" s="72"/>
      <c r="W212" s="72"/>
      <c r="X212" s="72"/>
      <c r="Y212" s="72"/>
      <c r="Z212" s="72"/>
      <c r="AA212" s="72"/>
      <c r="AB212" s="72"/>
    </row>
    <row r="213" spans="1:59">
      <c r="A213" s="58"/>
      <c r="B213" s="58"/>
      <c r="C213" s="58"/>
      <c r="D213" s="58"/>
      <c r="E213" s="58"/>
      <c r="F213" s="58"/>
      <c r="G213" s="58"/>
      <c r="H213" s="58"/>
      <c r="I213" s="58"/>
      <c r="J213" s="58"/>
      <c r="K213" s="58"/>
      <c r="L213" s="58"/>
      <c r="M213" s="58"/>
      <c r="N213" s="58"/>
      <c r="O213" s="58"/>
      <c r="P213" s="58"/>
      <c r="Q213" s="58"/>
      <c r="R213" s="58"/>
      <c r="S213" s="58"/>
      <c r="T213" s="58"/>
      <c r="U213" s="72"/>
      <c r="W213" s="60"/>
      <c r="Y213" s="311"/>
      <c r="Z213" s="311"/>
      <c r="AA213" s="311"/>
      <c r="AB213" s="311"/>
      <c r="AC213" s="311"/>
    </row>
    <row r="214" spans="1:59">
      <c r="A214"/>
      <c r="B214" s="58"/>
      <c r="C214" s="58"/>
      <c r="D214" s="58"/>
      <c r="E214" s="58"/>
      <c r="F214" s="58"/>
      <c r="G214" s="58"/>
      <c r="H214" s="58"/>
      <c r="I214" s="58"/>
      <c r="J214" s="58"/>
      <c r="K214" s="58"/>
      <c r="L214" s="58"/>
      <c r="M214" s="58"/>
      <c r="N214" s="58"/>
      <c r="O214" s="58"/>
      <c r="P214" s="58"/>
      <c r="Q214" s="58"/>
      <c r="R214" s="58"/>
      <c r="S214" s="58"/>
      <c r="T214" s="58"/>
      <c r="W214" s="60"/>
      <c r="X214" s="60"/>
      <c r="Y214" s="60"/>
      <c r="Z214" s="60"/>
      <c r="AB214" s="60"/>
      <c r="AC214" s="60"/>
    </row>
    <row r="215" spans="1:59" s="60" customFormat="1">
      <c r="A215"/>
      <c r="B215" s="5"/>
      <c r="C215" s="5"/>
      <c r="D215" s="5"/>
      <c r="E215" s="5"/>
      <c r="F215" s="5"/>
      <c r="G215" s="5"/>
      <c r="H215" s="5"/>
      <c r="I215" s="5"/>
      <c r="J215" s="5"/>
      <c r="K215" s="5"/>
      <c r="L215" s="5"/>
      <c r="M215" s="5"/>
      <c r="N215" s="5"/>
      <c r="O215" s="5"/>
      <c r="P215" s="5"/>
      <c r="Q215" s="5"/>
      <c r="R215" s="5"/>
      <c r="S215" s="5"/>
      <c r="T215" s="5"/>
      <c r="AD215"/>
      <c r="AE215"/>
      <c r="AF215"/>
      <c r="AG215"/>
      <c r="AH215"/>
      <c r="AI215"/>
      <c r="AJ215"/>
      <c r="AK215"/>
      <c r="AL215"/>
      <c r="AM215"/>
      <c r="AN215"/>
      <c r="AO215"/>
      <c r="AP215"/>
      <c r="AQ215"/>
      <c r="AR215"/>
      <c r="AS215"/>
      <c r="AT215"/>
      <c r="AU215"/>
      <c r="AV215"/>
      <c r="AW215"/>
      <c r="AX215"/>
      <c r="AY215"/>
      <c r="AZ215"/>
      <c r="BA215"/>
      <c r="BB215"/>
      <c r="BC215"/>
      <c r="BD215"/>
      <c r="BE215"/>
      <c r="BF215"/>
      <c r="BG215"/>
    </row>
    <row r="216" spans="1:59" s="60" customFormat="1">
      <c r="A216"/>
      <c r="B216" s="5"/>
      <c r="C216" s="5"/>
      <c r="D216" s="5"/>
      <c r="E216" s="5"/>
      <c r="F216" s="5"/>
      <c r="G216" s="5"/>
      <c r="H216" s="5"/>
      <c r="I216" s="5"/>
      <c r="J216" s="5"/>
      <c r="K216" s="5"/>
      <c r="L216" s="5"/>
      <c r="M216" s="5"/>
      <c r="N216" s="5"/>
      <c r="O216" s="5"/>
      <c r="P216" s="5"/>
      <c r="Q216" s="5"/>
      <c r="R216" s="5"/>
      <c r="S216" s="5"/>
      <c r="T216" s="5"/>
      <c r="AD216"/>
      <c r="AE216"/>
      <c r="AF216"/>
      <c r="AG216"/>
      <c r="AH216"/>
      <c r="AI216"/>
      <c r="AJ216"/>
      <c r="AK216"/>
      <c r="AL216"/>
      <c r="AM216"/>
      <c r="AN216"/>
      <c r="AO216"/>
      <c r="AP216"/>
      <c r="AQ216"/>
      <c r="AR216"/>
      <c r="AS216"/>
      <c r="AT216"/>
      <c r="AU216"/>
      <c r="AV216"/>
      <c r="AW216"/>
      <c r="AX216"/>
      <c r="AY216"/>
      <c r="AZ216"/>
      <c r="BA216"/>
      <c r="BB216"/>
      <c r="BC216"/>
      <c r="BD216"/>
      <c r="BE216"/>
      <c r="BF216"/>
      <c r="BG216"/>
    </row>
    <row r="217" spans="1:59" s="60" customFormat="1">
      <c r="A217" s="5"/>
      <c r="B217" s="5"/>
      <c r="C217" s="5"/>
      <c r="D217" s="5"/>
      <c r="E217" s="5"/>
      <c r="F217" s="5"/>
      <c r="G217" s="5"/>
      <c r="H217" s="5"/>
      <c r="I217" s="5"/>
      <c r="J217" s="5"/>
      <c r="K217" s="5"/>
      <c r="L217" s="5"/>
      <c r="M217" s="5"/>
      <c r="N217" s="5"/>
      <c r="O217" s="5"/>
      <c r="P217" s="5"/>
      <c r="Q217" s="5"/>
      <c r="R217" s="5"/>
      <c r="S217" s="5"/>
      <c r="T217" s="5"/>
      <c r="AD217"/>
      <c r="AE217"/>
      <c r="AF217"/>
      <c r="AG217"/>
      <c r="AH217"/>
      <c r="AI217"/>
      <c r="AJ217"/>
      <c r="AK217"/>
      <c r="AL217"/>
      <c r="AM217"/>
      <c r="AN217"/>
      <c r="AO217"/>
      <c r="AP217"/>
      <c r="AQ217"/>
      <c r="AR217"/>
      <c r="AS217"/>
      <c r="AT217"/>
      <c r="AU217"/>
      <c r="AV217"/>
      <c r="AW217"/>
      <c r="AX217"/>
      <c r="AY217"/>
      <c r="AZ217"/>
      <c r="BA217"/>
      <c r="BB217"/>
      <c r="BC217"/>
      <c r="BD217"/>
      <c r="BE217"/>
      <c r="BF217"/>
      <c r="BG217"/>
    </row>
    <row r="218" spans="1:59" s="60" customFormat="1">
      <c r="A218" s="5"/>
      <c r="B218" s="5"/>
      <c r="C218" s="5"/>
      <c r="D218" s="5"/>
      <c r="E218" s="5"/>
      <c r="F218" s="5"/>
      <c r="G218" s="5"/>
      <c r="H218" s="5"/>
      <c r="I218" s="5"/>
      <c r="J218" s="5"/>
      <c r="K218" s="5"/>
      <c r="L218" s="5"/>
      <c r="M218" s="5"/>
      <c r="N218" s="5"/>
      <c r="O218" s="5"/>
      <c r="P218" s="5"/>
      <c r="Q218" s="5"/>
      <c r="R218" s="5"/>
      <c r="S218" s="5"/>
      <c r="T218" s="5"/>
      <c r="AD218"/>
      <c r="AE218"/>
      <c r="AF218"/>
      <c r="AG218"/>
      <c r="AH218"/>
      <c r="AI218"/>
      <c r="AJ218"/>
      <c r="AK218"/>
      <c r="AL218"/>
      <c r="AM218"/>
      <c r="AN218"/>
      <c r="AO218"/>
      <c r="AP218"/>
      <c r="AQ218"/>
      <c r="AR218"/>
      <c r="AS218"/>
      <c r="AT218"/>
      <c r="AU218"/>
      <c r="AV218"/>
      <c r="AW218"/>
      <c r="AX218"/>
      <c r="AY218"/>
      <c r="AZ218"/>
      <c r="BA218"/>
      <c r="BB218"/>
      <c r="BC218"/>
      <c r="BD218"/>
      <c r="BE218"/>
      <c r="BF218"/>
      <c r="BG218"/>
    </row>
    <row r="219" spans="1:59" s="60" customFormat="1">
      <c r="A219" s="5"/>
      <c r="B219" s="5"/>
      <c r="C219" s="5"/>
      <c r="D219" s="5"/>
      <c r="E219" s="5"/>
      <c r="F219" s="5"/>
      <c r="G219" s="5"/>
      <c r="H219" s="5"/>
      <c r="I219" s="5"/>
      <c r="J219" s="5"/>
      <c r="K219" s="5"/>
      <c r="L219" s="5"/>
      <c r="M219" s="5"/>
      <c r="N219" s="5"/>
      <c r="O219" s="5"/>
      <c r="P219" s="5"/>
      <c r="Q219" s="5"/>
      <c r="R219" s="5"/>
      <c r="S219" s="5"/>
      <c r="T219" s="5"/>
      <c r="AD219"/>
      <c r="AE219"/>
      <c r="AF219"/>
      <c r="AG219"/>
      <c r="AH219"/>
      <c r="AI219"/>
      <c r="AJ219"/>
      <c r="AK219"/>
      <c r="AL219"/>
      <c r="AM219"/>
      <c r="AN219"/>
      <c r="AO219"/>
      <c r="AP219"/>
      <c r="AQ219"/>
      <c r="AR219"/>
      <c r="AS219"/>
      <c r="AT219"/>
      <c r="AU219"/>
      <c r="AV219"/>
      <c r="AW219"/>
      <c r="AX219"/>
      <c r="AY219"/>
      <c r="AZ219"/>
      <c r="BA219"/>
      <c r="BB219"/>
      <c r="BC219"/>
      <c r="BD219"/>
      <c r="BE219"/>
      <c r="BF219"/>
      <c r="BG219"/>
    </row>
    <row r="220" spans="1:59" s="60" customFormat="1">
      <c r="A220" s="5"/>
      <c r="B220" s="5"/>
      <c r="C220" s="5"/>
      <c r="D220" s="5"/>
      <c r="E220" s="5"/>
      <c r="F220" s="5"/>
      <c r="G220" s="5"/>
      <c r="H220" s="5"/>
      <c r="I220" s="5"/>
      <c r="J220" s="5"/>
      <c r="K220" s="5"/>
      <c r="L220" s="5"/>
      <c r="M220" s="5"/>
      <c r="N220" s="5"/>
      <c r="O220" s="5"/>
      <c r="P220" s="5"/>
      <c r="Q220" s="5"/>
      <c r="R220" s="5"/>
      <c r="S220" s="5"/>
      <c r="T220" s="5"/>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59" s="60" customFormat="1">
      <c r="A221" s="5"/>
      <c r="B221" s="5"/>
      <c r="C221" s="5"/>
      <c r="D221" s="5"/>
      <c r="E221" s="5"/>
      <c r="F221" s="5"/>
      <c r="G221" s="5"/>
      <c r="H221" s="5"/>
      <c r="I221" s="5"/>
      <c r="J221" s="5"/>
      <c r="K221" s="5"/>
      <c r="L221" s="5"/>
      <c r="M221" s="5"/>
      <c r="N221" s="5"/>
      <c r="O221" s="5"/>
      <c r="P221" s="5"/>
      <c r="Q221" s="5"/>
      <c r="R221" s="5"/>
      <c r="S221" s="5"/>
      <c r="T221" s="5"/>
      <c r="W221" s="5"/>
      <c r="Z221" s="5"/>
      <c r="AB221" s="5"/>
      <c r="AC221" s="5"/>
      <c r="AD221"/>
      <c r="AE221"/>
      <c r="AF221"/>
      <c r="AG221"/>
      <c r="AH221"/>
      <c r="AI221"/>
      <c r="AJ221"/>
      <c r="AK221"/>
      <c r="AL221"/>
      <c r="AM221"/>
      <c r="AN221"/>
      <c r="AO221"/>
      <c r="AP221"/>
      <c r="AQ221"/>
      <c r="AR221"/>
      <c r="AS221"/>
      <c r="AT221"/>
      <c r="AU221"/>
      <c r="AV221"/>
      <c r="AW221"/>
      <c r="AX221"/>
      <c r="AY221"/>
      <c r="AZ221"/>
      <c r="BA221"/>
      <c r="BB221"/>
      <c r="BC221"/>
      <c r="BD221"/>
      <c r="BE221"/>
      <c r="BF221"/>
      <c r="BG221"/>
    </row>
    <row r="222" spans="1:59" s="60" customFormat="1">
      <c r="A222" s="5"/>
      <c r="B222" s="5"/>
      <c r="C222" s="5"/>
      <c r="D222" s="5"/>
      <c r="E222" s="5"/>
      <c r="F222" s="5"/>
      <c r="G222" s="5"/>
      <c r="H222" s="5"/>
      <c r="I222" s="5"/>
      <c r="J222" s="5"/>
      <c r="K222" s="5"/>
      <c r="L222" s="5"/>
      <c r="M222" s="5"/>
      <c r="N222" s="5"/>
      <c r="O222" s="5"/>
      <c r="P222" s="5"/>
      <c r="Q222" s="5"/>
      <c r="R222" s="5"/>
      <c r="S222" s="5"/>
      <c r="T222" s="5"/>
      <c r="W222" s="5"/>
      <c r="X222" s="5"/>
      <c r="Y222" s="5"/>
      <c r="Z222" s="5"/>
      <c r="AB222" s="5"/>
      <c r="AC222" s="5"/>
      <c r="AD222"/>
      <c r="AE222"/>
      <c r="AF222"/>
      <c r="AG222"/>
      <c r="AH222"/>
      <c r="AI222"/>
      <c r="AJ222"/>
      <c r="AK222"/>
      <c r="AL222"/>
      <c r="AM222"/>
      <c r="AN222"/>
      <c r="AO222"/>
      <c r="AP222"/>
      <c r="AQ222"/>
      <c r="AR222"/>
      <c r="AS222"/>
      <c r="AT222"/>
      <c r="AU222"/>
      <c r="AV222"/>
      <c r="AW222"/>
      <c r="AX222"/>
      <c r="AY222"/>
      <c r="AZ222"/>
      <c r="BA222"/>
      <c r="BB222"/>
      <c r="BC222"/>
      <c r="BD222"/>
      <c r="BE222"/>
      <c r="BF222"/>
      <c r="BG222"/>
    </row>
    <row r="236" spans="1:1">
      <c r="A236"/>
    </row>
    <row r="237" spans="1:1">
      <c r="A237"/>
    </row>
    <row r="238" spans="1:1">
      <c r="A238"/>
    </row>
    <row r="239" spans="1:1">
      <c r="A239"/>
    </row>
    <row r="240" spans="1:1">
      <c r="A240"/>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49" spans="1:1">
      <c r="A349"/>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sheetData>
  <pageMargins left="0.25" right="0.25" top="0.75" bottom="0.75" header="0.3" footer="0.3"/>
  <pageSetup paperSize="9" orientation="landscape" horizontalDpi="2" verticalDpi="2"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WS289"/>
  <sheetViews>
    <sheetView showGridLines="0" zoomScale="90" zoomScaleNormal="90" workbookViewId="0">
      <pane xSplit="1" ySplit="9" topLeftCell="AC10" activePane="bottomRight" state="frozen"/>
      <selection activeCell="AT19" sqref="AT19"/>
      <selection pane="topRight" activeCell="AT19" sqref="AT19"/>
      <selection pane="bottomLeft" activeCell="AT19" sqref="AT19"/>
      <selection pane="bottomRight" activeCell="AN19" sqref="AN19"/>
    </sheetView>
  </sheetViews>
  <sheetFormatPr defaultColWidth="9.140625" defaultRowHeight="15"/>
  <cols>
    <col min="1" max="1" width="70.28515625" style="5" customWidth="1"/>
    <col min="2" max="20" width="10.28515625" style="5" customWidth="1"/>
    <col min="21" max="21" width="10" style="6" bestFit="1" customWidth="1"/>
    <col min="22" max="22" width="9.7109375" style="6" bestFit="1" customWidth="1"/>
    <col min="23" max="23" width="10.5703125" style="6" customWidth="1"/>
    <col min="24" max="24" width="11.5703125" style="6" bestFit="1" customWidth="1"/>
    <col min="25" max="25" width="10.42578125" style="6" bestFit="1" customWidth="1"/>
    <col min="26" max="26" width="10.140625" style="6" customWidth="1"/>
    <col min="27" max="28" width="10.42578125" style="6" bestFit="1" customWidth="1"/>
    <col min="29" max="29" width="10.7109375" bestFit="1" customWidth="1"/>
    <col min="30" max="32" width="10.42578125" bestFit="1" customWidth="1"/>
    <col min="33" max="33" width="10.7109375" bestFit="1" customWidth="1"/>
    <col min="34" max="40" width="10.42578125" bestFit="1" customWidth="1"/>
    <col min="41" max="41" width="12.42578125" bestFit="1" customWidth="1"/>
    <col min="42" max="42" width="13.85546875" bestFit="1" customWidth="1"/>
    <col min="43" max="43" width="10.42578125" bestFit="1" customWidth="1"/>
    <col min="47" max="2645" width="9.140625" style="6"/>
    <col min="2646" max="16384" width="9.140625" style="5"/>
  </cols>
  <sheetData>
    <row r="1" spans="1:2645">
      <c r="A1" s="71"/>
      <c r="AJ1" s="359"/>
      <c r="AK1" s="359"/>
      <c r="AL1" s="359"/>
      <c r="AM1" s="380"/>
      <c r="AN1" s="380"/>
    </row>
    <row r="3" spans="1:2645">
      <c r="X3" s="80"/>
    </row>
    <row r="4" spans="1:2645">
      <c r="X4" s="80"/>
    </row>
    <row r="5" spans="1:2645">
      <c r="X5" s="80"/>
    </row>
    <row r="6" spans="1:2645">
      <c r="U6" s="88"/>
      <c r="X6" s="80"/>
    </row>
    <row r="7" spans="1:2645" ht="15" customHeight="1">
      <c r="A7" s="8"/>
      <c r="B7" s="8"/>
      <c r="C7" s="8"/>
      <c r="D7" s="8"/>
      <c r="E7" s="8"/>
      <c r="F7" s="8"/>
      <c r="G7" s="8"/>
      <c r="H7" s="8"/>
      <c r="I7" s="8"/>
      <c r="J7" s="8"/>
      <c r="K7" s="8"/>
      <c r="L7" s="8"/>
      <c r="M7" s="8"/>
      <c r="N7" s="8"/>
      <c r="O7" s="8"/>
      <c r="P7" s="8"/>
      <c r="Q7" s="8"/>
      <c r="R7" s="8"/>
      <c r="S7" s="8"/>
      <c r="T7" s="8"/>
      <c r="U7" s="14"/>
      <c r="X7" s="80"/>
    </row>
    <row r="8" spans="1:2645" s="12" customFormat="1">
      <c r="A8" s="9" t="s">
        <v>399</v>
      </c>
      <c r="B8" s="366" t="s">
        <v>596</v>
      </c>
      <c r="C8" s="366" t="s">
        <v>597</v>
      </c>
      <c r="D8" s="366" t="s">
        <v>598</v>
      </c>
      <c r="E8" s="366" t="s">
        <v>599</v>
      </c>
      <c r="F8" s="366" t="s">
        <v>600</v>
      </c>
      <c r="G8" s="366" t="s">
        <v>601</v>
      </c>
      <c r="H8" s="366" t="s">
        <v>602</v>
      </c>
      <c r="I8" s="366" t="s">
        <v>603</v>
      </c>
      <c r="J8" s="366" t="s">
        <v>604</v>
      </c>
      <c r="K8" s="366" t="s">
        <v>605</v>
      </c>
      <c r="L8" s="366" t="s">
        <v>606</v>
      </c>
      <c r="M8" s="366" t="s">
        <v>607</v>
      </c>
      <c r="N8" s="366" t="s">
        <v>608</v>
      </c>
      <c r="O8" s="366" t="s">
        <v>609</v>
      </c>
      <c r="P8" s="366" t="s">
        <v>610</v>
      </c>
      <c r="Q8" s="366" t="s">
        <v>611</v>
      </c>
      <c r="R8" s="366" t="s">
        <v>612</v>
      </c>
      <c r="S8" s="366" t="s">
        <v>613</v>
      </c>
      <c r="T8" s="366" t="s">
        <v>614</v>
      </c>
      <c r="U8" s="366" t="s">
        <v>615</v>
      </c>
      <c r="V8" s="366" t="s">
        <v>616</v>
      </c>
      <c r="W8" s="366" t="s">
        <v>617</v>
      </c>
      <c r="X8" s="366" t="s">
        <v>618</v>
      </c>
      <c r="Y8" s="366" t="s">
        <v>619</v>
      </c>
      <c r="Z8" s="366" t="s">
        <v>620</v>
      </c>
      <c r="AA8" s="366" t="s">
        <v>621</v>
      </c>
      <c r="AB8" s="366" t="s">
        <v>622</v>
      </c>
      <c r="AC8" s="366" t="s">
        <v>623</v>
      </c>
      <c r="AD8" s="366" t="s">
        <v>624</v>
      </c>
      <c r="AE8" s="366" t="s">
        <v>625</v>
      </c>
      <c r="AF8" s="366" t="s">
        <v>626</v>
      </c>
      <c r="AG8" s="366" t="s">
        <v>627</v>
      </c>
      <c r="AH8" s="366" t="s">
        <v>628</v>
      </c>
      <c r="AI8" s="366" t="s">
        <v>629</v>
      </c>
      <c r="AJ8" s="366" t="s">
        <v>643</v>
      </c>
      <c r="AK8" s="366" t="s">
        <v>648</v>
      </c>
      <c r="AL8" s="366" t="s">
        <v>662</v>
      </c>
      <c r="AM8" s="366" t="s">
        <v>694</v>
      </c>
      <c r="AN8" s="366" t="s">
        <v>704</v>
      </c>
      <c r="AO8"/>
      <c r="AP8"/>
      <c r="AQ8"/>
      <c r="AR8"/>
      <c r="AS8"/>
      <c r="AT8"/>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row>
    <row r="9" spans="1:2645" s="12" customFormat="1" ht="15.75" customHeight="1">
      <c r="A9" s="9" t="s">
        <v>250</v>
      </c>
      <c r="B9" s="231" t="s">
        <v>630</v>
      </c>
      <c r="C9" s="231" t="s">
        <v>631</v>
      </c>
      <c r="D9" s="231" t="s">
        <v>632</v>
      </c>
      <c r="E9" s="231" t="s">
        <v>10</v>
      </c>
      <c r="F9" s="231" t="s">
        <v>630</v>
      </c>
      <c r="G9" s="231" t="s">
        <v>631</v>
      </c>
      <c r="H9" s="231" t="s">
        <v>632</v>
      </c>
      <c r="I9" s="231" t="s">
        <v>10</v>
      </c>
      <c r="J9" s="231" t="s">
        <v>630</v>
      </c>
      <c r="K9" s="231" t="s">
        <v>631</v>
      </c>
      <c r="L9" s="231" t="s">
        <v>632</v>
      </c>
      <c r="M9" s="231" t="s">
        <v>10</v>
      </c>
      <c r="N9" s="231" t="s">
        <v>630</v>
      </c>
      <c r="O9" s="231" t="s">
        <v>631</v>
      </c>
      <c r="P9" s="231" t="s">
        <v>632</v>
      </c>
      <c r="Q9" s="231" t="s">
        <v>10</v>
      </c>
      <c r="R9" s="231" t="s">
        <v>630</v>
      </c>
      <c r="S9" s="231" t="s">
        <v>631</v>
      </c>
      <c r="T9" s="231" t="s">
        <v>632</v>
      </c>
      <c r="U9" s="231" t="s">
        <v>10</v>
      </c>
      <c r="V9" s="231" t="s">
        <v>630</v>
      </c>
      <c r="W9" s="231" t="s">
        <v>631</v>
      </c>
      <c r="X9" s="231" t="s">
        <v>632</v>
      </c>
      <c r="Y9" s="231" t="s">
        <v>10</v>
      </c>
      <c r="Z9" s="231" t="s">
        <v>630</v>
      </c>
      <c r="AA9" s="231" t="s">
        <v>631</v>
      </c>
      <c r="AB9" s="231" t="s">
        <v>632</v>
      </c>
      <c r="AC9" s="231" t="s">
        <v>10</v>
      </c>
      <c r="AD9" s="231" t="s">
        <v>630</v>
      </c>
      <c r="AE9" s="231" t="s">
        <v>631</v>
      </c>
      <c r="AF9" s="231" t="s">
        <v>632</v>
      </c>
      <c r="AG9" s="231" t="s">
        <v>10</v>
      </c>
      <c r="AH9" s="231" t="s">
        <v>630</v>
      </c>
      <c r="AI9" s="231" t="s">
        <v>631</v>
      </c>
      <c r="AJ9" s="231" t="s">
        <v>632</v>
      </c>
      <c r="AK9" s="231" t="s">
        <v>10</v>
      </c>
      <c r="AL9" s="231" t="s">
        <v>630</v>
      </c>
      <c r="AM9" s="231" t="s">
        <v>631</v>
      </c>
      <c r="AN9" s="231" t="s">
        <v>632</v>
      </c>
      <c r="AO9"/>
      <c r="AP9"/>
      <c r="AQ9"/>
      <c r="AR9"/>
      <c r="AS9"/>
      <c r="AT9"/>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row>
    <row r="10" spans="1:2645" s="15" customFormat="1" ht="15" customHeight="1">
      <c r="A10" s="13" t="s">
        <v>251</v>
      </c>
      <c r="B10" s="387">
        <v>3999.6219999999998</v>
      </c>
      <c r="C10" s="387">
        <v>4716.0870000000004</v>
      </c>
      <c r="D10" s="387">
        <v>4738.433</v>
      </c>
      <c r="E10" s="387">
        <v>4609.3379999999997</v>
      </c>
      <c r="F10" s="387">
        <v>5187.9799999999996</v>
      </c>
      <c r="G10" s="387">
        <v>6804.2830000000004</v>
      </c>
      <c r="H10" s="387">
        <v>6310.6819999999998</v>
      </c>
      <c r="I10" s="387">
        <v>5594.6982008880159</v>
      </c>
      <c r="J10" s="387">
        <v>6125.6175358118089</v>
      </c>
      <c r="K10" s="387">
        <v>7032.2525856505536</v>
      </c>
      <c r="L10" s="387">
        <v>8397.0963930610014</v>
      </c>
      <c r="M10" s="387">
        <v>8461.5210701699998</v>
      </c>
      <c r="N10" s="387">
        <v>8611.6995304399989</v>
      </c>
      <c r="O10" s="387">
        <v>9723.813312290009</v>
      </c>
      <c r="P10" s="387">
        <v>9502.9181386700111</v>
      </c>
      <c r="Q10" s="387">
        <v>9321.9627267000014</v>
      </c>
      <c r="R10" s="387">
        <v>9370.0691618899964</v>
      </c>
      <c r="S10" s="387">
        <v>9994.9151399700077</v>
      </c>
      <c r="T10" s="387">
        <v>10238.770882619981</v>
      </c>
      <c r="U10" s="387">
        <v>9924.5141405499999</v>
      </c>
      <c r="V10" s="387">
        <v>10192.2201504399</v>
      </c>
      <c r="W10" s="387">
        <v>11504.602311969995</v>
      </c>
      <c r="X10" s="387">
        <v>12219.576250050002</v>
      </c>
      <c r="Y10" s="387">
        <v>11814.793696629995</v>
      </c>
      <c r="Z10" s="387">
        <v>11420.108882850005</v>
      </c>
      <c r="AA10" s="387">
        <v>11719.920904510007</v>
      </c>
      <c r="AB10" s="387">
        <v>12052.644030590005</v>
      </c>
      <c r="AC10" s="387">
        <v>11603.171812839999</v>
      </c>
      <c r="AD10" s="387">
        <v>11636.101988849998</v>
      </c>
      <c r="AE10" s="387">
        <v>12920.366652229994</v>
      </c>
      <c r="AF10" s="387">
        <v>13208.28944902</v>
      </c>
      <c r="AG10" s="387">
        <v>13581.544732570002</v>
      </c>
      <c r="AH10" s="387">
        <v>13473.745090749988</v>
      </c>
      <c r="AI10" s="387">
        <v>15418.889535010005</v>
      </c>
      <c r="AJ10" s="387">
        <v>17200.105100930021</v>
      </c>
      <c r="AK10" s="387">
        <v>17057.301100000001</v>
      </c>
      <c r="AL10" s="387">
        <v>17650.482749230017</v>
      </c>
      <c r="AM10" s="387">
        <v>18861.04078041</v>
      </c>
      <c r="AN10" s="387">
        <v>19410.839672870014</v>
      </c>
      <c r="AO10"/>
      <c r="AP10" s="439"/>
      <c r="AQ10" s="14"/>
      <c r="AR10" s="442"/>
      <c r="AS10" s="442"/>
      <c r="AT10"/>
    </row>
    <row r="11" spans="1:2645" s="89" customFormat="1" ht="15" customHeight="1">
      <c r="A11" s="16" t="s">
        <v>252</v>
      </c>
      <c r="B11" s="80">
        <v>-3522.681</v>
      </c>
      <c r="C11" s="80">
        <v>-3995.2089999999998</v>
      </c>
      <c r="D11" s="80">
        <v>-4159.9520000000002</v>
      </c>
      <c r="E11" s="80">
        <v>-3472.2370000000001</v>
      </c>
      <c r="F11" s="80">
        <v>-4599.9989999999998</v>
      </c>
      <c r="G11" s="80">
        <v>-6042.3630000000003</v>
      </c>
      <c r="H11" s="80">
        <v>-5670.8530000000001</v>
      </c>
      <c r="I11" s="80">
        <v>-4970.3397084887338</v>
      </c>
      <c r="J11" s="80">
        <v>-5651.1969448899999</v>
      </c>
      <c r="K11" s="80">
        <v>-6260.4107944915258</v>
      </c>
      <c r="L11" s="80">
        <v>-7339.9150356890332</v>
      </c>
      <c r="M11" s="80">
        <v>-7432.7429267200023</v>
      </c>
      <c r="N11" s="80">
        <v>-7595.217214679994</v>
      </c>
      <c r="O11" s="80">
        <v>-8319.2216199999948</v>
      </c>
      <c r="P11" s="80">
        <v>-8346.370429239998</v>
      </c>
      <c r="Q11" s="80">
        <v>-8213.6947574582482</v>
      </c>
      <c r="R11" s="80">
        <v>-8296.8556331642212</v>
      </c>
      <c r="S11" s="80">
        <v>-8877.2560872735958</v>
      </c>
      <c r="T11" s="80">
        <v>-9132.2384240381198</v>
      </c>
      <c r="U11" s="80">
        <v>-8805.2066324040607</v>
      </c>
      <c r="V11" s="80">
        <v>-9138.1308063500092</v>
      </c>
      <c r="W11" s="80">
        <v>-10302.493704029994</v>
      </c>
      <c r="X11" s="80">
        <v>-10578.827533759997</v>
      </c>
      <c r="Y11" s="80">
        <v>-10085.318371010004</v>
      </c>
      <c r="Z11" s="80">
        <v>-9919.8588413899997</v>
      </c>
      <c r="AA11" s="80">
        <v>-10177.93823424</v>
      </c>
      <c r="AB11" s="80">
        <v>-10437.452928240011</v>
      </c>
      <c r="AC11" s="80">
        <v>-10229.044163180004</v>
      </c>
      <c r="AD11" s="80">
        <v>-10599.181741669998</v>
      </c>
      <c r="AE11" s="80">
        <v>-11156.555506949991</v>
      </c>
      <c r="AF11" s="80">
        <v>-11678.814579620001</v>
      </c>
      <c r="AG11" s="80">
        <v>-12176.43368256</v>
      </c>
      <c r="AH11" s="80">
        <v>-12329.230352190007</v>
      </c>
      <c r="AI11" s="80">
        <v>-14111.852463509989</v>
      </c>
      <c r="AJ11" s="80">
        <v>-15669.692704610006</v>
      </c>
      <c r="AK11" s="80">
        <v>-15422.9182</v>
      </c>
      <c r="AL11" s="80">
        <v>-15898.494477600003</v>
      </c>
      <c r="AM11" s="80">
        <v>-16926.724784780006</v>
      </c>
      <c r="AN11" s="80">
        <v>-17299.024071159994</v>
      </c>
      <c r="AO11" s="179"/>
      <c r="AP11" s="439"/>
      <c r="AQ11" s="14"/>
      <c r="AR11" s="442"/>
      <c r="AS11" s="442"/>
      <c r="AT11" s="179"/>
    </row>
    <row r="12" spans="1:2645" s="15" customFormat="1" ht="15" customHeight="1">
      <c r="A12" s="13" t="s">
        <v>253</v>
      </c>
      <c r="B12" s="14">
        <v>476.94099999999997</v>
      </c>
      <c r="C12" s="14">
        <v>720.87800000000004</v>
      </c>
      <c r="D12" s="14">
        <v>578.48099999999999</v>
      </c>
      <c r="E12" s="14">
        <v>1137.1010000000001</v>
      </c>
      <c r="F12" s="14">
        <v>587.98099999999999</v>
      </c>
      <c r="G12" s="14">
        <v>761.92</v>
      </c>
      <c r="H12" s="14">
        <v>639.82899999999995</v>
      </c>
      <c r="I12" s="14">
        <v>624.3584923992828</v>
      </c>
      <c r="J12" s="14">
        <v>474.42059092180898</v>
      </c>
      <c r="K12" s="14">
        <v>771.84179115902816</v>
      </c>
      <c r="L12" s="14">
        <v>1057.1813573719674</v>
      </c>
      <c r="M12" s="14">
        <v>1028.77814345</v>
      </c>
      <c r="N12" s="14">
        <v>1016.482315759999</v>
      </c>
      <c r="O12" s="14">
        <v>1404.5916922900071</v>
      </c>
      <c r="P12" s="14">
        <v>1156.5477094300138</v>
      </c>
      <c r="Q12" s="14">
        <v>1108.2679692417569</v>
      </c>
      <c r="R12" s="14">
        <v>1073.2135287257731</v>
      </c>
      <c r="S12" s="14">
        <v>1117.6590526964155</v>
      </c>
      <c r="T12" s="14">
        <v>1106.5324585818721</v>
      </c>
      <c r="U12" s="14">
        <v>1119.3075081459374</v>
      </c>
      <c r="V12" s="14">
        <v>1054.0895412948414</v>
      </c>
      <c r="W12" s="14">
        <v>1202.108607939995</v>
      </c>
      <c r="X12" s="14">
        <v>1640.7487162899981</v>
      </c>
      <c r="Y12" s="14">
        <v>1729.475325619997</v>
      </c>
      <c r="Z12" s="14">
        <v>1500.250041460002</v>
      </c>
      <c r="AA12" s="14">
        <v>1541.98267027</v>
      </c>
      <c r="AB12" s="14">
        <v>1615.1911023499999</v>
      </c>
      <c r="AC12" s="14">
        <v>1374.1276496599951</v>
      </c>
      <c r="AD12" s="14">
        <v>1036.9202471800099</v>
      </c>
      <c r="AE12" s="14">
        <v>1763.811145279999</v>
      </c>
      <c r="AF12" s="14">
        <v>1529.4748693999879</v>
      </c>
      <c r="AG12" s="14">
        <v>1405.1110500099969</v>
      </c>
      <c r="AH12" s="14">
        <v>1144.514738559991</v>
      </c>
      <c r="AI12" s="14">
        <v>1307.0370714999881</v>
      </c>
      <c r="AJ12" s="14">
        <v>1530.41239631999</v>
      </c>
      <c r="AK12" s="14">
        <v>1634.3829000000001</v>
      </c>
      <c r="AL12" s="14">
        <v>1751.9882716299901</v>
      </c>
      <c r="AM12" s="14">
        <v>1934.3159956299933</v>
      </c>
      <c r="AN12" s="14">
        <v>2111.8156017100191</v>
      </c>
      <c r="AO12"/>
      <c r="AP12" s="439"/>
      <c r="AQ12" s="14"/>
      <c r="AR12" s="442"/>
      <c r="AS12" s="442"/>
      <c r="AT12"/>
    </row>
    <row r="13" spans="1:2645" s="15" customFormat="1" ht="15" customHeight="1">
      <c r="A13" s="13"/>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c r="AP13" s="439"/>
      <c r="AQ13" s="14"/>
      <c r="AR13" s="442"/>
      <c r="AS13" s="442"/>
      <c r="AT13"/>
    </row>
    <row r="14" spans="1:2645" s="15" customFormat="1" ht="15" customHeight="1">
      <c r="A14" s="13" t="s">
        <v>254</v>
      </c>
      <c r="B14" s="14">
        <v>-339.03699999999998</v>
      </c>
      <c r="C14" s="14">
        <v>-442.55700000000002</v>
      </c>
      <c r="D14" s="14">
        <v>-407.947</v>
      </c>
      <c r="E14" s="14">
        <v>-411.28899999999999</v>
      </c>
      <c r="F14" s="14">
        <v>2925.9180000000001</v>
      </c>
      <c r="G14" s="14">
        <v>-468.34399999999999</v>
      </c>
      <c r="H14" s="14">
        <v>-399.84500000000003</v>
      </c>
      <c r="I14" s="14">
        <v>-473.95543197103655</v>
      </c>
      <c r="J14" s="14">
        <v>-311.76171133548814</v>
      </c>
      <c r="K14" s="14">
        <v>-434.56070219463476</v>
      </c>
      <c r="L14" s="14">
        <v>-501.49992287178225</v>
      </c>
      <c r="M14" s="14">
        <v>-562.61664651000001</v>
      </c>
      <c r="N14" s="14">
        <v>-589.98003296999991</v>
      </c>
      <c r="O14" s="14">
        <v>-685.30774747999999</v>
      </c>
      <c r="P14" s="14">
        <v>-570.83649344000003</v>
      </c>
      <c r="Q14" s="14">
        <v>-604.95278690999999</v>
      </c>
      <c r="R14" s="14">
        <v>-755.25649135000003</v>
      </c>
      <c r="S14" s="14">
        <v>-664.72245281999994</v>
      </c>
      <c r="T14" s="14">
        <v>-633.08488103000093</v>
      </c>
      <c r="U14" s="14">
        <v>-769.1357385</v>
      </c>
      <c r="V14" s="14">
        <v>-629.66034563999995</v>
      </c>
      <c r="W14" s="14">
        <v>-699.41640217000008</v>
      </c>
      <c r="X14" s="14">
        <v>-415.66288135999991</v>
      </c>
      <c r="Y14" s="14">
        <v>-742.66167881000001</v>
      </c>
      <c r="Z14" s="14">
        <v>-731.29162096999994</v>
      </c>
      <c r="AA14" s="14">
        <v>-599.05537049000009</v>
      </c>
      <c r="AB14" s="14">
        <v>-757.20070070999986</v>
      </c>
      <c r="AC14" s="14">
        <v>-838.22866632</v>
      </c>
      <c r="AD14" s="14">
        <v>-710.86263024000004</v>
      </c>
      <c r="AE14" s="14">
        <v>-848.66979550999997</v>
      </c>
      <c r="AF14" s="14">
        <v>132.20838866000008</v>
      </c>
      <c r="AG14" s="14">
        <v>-683.14308113000004</v>
      </c>
      <c r="AH14" s="14">
        <v>-729.0540193899991</v>
      </c>
      <c r="AI14" s="14">
        <v>-838.9186304399999</v>
      </c>
      <c r="AJ14" s="14">
        <v>220.86061841999992</v>
      </c>
      <c r="AK14" s="14">
        <v>-749.48710000000005</v>
      </c>
      <c r="AL14" s="14">
        <v>-878.12510251000003</v>
      </c>
      <c r="AM14" s="14">
        <v>-353.83180422000032</v>
      </c>
      <c r="AN14" s="14">
        <v>-642.3866802600005</v>
      </c>
      <c r="AO14"/>
      <c r="AP14" s="439"/>
      <c r="AQ14" s="14"/>
      <c r="AR14" s="442"/>
      <c r="AS14" s="442"/>
      <c r="AT14"/>
    </row>
    <row r="15" spans="1:2645" s="89" customFormat="1" ht="15" customHeight="1">
      <c r="A15" s="18" t="s">
        <v>255</v>
      </c>
      <c r="B15" s="80">
        <v>-216.096</v>
      </c>
      <c r="C15" s="80">
        <v>-265.51100000000002</v>
      </c>
      <c r="D15" s="80">
        <v>-271.85300000000001</v>
      </c>
      <c r="E15" s="80">
        <v>-272.54000000000002</v>
      </c>
      <c r="F15" s="80">
        <v>-261.20299999999997</v>
      </c>
      <c r="G15" s="80">
        <v>-295.26600000000002</v>
      </c>
      <c r="H15" s="80">
        <v>-281.96499999999997</v>
      </c>
      <c r="I15" s="80">
        <v>-284.11890743166555</v>
      </c>
      <c r="J15" s="80">
        <v>-212.413147075837</v>
      </c>
      <c r="K15" s="80">
        <v>-254.77315675626514</v>
      </c>
      <c r="L15" s="80">
        <v>-395.38896021416133</v>
      </c>
      <c r="M15" s="80">
        <v>-429.73880183</v>
      </c>
      <c r="N15" s="80">
        <v>-358.40789911000002</v>
      </c>
      <c r="O15" s="80">
        <v>-466.42226468000001</v>
      </c>
      <c r="P15" s="80">
        <v>-420.24050366</v>
      </c>
      <c r="Q15" s="80">
        <v>-429.95178707999997</v>
      </c>
      <c r="R15" s="80">
        <v>-433.91809122000001</v>
      </c>
      <c r="S15" s="80">
        <v>-452.61155276</v>
      </c>
      <c r="T15" s="80">
        <v>-429.814018360001</v>
      </c>
      <c r="U15" s="80">
        <v>-451.82906241000001</v>
      </c>
      <c r="V15" s="80">
        <v>-405.62299186000001</v>
      </c>
      <c r="W15" s="80">
        <v>-478.22435414</v>
      </c>
      <c r="X15" s="80">
        <v>-486.22368924</v>
      </c>
      <c r="Y15" s="80">
        <v>-511.30724887999997</v>
      </c>
      <c r="Z15" s="80">
        <v>-495.27034464999997</v>
      </c>
      <c r="AA15" s="80">
        <v>-516.78542109</v>
      </c>
      <c r="AB15" s="80">
        <v>-527.53907902999993</v>
      </c>
      <c r="AC15" s="80">
        <v>-484.42927487999998</v>
      </c>
      <c r="AD15" s="80">
        <v>-521.34664438000004</v>
      </c>
      <c r="AE15" s="80">
        <v>-565.66676851</v>
      </c>
      <c r="AF15" s="80">
        <v>-542.87671117999992</v>
      </c>
      <c r="AG15" s="80">
        <v>-491.33953793000001</v>
      </c>
      <c r="AH15" s="80">
        <v>-507.51331452999904</v>
      </c>
      <c r="AI15" s="80">
        <v>-540.41148780999993</v>
      </c>
      <c r="AJ15" s="80">
        <v>-604.3775521</v>
      </c>
      <c r="AK15" s="80">
        <v>-632.10029999999995</v>
      </c>
      <c r="AL15" s="80">
        <v>-637.44257377999998</v>
      </c>
      <c r="AM15" s="80">
        <v>-675.6354625400005</v>
      </c>
      <c r="AN15" s="80">
        <v>-704.28286324000021</v>
      </c>
      <c r="AO15" s="179"/>
      <c r="AP15" s="439"/>
      <c r="AQ15" s="14"/>
      <c r="AR15" s="442"/>
      <c r="AS15" s="442"/>
      <c r="AT15" s="179"/>
    </row>
    <row r="16" spans="1:2645" s="6" customFormat="1" ht="15" customHeight="1">
      <c r="A16" s="18" t="s">
        <v>256</v>
      </c>
      <c r="B16" s="80">
        <v>-120.61199999999999</v>
      </c>
      <c r="C16" s="80">
        <v>-137.91499999999999</v>
      </c>
      <c r="D16" s="80">
        <v>-132.447</v>
      </c>
      <c r="E16" s="80">
        <v>-150.02799999999999</v>
      </c>
      <c r="F16" s="80">
        <v>-150.02000000000001</v>
      </c>
      <c r="G16" s="80">
        <v>-158.154</v>
      </c>
      <c r="H16" s="80">
        <v>-147.48099999999999</v>
      </c>
      <c r="I16" s="80">
        <v>-171.08796186437098</v>
      </c>
      <c r="J16" s="80">
        <v>-157.67263384965119</v>
      </c>
      <c r="K16" s="80">
        <v>-175.72704454987363</v>
      </c>
      <c r="L16" s="80">
        <v>-241.45490233762095</v>
      </c>
      <c r="M16" s="80">
        <v>-251.68933018999999</v>
      </c>
      <c r="N16" s="80">
        <v>-256.48117733999999</v>
      </c>
      <c r="O16" s="80">
        <v>-269.43562163999997</v>
      </c>
      <c r="P16" s="80">
        <v>-286.89512679000001</v>
      </c>
      <c r="Q16" s="80">
        <v>-239.51743130999998</v>
      </c>
      <c r="R16" s="80">
        <v>-232.99411485000002</v>
      </c>
      <c r="S16" s="80">
        <v>-241.42406169999998</v>
      </c>
      <c r="T16" s="80">
        <v>-254.00882442</v>
      </c>
      <c r="U16" s="80">
        <v>-254.13199836999999</v>
      </c>
      <c r="V16" s="80">
        <v>-244.81248385999999</v>
      </c>
      <c r="W16" s="80">
        <v>-250.06090477000001</v>
      </c>
      <c r="X16" s="80">
        <v>-272.80839357999997</v>
      </c>
      <c r="Y16" s="80">
        <v>-266.32702691999998</v>
      </c>
      <c r="Z16" s="80">
        <v>-260.03558705</v>
      </c>
      <c r="AA16" s="80">
        <v>-256.46536888999998</v>
      </c>
      <c r="AB16" s="80">
        <v>-295.21832057</v>
      </c>
      <c r="AC16" s="80">
        <v>-274.41818568999997</v>
      </c>
      <c r="AD16" s="80">
        <v>-252.66691175999998</v>
      </c>
      <c r="AE16" s="80">
        <v>-290.94632901</v>
      </c>
      <c r="AF16" s="80">
        <v>-316.30177587999998</v>
      </c>
      <c r="AG16" s="80">
        <v>-281.13052572000004</v>
      </c>
      <c r="AH16" s="80">
        <v>-286.52076516000005</v>
      </c>
      <c r="AI16" s="80">
        <v>-296.90357462999998</v>
      </c>
      <c r="AJ16" s="80">
        <v>-356.67798750999998</v>
      </c>
      <c r="AK16" s="80">
        <v>-301.76229999999998</v>
      </c>
      <c r="AL16" s="80">
        <v>-326.24627392000002</v>
      </c>
      <c r="AM16" s="80">
        <v>-388.45724404999993</v>
      </c>
      <c r="AN16" s="80">
        <v>-396.18965437000014</v>
      </c>
      <c r="AO16" s="179"/>
      <c r="AP16" s="439"/>
      <c r="AQ16" s="14"/>
      <c r="AR16" s="442"/>
      <c r="AS16" s="442"/>
      <c r="AT16" s="179"/>
    </row>
    <row r="17" spans="1:58" s="6" customFormat="1" ht="15" customHeight="1">
      <c r="A17" s="18" t="s">
        <v>257</v>
      </c>
      <c r="B17" s="80">
        <v>-2.3290000000000002</v>
      </c>
      <c r="C17" s="80">
        <v>-39.131</v>
      </c>
      <c r="D17" s="80">
        <v>-3.6469999999999998</v>
      </c>
      <c r="E17" s="80">
        <v>11.279</v>
      </c>
      <c r="F17" s="80">
        <v>22.021999999999998</v>
      </c>
      <c r="G17" s="80">
        <v>3.2360000000000002</v>
      </c>
      <c r="H17" s="80">
        <v>29.600999999999999</v>
      </c>
      <c r="I17" s="80">
        <v>81.57843732500001</v>
      </c>
      <c r="J17" s="80">
        <v>58.324069590000001</v>
      </c>
      <c r="K17" s="80">
        <v>-4.060500888495997</v>
      </c>
      <c r="L17" s="80">
        <v>135.34393968000003</v>
      </c>
      <c r="M17" s="80">
        <v>118.81148551000001</v>
      </c>
      <c r="N17" s="80">
        <v>24.909043480000001</v>
      </c>
      <c r="O17" s="80">
        <v>50.550138840000002</v>
      </c>
      <c r="P17" s="80">
        <v>136.29913700999998</v>
      </c>
      <c r="Q17" s="80">
        <v>64.516431479999994</v>
      </c>
      <c r="R17" s="80">
        <v>-88.344285279999994</v>
      </c>
      <c r="S17" s="80">
        <v>29.313161640000008</v>
      </c>
      <c r="T17" s="80">
        <v>50.737961749999997</v>
      </c>
      <c r="U17" s="80">
        <v>-63.174677720000005</v>
      </c>
      <c r="V17" s="80">
        <v>20.775130080000004</v>
      </c>
      <c r="W17" s="80">
        <v>28.868856740000002</v>
      </c>
      <c r="X17" s="80">
        <v>343.36920146</v>
      </c>
      <c r="Y17" s="80">
        <v>34.97259699</v>
      </c>
      <c r="Z17" s="80">
        <v>24.014310730000002</v>
      </c>
      <c r="AA17" s="80">
        <v>174.19541949000001</v>
      </c>
      <c r="AB17" s="80">
        <v>65.556698890000007</v>
      </c>
      <c r="AC17" s="80">
        <v>-79.381205750000007</v>
      </c>
      <c r="AD17" s="80">
        <v>63.150925899999997</v>
      </c>
      <c r="AE17" s="80">
        <v>7.94330201</v>
      </c>
      <c r="AF17" s="80">
        <v>991.38687572000003</v>
      </c>
      <c r="AG17" s="80">
        <v>89.326982520000001</v>
      </c>
      <c r="AH17" s="80">
        <v>64.980060299999991</v>
      </c>
      <c r="AI17" s="80">
        <v>-1.6035680000000001</v>
      </c>
      <c r="AJ17" s="80">
        <v>1181.9161580299999</v>
      </c>
      <c r="AK17" s="80">
        <v>184.37549999999999</v>
      </c>
      <c r="AL17" s="80">
        <v>85.563745189999992</v>
      </c>
      <c r="AM17" s="80">
        <v>710.26090237000017</v>
      </c>
      <c r="AN17" s="80">
        <v>458.08583734999985</v>
      </c>
      <c r="AO17" s="179"/>
      <c r="AP17" s="439"/>
      <c r="AQ17" s="14"/>
      <c r="AR17" s="442"/>
      <c r="AS17" s="442"/>
      <c r="AT17" s="179"/>
    </row>
    <row r="18" spans="1:58" s="6" customFormat="1" ht="15" customHeight="1">
      <c r="A18" s="18" t="s">
        <v>258</v>
      </c>
      <c r="B18" s="80">
        <v>0</v>
      </c>
      <c r="C18" s="80">
        <v>0</v>
      </c>
      <c r="D18" s="80">
        <v>0</v>
      </c>
      <c r="E18" s="80">
        <v>0</v>
      </c>
      <c r="F18" s="80">
        <v>3315.1190000000001</v>
      </c>
      <c r="G18" s="80">
        <v>-18.16</v>
      </c>
      <c r="H18" s="80">
        <v>0</v>
      </c>
      <c r="I18" s="80">
        <v>-100.327</v>
      </c>
      <c r="J18" s="80"/>
      <c r="K18" s="80"/>
      <c r="L18" s="80"/>
      <c r="M18" s="80"/>
      <c r="N18" s="80"/>
      <c r="O18" s="80"/>
      <c r="P18" s="80"/>
      <c r="Q18" s="80">
        <v>0</v>
      </c>
      <c r="R18" s="80">
        <v>0</v>
      </c>
      <c r="S18" s="80">
        <v>0</v>
      </c>
      <c r="T18" s="80">
        <v>0</v>
      </c>
      <c r="U18" s="80">
        <v>0</v>
      </c>
      <c r="V18" s="80">
        <v>0</v>
      </c>
      <c r="W18" s="80">
        <v>0</v>
      </c>
      <c r="X18" s="80"/>
      <c r="Y18" s="14"/>
      <c r="Z18" s="14"/>
      <c r="AA18" s="14"/>
      <c r="AB18" s="14"/>
      <c r="AC18" s="14"/>
      <c r="AD18" s="14"/>
      <c r="AE18" s="14"/>
      <c r="AF18" s="14"/>
      <c r="AG18" s="14"/>
      <c r="AH18" s="14"/>
      <c r="AI18" s="14"/>
      <c r="AJ18" s="14"/>
      <c r="AK18" s="14"/>
      <c r="AL18" s="14"/>
      <c r="AM18" s="14"/>
      <c r="AN18" s="14"/>
      <c r="AO18"/>
      <c r="AP18" s="439"/>
      <c r="AQ18" s="14"/>
      <c r="AR18" s="442"/>
      <c r="AS18" s="442"/>
      <c r="AT18"/>
    </row>
    <row r="19" spans="1:58" s="6" customFormat="1" ht="15" customHeight="1">
      <c r="A19" s="18"/>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c r="AP19" s="439"/>
      <c r="AQ19" s="14"/>
      <c r="AR19" s="442"/>
      <c r="AS19" s="442"/>
      <c r="AT19"/>
    </row>
    <row r="20" spans="1:58" s="6" customFormat="1" ht="30.75" customHeight="1">
      <c r="A20" s="19" t="s">
        <v>259</v>
      </c>
      <c r="B20" s="14">
        <v>137.904</v>
      </c>
      <c r="C20" s="14">
        <v>278.32100000000003</v>
      </c>
      <c r="D20" s="14">
        <v>170.53399999999999</v>
      </c>
      <c r="E20" s="14">
        <v>725.81200000000001</v>
      </c>
      <c r="F20" s="14">
        <v>3513.8989999999999</v>
      </c>
      <c r="G20" s="14">
        <v>293.57600000000002</v>
      </c>
      <c r="H20" s="14">
        <v>239.98400000000001</v>
      </c>
      <c r="I20" s="14">
        <v>150.40306042824625</v>
      </c>
      <c r="J20" s="14">
        <v>162.65887958632084</v>
      </c>
      <c r="K20" s="14">
        <v>337.2810889643934</v>
      </c>
      <c r="L20" s="14">
        <v>555.68143450018511</v>
      </c>
      <c r="M20" s="14">
        <v>466.16149694000001</v>
      </c>
      <c r="N20" s="14">
        <v>426.50228278999907</v>
      </c>
      <c r="O20" s="14">
        <v>719.28394481000714</v>
      </c>
      <c r="P20" s="14">
        <v>585.71121599001378</v>
      </c>
      <c r="Q20" s="14">
        <v>503.3151824217569</v>
      </c>
      <c r="R20" s="14">
        <v>317.95704215577189</v>
      </c>
      <c r="S20" s="14">
        <v>452.93654038641239</v>
      </c>
      <c r="T20" s="14">
        <v>473.44757770182724</v>
      </c>
      <c r="U20" s="14">
        <v>350.1717696359384</v>
      </c>
      <c r="V20" s="14">
        <v>424.42919566482124</v>
      </c>
      <c r="W20" s="14">
        <v>502.69221971998996</v>
      </c>
      <c r="X20" s="14">
        <v>1225.085834909954</v>
      </c>
      <c r="Y20" s="14">
        <v>986.81364680999297</v>
      </c>
      <c r="Z20" s="14">
        <v>768.958420490055</v>
      </c>
      <c r="AA20" s="14">
        <v>942.92729977991405</v>
      </c>
      <c r="AB20" s="14">
        <v>857.99040168002603</v>
      </c>
      <c r="AC20" s="14">
        <v>535.89898324998296</v>
      </c>
      <c r="AD20" s="14">
        <v>326.05761738000297</v>
      </c>
      <c r="AE20" s="14">
        <v>915.14134941996508</v>
      </c>
      <c r="AF20" s="14">
        <v>1661.6829583800541</v>
      </c>
      <c r="AG20" s="14">
        <v>721.96796887998494</v>
      </c>
      <c r="AH20" s="14">
        <v>415.46071916996505</v>
      </c>
      <c r="AI20" s="14">
        <v>468.11844105995999</v>
      </c>
      <c r="AJ20" s="14">
        <v>1751.2730144999139</v>
      </c>
      <c r="AK20" s="14">
        <v>884.89580000000001</v>
      </c>
      <c r="AL20" s="14">
        <v>873.86316912003895</v>
      </c>
      <c r="AM20" s="14">
        <v>1580.4841914099929</v>
      </c>
      <c r="AN20" s="14">
        <v>1469.4289214500186</v>
      </c>
      <c r="AO20"/>
      <c r="AP20" s="439"/>
      <c r="AQ20" s="14"/>
      <c r="AR20" s="442"/>
      <c r="AS20" s="442"/>
      <c r="AT20"/>
    </row>
    <row r="21" spans="1:58" s="6" customFormat="1" ht="15" customHeight="1">
      <c r="A21" s="19"/>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c r="AP21" s="439"/>
      <c r="AQ21" s="14"/>
      <c r="AR21" s="442"/>
      <c r="AS21" s="442"/>
      <c r="AT21"/>
    </row>
    <row r="22" spans="1:58" s="15" customFormat="1" ht="15" customHeight="1">
      <c r="A22" s="13" t="s">
        <v>14</v>
      </c>
      <c r="B22" s="14">
        <v>-124.74499999999999</v>
      </c>
      <c r="C22" s="14">
        <v>88.765000000000001</v>
      </c>
      <c r="D22" s="14">
        <v>-81.537000000000006</v>
      </c>
      <c r="E22" s="14">
        <v>-3.984</v>
      </c>
      <c r="F22" s="14">
        <v>13.172000000000001</v>
      </c>
      <c r="G22" s="14">
        <v>-394.89800000000002</v>
      </c>
      <c r="H22" s="14">
        <v>-69.445000000000007</v>
      </c>
      <c r="I22" s="14">
        <v>10.289996905216181</v>
      </c>
      <c r="J22" s="14">
        <v>-306.48299406306307</v>
      </c>
      <c r="K22" s="14">
        <v>55.761152033936384</v>
      </c>
      <c r="L22" s="14">
        <v>-121.53731210311977</v>
      </c>
      <c r="M22" s="14">
        <v>-176.25299414999998</v>
      </c>
      <c r="N22" s="14">
        <v>-506.05460558999994</v>
      </c>
      <c r="O22" s="14">
        <v>-181.22928144999995</v>
      </c>
      <c r="P22" s="14">
        <v>-389.8803888600001</v>
      </c>
      <c r="Q22" s="14">
        <v>-96.633884499999979</v>
      </c>
      <c r="R22" s="14">
        <v>-193.88114893000002</v>
      </c>
      <c r="S22" s="14">
        <v>-447.10831547000009</v>
      </c>
      <c r="T22" s="14">
        <v>-515.70553444000097</v>
      </c>
      <c r="U22" s="14">
        <v>-403.51067278000016</v>
      </c>
      <c r="V22" s="14">
        <v>-277.87506740999902</v>
      </c>
      <c r="W22" s="14">
        <v>-485.56205753999996</v>
      </c>
      <c r="X22" s="14">
        <v>-374.73483177000105</v>
      </c>
      <c r="Y22" s="14">
        <v>-434.71239400999997</v>
      </c>
      <c r="Z22" s="14">
        <v>-238.83917263999999</v>
      </c>
      <c r="AA22" s="14">
        <v>-339.90710996000001</v>
      </c>
      <c r="AB22" s="14">
        <v>-363.58353305999901</v>
      </c>
      <c r="AC22" s="14">
        <v>-171.71904713999999</v>
      </c>
      <c r="AD22" s="14">
        <v>-349.45064697999896</v>
      </c>
      <c r="AE22" s="14">
        <v>-8.0716957699999998</v>
      </c>
      <c r="AF22" s="14">
        <v>-564.10350944999993</v>
      </c>
      <c r="AG22" s="14">
        <v>-167.30306672999998</v>
      </c>
      <c r="AH22" s="14">
        <v>-533.960634429999</v>
      </c>
      <c r="AI22" s="14">
        <v>-403.04446978999999</v>
      </c>
      <c r="AJ22" s="14">
        <v>443.92611766999897</v>
      </c>
      <c r="AK22" s="14">
        <v>-280.17140000000001</v>
      </c>
      <c r="AL22" s="14">
        <v>-163.71219014000002</v>
      </c>
      <c r="AM22" s="14">
        <v>-302.9521187500003</v>
      </c>
      <c r="AN22" s="14">
        <v>-334.85781368999983</v>
      </c>
      <c r="AO22"/>
      <c r="AP22" s="439"/>
      <c r="AQ22" s="14"/>
      <c r="AR22" s="442"/>
      <c r="AS22" s="442"/>
      <c r="AT22"/>
    </row>
    <row r="23" spans="1:58" s="6" customFormat="1" ht="15" customHeight="1">
      <c r="A23" s="18" t="s">
        <v>261</v>
      </c>
      <c r="B23" s="80">
        <v>5.758</v>
      </c>
      <c r="C23" s="80">
        <v>2.3580000000000001</v>
      </c>
      <c r="D23" s="80">
        <v>7.8380000000000001</v>
      </c>
      <c r="E23" s="80">
        <v>9.2330000000000005</v>
      </c>
      <c r="F23" s="80">
        <v>1.9610000000000001</v>
      </c>
      <c r="G23" s="80">
        <v>-1.3029999999999999</v>
      </c>
      <c r="H23" s="80">
        <v>1.0999999999999999E-2</v>
      </c>
      <c r="I23" s="80">
        <v>32.597996905216199</v>
      </c>
      <c r="J23" s="80">
        <v>7.6270059369369703</v>
      </c>
      <c r="K23" s="80">
        <v>54.150152033936372</v>
      </c>
      <c r="L23" s="80">
        <v>3.1916878968802047</v>
      </c>
      <c r="M23" s="80">
        <v>-6.1046085300000001</v>
      </c>
      <c r="N23" s="80">
        <v>3.4625878700000001</v>
      </c>
      <c r="O23" s="80">
        <v>-12.04501205</v>
      </c>
      <c r="P23" s="80">
        <v>4.4609344100000001</v>
      </c>
      <c r="Q23" s="80">
        <v>-16.001245369999999</v>
      </c>
      <c r="R23" s="80">
        <v>1.1578958400000001</v>
      </c>
      <c r="S23" s="80">
        <v>-8.32016797</v>
      </c>
      <c r="T23" s="80">
        <v>-6.2440055200010001</v>
      </c>
      <c r="U23" s="80">
        <v>-4.4303412899999994</v>
      </c>
      <c r="V23" s="80">
        <v>-3.4734126600000002</v>
      </c>
      <c r="W23" s="80">
        <v>0.49063056999999993</v>
      </c>
      <c r="X23" s="80">
        <v>-11.730840269999</v>
      </c>
      <c r="Y23" s="80">
        <v>-17.191740059999997</v>
      </c>
      <c r="Z23" s="80">
        <v>-12.24485026</v>
      </c>
      <c r="AA23" s="80">
        <v>4.2394253700000002</v>
      </c>
      <c r="AB23" s="80">
        <v>-17.257524309998999</v>
      </c>
      <c r="AC23" s="80">
        <v>-18.154476389999999</v>
      </c>
      <c r="AD23" s="80">
        <v>-7.8850968400000001</v>
      </c>
      <c r="AE23" s="80">
        <v>0.95335991000000009</v>
      </c>
      <c r="AF23" s="80">
        <v>9.9543347600000001</v>
      </c>
      <c r="AG23" s="80">
        <v>-8.555909230000001</v>
      </c>
      <c r="AH23" s="80">
        <v>12.407508640000001</v>
      </c>
      <c r="AI23" s="80">
        <v>-7.2009550899999999</v>
      </c>
      <c r="AJ23" s="80">
        <v>48.614485280000004</v>
      </c>
      <c r="AK23" s="80">
        <v>-32.017600000000002</v>
      </c>
      <c r="AL23" s="80">
        <v>-5.9623799499999999</v>
      </c>
      <c r="AM23" s="80">
        <v>4.630280329999831</v>
      </c>
      <c r="AN23" s="80">
        <v>-1.446038499999976</v>
      </c>
      <c r="AO23" s="388"/>
      <c r="AP23" s="439"/>
      <c r="AQ23" s="14"/>
      <c r="AR23" s="442"/>
      <c r="AS23" s="442"/>
      <c r="AT23" s="179"/>
    </row>
    <row r="24" spans="1:58" s="6" customFormat="1" ht="15" customHeight="1">
      <c r="A24" s="18"/>
      <c r="B24" s="18"/>
      <c r="C24" s="18"/>
      <c r="D24" s="18"/>
      <c r="E24" s="18"/>
      <c r="F24" s="18"/>
      <c r="G24" s="18"/>
      <c r="H24" s="18"/>
      <c r="I24" s="18"/>
      <c r="J24" s="18"/>
      <c r="K24" s="18"/>
      <c r="L24" s="18"/>
      <c r="M24" s="18"/>
      <c r="N24" s="18"/>
      <c r="O24" s="18"/>
      <c r="P24" s="18"/>
      <c r="Q24" s="18"/>
      <c r="R24" s="18"/>
      <c r="S24" s="18"/>
      <c r="T24" s="18"/>
      <c r="U24" s="80"/>
      <c r="V24" s="80"/>
      <c r="W24" s="80"/>
      <c r="X24" s="80"/>
      <c r="Y24" s="14"/>
      <c r="Z24" s="14"/>
      <c r="AA24" s="14"/>
      <c r="AB24" s="14"/>
      <c r="AC24" s="14"/>
      <c r="AD24" s="14"/>
      <c r="AE24" s="14"/>
      <c r="AF24" s="14"/>
      <c r="AG24" s="14"/>
      <c r="AH24" s="14"/>
      <c r="AI24" s="14"/>
      <c r="AJ24" s="14"/>
      <c r="AK24" s="14"/>
      <c r="AL24" s="14"/>
      <c r="AM24" s="14"/>
      <c r="AN24" s="14"/>
      <c r="AO24"/>
      <c r="AP24" s="439"/>
      <c r="AQ24" s="14"/>
      <c r="AR24" s="442"/>
      <c r="AS24" s="442"/>
      <c r="AT24"/>
      <c r="AU24"/>
      <c r="AV24"/>
    </row>
    <row r="25" spans="1:58" s="6" customFormat="1" ht="15" customHeight="1">
      <c r="A25" s="18" t="s">
        <v>706</v>
      </c>
      <c r="B25" s="18"/>
      <c r="C25" s="18"/>
      <c r="D25" s="18"/>
      <c r="E25" s="18"/>
      <c r="F25" s="18"/>
      <c r="G25" s="18"/>
      <c r="H25" s="18"/>
      <c r="I25" s="18"/>
      <c r="J25" s="18"/>
      <c r="K25" s="18"/>
      <c r="L25" s="18"/>
      <c r="M25" s="18"/>
      <c r="N25" s="18"/>
      <c r="O25" s="18"/>
      <c r="P25" s="18"/>
      <c r="Q25" s="18"/>
      <c r="R25" s="18"/>
      <c r="S25" s="18"/>
      <c r="T25" s="18"/>
      <c r="U25" s="225">
        <v>-639.67847565770262</v>
      </c>
      <c r="V25" s="225">
        <v>-276.33550552468182</v>
      </c>
      <c r="W25" s="225">
        <v>-427.23080583502201</v>
      </c>
      <c r="X25" s="225">
        <v>-347.21274696500006</v>
      </c>
      <c r="Y25" s="225">
        <v>-655.94475358</v>
      </c>
      <c r="Z25" s="225">
        <v>-562.25020038999992</v>
      </c>
      <c r="AA25" s="225">
        <v>-442.46516742999904</v>
      </c>
      <c r="AB25" s="225">
        <v>119.35762051000006</v>
      </c>
      <c r="AC25" s="225">
        <v>-561.15703124999993</v>
      </c>
      <c r="AD25" s="225">
        <v>-310.51566227500001</v>
      </c>
      <c r="AE25" s="225">
        <v>-272.41799665999997</v>
      </c>
      <c r="AF25" s="225">
        <v>-284.27856353499993</v>
      </c>
      <c r="AG25" s="225">
        <v>-241.01458989000002</v>
      </c>
      <c r="AH25" s="225">
        <v>-446.30295963000003</v>
      </c>
      <c r="AI25" s="225">
        <v>-328.14054908999998</v>
      </c>
      <c r="AJ25" s="225">
        <v>-180.17313144500005</v>
      </c>
      <c r="AK25" s="225">
        <v>-349.98094656000001</v>
      </c>
      <c r="AL25" s="225">
        <v>-236.83995871903491</v>
      </c>
      <c r="AM25" s="225">
        <v>-232.38752572984407</v>
      </c>
      <c r="AN25" s="225">
        <v>-262.95842211988833</v>
      </c>
      <c r="AO25" s="225"/>
      <c r="AP25" s="440"/>
      <c r="AQ25" s="93"/>
      <c r="AR25" s="442"/>
      <c r="AS25" s="442"/>
      <c r="AT25" s="225"/>
      <c r="AU25" s="225"/>
      <c r="AV25" s="225"/>
      <c r="AW25" s="395"/>
      <c r="AX25" s="395"/>
      <c r="AY25" s="395"/>
      <c r="AZ25" s="395"/>
      <c r="BA25" s="395"/>
      <c r="BB25" s="395"/>
      <c r="BC25" s="395"/>
      <c r="BD25" s="395"/>
      <c r="BE25" s="395"/>
      <c r="BF25" s="395"/>
    </row>
    <row r="26" spans="1:58" s="6" customFormat="1" ht="15" customHeight="1">
      <c r="A26" s="18" t="s">
        <v>263</v>
      </c>
      <c r="B26" s="18"/>
      <c r="C26" s="18"/>
      <c r="D26" s="18"/>
      <c r="E26" s="18"/>
      <c r="F26" s="18"/>
      <c r="G26" s="18"/>
      <c r="H26" s="18"/>
      <c r="I26" s="18"/>
      <c r="J26" s="18"/>
      <c r="K26" s="18"/>
      <c r="L26" s="18"/>
      <c r="M26" s="18"/>
      <c r="N26" s="18"/>
      <c r="O26" s="18"/>
      <c r="P26" s="18"/>
      <c r="Q26" s="18"/>
      <c r="R26" s="18"/>
      <c r="S26" s="18"/>
      <c r="T26" s="18"/>
      <c r="U26" s="225"/>
      <c r="V26" s="225"/>
      <c r="W26" s="225"/>
      <c r="X26" s="225"/>
      <c r="Y26" s="93">
        <v>134.20576561999999</v>
      </c>
      <c r="Z26" s="93">
        <v>140.23865103999998</v>
      </c>
      <c r="AA26" s="93">
        <v>-51.49539583</v>
      </c>
      <c r="AB26" s="93">
        <v>-542.01400763000004</v>
      </c>
      <c r="AC26" s="93">
        <v>3.1873746600000015</v>
      </c>
      <c r="AD26" s="93">
        <v>-78.768934659999985</v>
      </c>
      <c r="AE26" s="93">
        <v>33.518179850000003</v>
      </c>
      <c r="AF26" s="93">
        <v>-80.451436600000008</v>
      </c>
      <c r="AG26" s="93">
        <v>-32.801279129999998</v>
      </c>
      <c r="AH26" s="93">
        <v>-217.12428233000003</v>
      </c>
      <c r="AI26" s="93">
        <v>-88.533047530000005</v>
      </c>
      <c r="AJ26" s="93">
        <v>57.21263703999999</v>
      </c>
      <c r="AK26" s="93">
        <v>-54.514081169999997</v>
      </c>
      <c r="AL26" s="93">
        <v>15.502955219999992</v>
      </c>
      <c r="AM26" s="93">
        <v>-145.58168205000001</v>
      </c>
      <c r="AN26" s="93">
        <v>8.7690364599999899</v>
      </c>
      <c r="AO26" s="225"/>
      <c r="AP26" s="440"/>
      <c r="AQ26" s="93"/>
      <c r="AR26" s="442"/>
      <c r="AS26" s="442"/>
      <c r="AT26" s="225"/>
      <c r="AU26" s="225"/>
      <c r="AV26" s="225"/>
      <c r="AW26" s="395"/>
      <c r="AX26" s="395"/>
      <c r="AY26" s="395"/>
      <c r="AZ26" s="395"/>
      <c r="BA26" s="395"/>
      <c r="BB26" s="395"/>
      <c r="BC26" s="395"/>
      <c r="BD26" s="395"/>
      <c r="BE26" s="395"/>
      <c r="BF26" s="395"/>
    </row>
    <row r="27" spans="1:58" s="6" customFormat="1" ht="15" customHeight="1">
      <c r="A27" s="18" t="s">
        <v>264</v>
      </c>
      <c r="B27" s="18"/>
      <c r="C27" s="18"/>
      <c r="D27" s="18"/>
      <c r="E27" s="18"/>
      <c r="F27" s="18"/>
      <c r="G27" s="18"/>
      <c r="H27" s="18"/>
      <c r="I27" s="18"/>
      <c r="J27" s="18"/>
      <c r="K27" s="18"/>
      <c r="L27" s="18"/>
      <c r="M27" s="18"/>
      <c r="N27" s="18"/>
      <c r="O27" s="18"/>
      <c r="P27" s="18"/>
      <c r="Q27" s="18"/>
      <c r="R27" s="18"/>
      <c r="S27" s="18"/>
      <c r="T27" s="18"/>
      <c r="U27" s="225">
        <v>83.665776018155995</v>
      </c>
      <c r="V27" s="225">
        <v>87.472747827973322</v>
      </c>
      <c r="W27" s="225">
        <v>114.16384256321044</v>
      </c>
      <c r="X27" s="225">
        <v>121.45537921499999</v>
      </c>
      <c r="Y27" s="225">
        <v>138.74482992</v>
      </c>
      <c r="Z27" s="225">
        <v>127.99055082000001</v>
      </c>
      <c r="AA27" s="225">
        <v>129.49832501</v>
      </c>
      <c r="AB27" s="225">
        <v>137.31361383000001</v>
      </c>
      <c r="AC27" s="225">
        <v>159.7344512</v>
      </c>
      <c r="AD27" s="225">
        <v>136.79151362500002</v>
      </c>
      <c r="AE27" s="225">
        <v>111.97000355999999</v>
      </c>
      <c r="AF27" s="225">
        <v>86.636379505000008</v>
      </c>
      <c r="AG27" s="225">
        <v>81.913755810000012</v>
      </c>
      <c r="AH27" s="225">
        <v>79.822633849999988</v>
      </c>
      <c r="AI27" s="225">
        <v>73.508612799999995</v>
      </c>
      <c r="AJ27" s="225">
        <v>76.088758059999989</v>
      </c>
      <c r="AK27" s="225">
        <v>88.80495166</v>
      </c>
      <c r="AL27" s="225">
        <v>80.654567315000008</v>
      </c>
      <c r="AM27" s="225">
        <v>102.11503898500001</v>
      </c>
      <c r="AN27" s="225">
        <v>56.273589239999978</v>
      </c>
      <c r="AO27" s="225"/>
      <c r="AP27" s="440"/>
      <c r="AQ27" s="93"/>
      <c r="AR27" s="442"/>
      <c r="AS27" s="442"/>
      <c r="AT27" s="225"/>
      <c r="AU27" s="225"/>
      <c r="AV27" s="225"/>
      <c r="AW27" s="395"/>
      <c r="AX27" s="395"/>
      <c r="AY27" s="395"/>
      <c r="AZ27" s="395"/>
      <c r="BA27" s="395"/>
      <c r="BB27" s="395"/>
      <c r="BC27" s="395"/>
      <c r="BD27" s="395"/>
      <c r="BE27" s="395"/>
      <c r="BF27" s="395"/>
    </row>
    <row r="28" spans="1:58" s="6" customFormat="1" ht="15" customHeight="1">
      <c r="A28" s="224" t="s">
        <v>265</v>
      </c>
      <c r="B28" s="224"/>
      <c r="C28" s="224"/>
      <c r="D28" s="224"/>
      <c r="E28" s="224"/>
      <c r="F28" s="224"/>
      <c r="G28" s="224"/>
      <c r="H28" s="224"/>
      <c r="I28" s="224"/>
      <c r="J28" s="224"/>
      <c r="K28" s="224"/>
      <c r="L28" s="224"/>
      <c r="M28" s="224"/>
      <c r="N28" s="224"/>
      <c r="O28" s="224"/>
      <c r="P28" s="224"/>
      <c r="Q28" s="224"/>
      <c r="R28" s="224"/>
      <c r="S28" s="224"/>
      <c r="T28" s="224"/>
      <c r="U28" s="226">
        <v>-556.01269963954655</v>
      </c>
      <c r="V28" s="226">
        <v>-188.86275769670851</v>
      </c>
      <c r="W28" s="226">
        <v>-313.06696327181157</v>
      </c>
      <c r="X28" s="226">
        <v>-225.7573677500001</v>
      </c>
      <c r="Y28" s="226">
        <v>-382.99415804</v>
      </c>
      <c r="Z28" s="226">
        <v>-294.02099853000004</v>
      </c>
      <c r="AA28" s="226">
        <v>-364.46223824999902</v>
      </c>
      <c r="AB28" s="226">
        <v>-285.34277328999997</v>
      </c>
      <c r="AC28" s="226">
        <v>-398.23520538999998</v>
      </c>
      <c r="AD28" s="226">
        <v>-252.49308330999997</v>
      </c>
      <c r="AE28" s="226">
        <v>-126.92981324999998</v>
      </c>
      <c r="AF28" s="226">
        <v>-278.09362062999998</v>
      </c>
      <c r="AG28" s="226">
        <v>-191.90211321000001</v>
      </c>
      <c r="AH28" s="226">
        <v>-583.60460811000007</v>
      </c>
      <c r="AI28" s="226">
        <v>-343.16498381999997</v>
      </c>
      <c r="AJ28" s="226">
        <v>-46.871736345000073</v>
      </c>
      <c r="AK28" s="226">
        <v>-315.69007606999998</v>
      </c>
      <c r="AL28" s="226">
        <v>-140.68243618403491</v>
      </c>
      <c r="AM28" s="226">
        <v>-275.85416879484404</v>
      </c>
      <c r="AN28" s="226">
        <v>-197.91579641988835</v>
      </c>
      <c r="AO28" s="226"/>
      <c r="AP28" s="441"/>
      <c r="AQ28" s="122"/>
      <c r="AR28" s="442"/>
      <c r="AS28" s="442"/>
      <c r="AT28" s="226"/>
      <c r="AU28" s="226"/>
      <c r="AV28" s="226"/>
      <c r="AW28" s="395"/>
      <c r="AX28" s="395"/>
      <c r="AY28" s="395"/>
      <c r="AZ28" s="395"/>
      <c r="BA28" s="395"/>
      <c r="BB28" s="395"/>
      <c r="BC28" s="395"/>
      <c r="BD28" s="395"/>
      <c r="BE28" s="395"/>
      <c r="BF28" s="395"/>
    </row>
    <row r="29" spans="1:58" s="6" customFormat="1" ht="15" customHeight="1">
      <c r="A29" s="18" t="s">
        <v>266</v>
      </c>
      <c r="B29" s="18"/>
      <c r="C29" s="18"/>
      <c r="D29" s="18"/>
      <c r="E29" s="18"/>
      <c r="F29" s="18"/>
      <c r="G29" s="18"/>
      <c r="H29" s="18"/>
      <c r="I29" s="18"/>
      <c r="J29" s="18"/>
      <c r="K29" s="18"/>
      <c r="L29" s="18"/>
      <c r="M29" s="18"/>
      <c r="N29" s="18"/>
      <c r="O29" s="18"/>
      <c r="P29" s="18"/>
      <c r="Q29" s="18"/>
      <c r="R29" s="18"/>
      <c r="S29" s="18"/>
      <c r="T29" s="18"/>
      <c r="U29" s="225">
        <v>169.80164043471979</v>
      </c>
      <c r="V29" s="225">
        <v>-69.314710045777147</v>
      </c>
      <c r="W29" s="225">
        <v>-160.00867972046046</v>
      </c>
      <c r="X29" s="225">
        <v>-121.18208430999994</v>
      </c>
      <c r="Y29" s="225">
        <v>-22.698556229999951</v>
      </c>
      <c r="Z29" s="225">
        <v>79.682577995000045</v>
      </c>
      <c r="AA29" s="225">
        <v>33.45335040499905</v>
      </c>
      <c r="AB29" s="225">
        <v>25.578152010000125</v>
      </c>
      <c r="AC29" s="225">
        <v>259.46835853499988</v>
      </c>
      <c r="AD29" s="225">
        <v>-118.00578826500002</v>
      </c>
      <c r="AE29" s="225">
        <v>134.43599775000001</v>
      </c>
      <c r="AF29" s="225">
        <v>-48.286630850000037</v>
      </c>
      <c r="AG29" s="225">
        <v>44.734268014999977</v>
      </c>
      <c r="AH29" s="225">
        <v>116.89668767000009</v>
      </c>
      <c r="AI29" s="225">
        <v>6.5526927549999678</v>
      </c>
      <c r="AJ29" s="225">
        <v>373.92385036999974</v>
      </c>
      <c r="AK29" s="225">
        <v>104.37130266999999</v>
      </c>
      <c r="AL29" s="225">
        <v>-5.3062828959649782</v>
      </c>
      <c r="AM29" s="225">
        <v>-28.70150199587858</v>
      </c>
      <c r="AN29" s="225">
        <v>-73.098110480111728</v>
      </c>
      <c r="AO29" s="225"/>
      <c r="AP29" s="440"/>
      <c r="AQ29" s="93"/>
      <c r="AR29" s="442"/>
      <c r="AS29" s="442"/>
      <c r="AT29" s="225"/>
      <c r="AU29" s="225"/>
      <c r="AV29" s="225"/>
      <c r="AW29" s="395"/>
      <c r="AX29" s="395"/>
      <c r="AY29" s="395"/>
      <c r="AZ29" s="395"/>
      <c r="BA29" s="395"/>
      <c r="BB29" s="395"/>
      <c r="BC29" s="395"/>
      <c r="BD29" s="395"/>
      <c r="BE29" s="395"/>
      <c r="BF29" s="395"/>
    </row>
    <row r="30" spans="1:58" s="6" customFormat="1" ht="15" customHeight="1">
      <c r="A30" s="18" t="s">
        <v>267</v>
      </c>
      <c r="B30" s="18"/>
      <c r="C30" s="18"/>
      <c r="D30" s="18"/>
      <c r="E30" s="18"/>
      <c r="F30" s="18"/>
      <c r="G30" s="18"/>
      <c r="H30" s="18"/>
      <c r="I30" s="18"/>
      <c r="J30" s="18"/>
      <c r="K30" s="18"/>
      <c r="L30" s="18"/>
      <c r="M30" s="18"/>
      <c r="N30" s="18"/>
      <c r="O30" s="18"/>
      <c r="P30" s="18"/>
      <c r="Q30" s="18"/>
      <c r="R30" s="18"/>
      <c r="S30" s="18"/>
      <c r="T30" s="18"/>
      <c r="U30" s="225">
        <v>-12.869124151955003</v>
      </c>
      <c r="V30" s="225">
        <v>-16.223713086265743</v>
      </c>
      <c r="W30" s="225">
        <v>-12.97818083238208</v>
      </c>
      <c r="X30" s="225">
        <v>-16.064086014999997</v>
      </c>
      <c r="Y30" s="225">
        <v>-11.828960969999999</v>
      </c>
      <c r="Z30" s="225">
        <v>-12.256753965</v>
      </c>
      <c r="AA30" s="225">
        <v>-13.136876470000001</v>
      </c>
      <c r="AB30" s="225">
        <v>-86.561388254999997</v>
      </c>
      <c r="AC30" s="225">
        <v>-14.797168459999998</v>
      </c>
      <c r="AD30" s="225">
        <v>28.933545599999995</v>
      </c>
      <c r="AE30" s="225">
        <v>-16.530653489999999</v>
      </c>
      <c r="AF30" s="225">
        <v>-247.67898241999998</v>
      </c>
      <c r="AG30" s="225">
        <v>-11.579914834999999</v>
      </c>
      <c r="AH30" s="225">
        <v>-79.657900255000001</v>
      </c>
      <c r="AI30" s="225">
        <v>-59.23040778</v>
      </c>
      <c r="AJ30" s="225">
        <v>68.257659985000004</v>
      </c>
      <c r="AK30" s="80">
        <v>-36.864792829999999</v>
      </c>
      <c r="AL30" s="80">
        <v>-11.77625735</v>
      </c>
      <c r="AM30" s="225">
        <v>-3.0255363799999992</v>
      </c>
      <c r="AN30" s="225">
        <v>-62.396868290000008</v>
      </c>
      <c r="AO30" s="225"/>
      <c r="AP30" s="440"/>
      <c r="AQ30" s="93"/>
      <c r="AR30" s="442"/>
      <c r="AS30" s="442"/>
      <c r="AT30" s="225"/>
      <c r="AU30" s="225"/>
      <c r="AV30" s="225"/>
      <c r="AW30" s="395"/>
      <c r="AX30" s="395"/>
      <c r="AY30" s="395"/>
      <c r="AZ30" s="395"/>
      <c r="BA30" s="395"/>
      <c r="BB30" s="395"/>
      <c r="BC30" s="395"/>
      <c r="BD30" s="395"/>
      <c r="BE30" s="395"/>
      <c r="BF30" s="395"/>
    </row>
    <row r="31" spans="1:58" s="6" customFormat="1" ht="15" customHeight="1">
      <c r="A31" s="224" t="s">
        <v>268</v>
      </c>
      <c r="B31" s="14">
        <v>-130.50299999999999</v>
      </c>
      <c r="C31" s="14">
        <v>86.406999999999996</v>
      </c>
      <c r="D31" s="14">
        <v>-89.375</v>
      </c>
      <c r="E31" s="14">
        <v>-13.217000000000001</v>
      </c>
      <c r="F31" s="14">
        <v>11.211</v>
      </c>
      <c r="G31" s="14">
        <v>-393.59500000000003</v>
      </c>
      <c r="H31" s="14">
        <v>-69.456000000000003</v>
      </c>
      <c r="I31" s="14">
        <v>-22.30800000000001</v>
      </c>
      <c r="J31" s="14">
        <v>-314.11000000000007</v>
      </c>
      <c r="K31" s="14">
        <v>1.6110000000000095</v>
      </c>
      <c r="L31" s="14">
        <v>-124.72899999999998</v>
      </c>
      <c r="M31" s="14">
        <v>-170.14838561999997</v>
      </c>
      <c r="N31" s="14">
        <v>-509.51719346000004</v>
      </c>
      <c r="O31" s="14">
        <v>-169.18426939999995</v>
      </c>
      <c r="P31" s="14">
        <v>-394.34132327000009</v>
      </c>
      <c r="Q31" s="14">
        <v>-80.632639130000001</v>
      </c>
      <c r="R31" s="14">
        <v>-195.03904477</v>
      </c>
      <c r="S31" s="14">
        <v>-438.78814750000004</v>
      </c>
      <c r="T31" s="14">
        <v>-509.46152891999998</v>
      </c>
      <c r="U31" s="226">
        <v>-399.08018335678179</v>
      </c>
      <c r="V31" s="226">
        <v>-274.40118082875136</v>
      </c>
      <c r="W31" s="226">
        <v>-486.05382382465416</v>
      </c>
      <c r="X31" s="226">
        <v>-363.00353807500005</v>
      </c>
      <c r="Y31" s="226">
        <v>-417.52167523999992</v>
      </c>
      <c r="Z31" s="226">
        <v>-226.59517449999998</v>
      </c>
      <c r="AA31" s="226">
        <v>-344.14576431500001</v>
      </c>
      <c r="AB31" s="226">
        <v>-346.32600953499986</v>
      </c>
      <c r="AC31" s="226">
        <v>-153.56401531499995</v>
      </c>
      <c r="AD31" s="226">
        <v>-341.56532597500001</v>
      </c>
      <c r="AE31" s="226">
        <v>-9.0244689899999884</v>
      </c>
      <c r="AF31" s="226">
        <v>-574.05923389999998</v>
      </c>
      <c r="AG31" s="226">
        <v>-158.74776003000005</v>
      </c>
      <c r="AH31" s="226">
        <v>-546.36582069500002</v>
      </c>
      <c r="AI31" s="14">
        <v>-395.84351470000001</v>
      </c>
      <c r="AJ31" s="14">
        <v>395.30977400999973</v>
      </c>
      <c r="AK31" s="14">
        <v>-248.15384828000001</v>
      </c>
      <c r="AL31" s="14">
        <v>-157.74981019000035</v>
      </c>
      <c r="AM31" s="14">
        <v>-307.58239908000013</v>
      </c>
      <c r="AN31" s="14">
        <v>-333.41177518999984</v>
      </c>
      <c r="AO31" s="226"/>
      <c r="AP31" s="441"/>
      <c r="AQ31" s="122"/>
      <c r="AR31" s="442"/>
      <c r="AS31" s="442"/>
      <c r="AT31" s="226"/>
      <c r="AU31" s="226"/>
      <c r="AV31" s="226"/>
      <c r="AW31" s="395"/>
      <c r="AX31" s="395"/>
      <c r="AY31" s="395"/>
      <c r="AZ31" s="395"/>
      <c r="BA31" s="395"/>
      <c r="BB31" s="395"/>
      <c r="BC31" s="395"/>
      <c r="BD31" s="395"/>
      <c r="BE31" s="395"/>
      <c r="BF31" s="395"/>
    </row>
    <row r="32" spans="1:58" s="6" customFormat="1" ht="15" customHeight="1">
      <c r="A32" s="18"/>
      <c r="B32" s="18"/>
      <c r="C32" s="18"/>
      <c r="D32" s="18"/>
      <c r="E32" s="18"/>
      <c r="F32" s="18"/>
      <c r="G32" s="18"/>
      <c r="H32" s="18"/>
      <c r="I32" s="18"/>
      <c r="J32" s="18"/>
      <c r="K32" s="18"/>
      <c r="L32" s="18"/>
      <c r="M32" s="18"/>
      <c r="N32" s="18"/>
      <c r="O32" s="18"/>
      <c r="P32" s="18"/>
      <c r="Q32" s="18"/>
      <c r="R32" s="18"/>
      <c r="S32" s="18"/>
      <c r="T32" s="18"/>
      <c r="U32" s="14"/>
      <c r="V32" s="14"/>
      <c r="W32" s="14"/>
      <c r="X32" s="14"/>
      <c r="Y32" s="14"/>
      <c r="Z32" s="14"/>
      <c r="AA32" s="14"/>
      <c r="AB32" s="14"/>
      <c r="AC32" s="14"/>
      <c r="AD32" s="14"/>
      <c r="AE32" s="14"/>
      <c r="AF32" s="14"/>
      <c r="AG32" s="14"/>
      <c r="AH32" s="14"/>
      <c r="AI32" s="14"/>
      <c r="AJ32" s="14"/>
      <c r="AK32" s="14"/>
      <c r="AL32" s="14"/>
      <c r="AM32" s="14"/>
      <c r="AN32" s="14"/>
      <c r="AO32"/>
      <c r="AP32" s="441"/>
      <c r="AQ32" s="122"/>
      <c r="AR32" s="442"/>
      <c r="AS32" s="442"/>
      <c r="AT32"/>
      <c r="AV32" s="226"/>
    </row>
    <row r="33" spans="1:2645" s="15" customFormat="1" ht="15" customHeight="1">
      <c r="A33" s="13" t="s">
        <v>269</v>
      </c>
      <c r="B33" s="14">
        <v>13.159000000000001</v>
      </c>
      <c r="C33" s="14">
        <v>367.08600000000001</v>
      </c>
      <c r="D33" s="14">
        <v>88.997</v>
      </c>
      <c r="E33" s="14">
        <v>721.82799999999997</v>
      </c>
      <c r="F33" s="14">
        <v>3527.0709999999999</v>
      </c>
      <c r="G33" s="14">
        <v>-101.322</v>
      </c>
      <c r="H33" s="14">
        <v>170.53899999999999</v>
      </c>
      <c r="I33" s="14">
        <v>160.69305733346243</v>
      </c>
      <c r="J33" s="14">
        <v>-143.82411447674224</v>
      </c>
      <c r="K33" s="14">
        <v>393.04224099832982</v>
      </c>
      <c r="L33" s="14">
        <v>434.1441223970653</v>
      </c>
      <c r="M33" s="14">
        <v>289.90850279000006</v>
      </c>
      <c r="N33" s="14">
        <v>-79.552322800000866</v>
      </c>
      <c r="O33" s="14">
        <v>538.05466336000723</v>
      </c>
      <c r="P33" s="14">
        <v>195.83082713001369</v>
      </c>
      <c r="Q33" s="14">
        <v>406.68129792175699</v>
      </c>
      <c r="R33" s="14">
        <v>124.07589322577192</v>
      </c>
      <c r="S33" s="14">
        <v>5.8282249164123421</v>
      </c>
      <c r="T33" s="14">
        <v>-42.257956738173725</v>
      </c>
      <c r="U33" s="14">
        <v>-53.33890314406176</v>
      </c>
      <c r="V33" s="14">
        <v>146.55412825482222</v>
      </c>
      <c r="W33" s="14">
        <v>17.130162179990009</v>
      </c>
      <c r="X33" s="14">
        <v>850.35100313995292</v>
      </c>
      <c r="Y33" s="14">
        <v>552.10125279999306</v>
      </c>
      <c r="Z33" s="14">
        <v>530.11924785005499</v>
      </c>
      <c r="AA33" s="14">
        <v>603.02018981991409</v>
      </c>
      <c r="AB33" s="14">
        <v>494.40686862002701</v>
      </c>
      <c r="AC33" s="14">
        <v>364.17993610998298</v>
      </c>
      <c r="AD33" s="14">
        <v>-23.393029599995998</v>
      </c>
      <c r="AE33" s="14">
        <v>907.06965364996506</v>
      </c>
      <c r="AF33" s="14">
        <v>1097.5794489300542</v>
      </c>
      <c r="AG33" s="14">
        <v>554.66490214998498</v>
      </c>
      <c r="AH33" s="14">
        <v>-118.49991526003396</v>
      </c>
      <c r="AI33" s="14">
        <v>65.073971269959998</v>
      </c>
      <c r="AJ33" s="14">
        <v>2195.1991321699129</v>
      </c>
      <c r="AK33" s="14">
        <v>604.72439999999995</v>
      </c>
      <c r="AL33" s="14">
        <v>710.15097898003887</v>
      </c>
      <c r="AM33" s="14">
        <v>1277.5320726599925</v>
      </c>
      <c r="AN33" s="14">
        <v>1134.5711077600188</v>
      </c>
      <c r="AO33" s="225"/>
      <c r="AP33" s="439"/>
      <c r="AQ33" s="14"/>
      <c r="AR33" s="442"/>
      <c r="AS33" s="442"/>
      <c r="AT33" s="225"/>
      <c r="AU33" s="225"/>
      <c r="AV33" s="225"/>
    </row>
    <row r="34" spans="1:2645" s="15" customFormat="1" ht="15" customHeight="1">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225"/>
      <c r="AP34" s="439"/>
      <c r="AQ34" s="14"/>
      <c r="AR34" s="442"/>
      <c r="AS34" s="442"/>
      <c r="AT34" s="225"/>
      <c r="AU34" s="225"/>
      <c r="AV34" s="225"/>
    </row>
    <row r="35" spans="1:2645" s="6" customFormat="1" ht="15" customHeight="1">
      <c r="A35" s="13" t="s">
        <v>270</v>
      </c>
      <c r="B35" s="14">
        <v>-11</v>
      </c>
      <c r="C35" s="14">
        <v>-126.249</v>
      </c>
      <c r="D35" s="14">
        <v>-42.27</v>
      </c>
      <c r="E35" s="14">
        <v>-234.989</v>
      </c>
      <c r="F35" s="14">
        <v>-1224.6400000000001</v>
      </c>
      <c r="G35" s="14">
        <v>188.19399999999999</v>
      </c>
      <c r="H35" s="14">
        <v>-63.808</v>
      </c>
      <c r="I35" s="14">
        <v>-10.547594739641092</v>
      </c>
      <c r="J35" s="14">
        <v>133.0279817582618</v>
      </c>
      <c r="K35" s="14">
        <v>-89.750055814111192</v>
      </c>
      <c r="L35" s="14">
        <v>-126.53185369408163</v>
      </c>
      <c r="M35" s="14">
        <v>-172.42676011</v>
      </c>
      <c r="N35" s="14">
        <v>-61.02999397</v>
      </c>
      <c r="O35" s="14">
        <v>-220.45869084</v>
      </c>
      <c r="P35" s="14">
        <v>158.768348</v>
      </c>
      <c r="Q35" s="14">
        <v>-138.796266466997</v>
      </c>
      <c r="R35" s="14">
        <v>-5.2228492709634944</v>
      </c>
      <c r="S35" s="14">
        <v>15.544722955219779</v>
      </c>
      <c r="T35" s="14">
        <v>8.971942575962073</v>
      </c>
      <c r="U35" s="14">
        <v>30.521662740000025</v>
      </c>
      <c r="V35" s="14">
        <v>-55.129158640000007</v>
      </c>
      <c r="W35" s="14">
        <v>28.868310659999999</v>
      </c>
      <c r="X35" s="14">
        <v>-164.98843353999999</v>
      </c>
      <c r="Y35" s="14">
        <v>-230.72280483</v>
      </c>
      <c r="Z35" s="14">
        <v>-134.40995691000001</v>
      </c>
      <c r="AA35" s="14">
        <v>-203.80628130000002</v>
      </c>
      <c r="AB35" s="14">
        <v>-157.25399674000002</v>
      </c>
      <c r="AC35" s="14">
        <v>-120.82750435</v>
      </c>
      <c r="AD35" s="14">
        <v>1.5378441999999999</v>
      </c>
      <c r="AE35" s="14">
        <v>-329.6760726</v>
      </c>
      <c r="AF35" s="14">
        <v>-356.12995966000005</v>
      </c>
      <c r="AG35" s="14">
        <v>-162.39344112000001</v>
      </c>
      <c r="AH35" s="14">
        <v>82.579105599999991</v>
      </c>
      <c r="AI35" s="14">
        <v>29.992750300000001</v>
      </c>
      <c r="AJ35" s="14">
        <v>-688.47690654999997</v>
      </c>
      <c r="AK35" s="14">
        <v>-159.10159999999999</v>
      </c>
      <c r="AL35" s="14">
        <v>-246.05370074000001</v>
      </c>
      <c r="AM35" s="14">
        <v>-426.19118214999997</v>
      </c>
      <c r="AN35" s="14">
        <v>-359.05373595999998</v>
      </c>
      <c r="AO35" s="226"/>
      <c r="AP35" s="439"/>
      <c r="AQ35" s="14"/>
      <c r="AR35" s="442"/>
      <c r="AS35" s="442"/>
      <c r="AT35" s="226"/>
      <c r="AU35" s="226"/>
      <c r="AV35" s="226"/>
    </row>
    <row r="36" spans="1:2645" s="6" customFormat="1" ht="15" customHeight="1">
      <c r="A36" s="18" t="s">
        <v>400</v>
      </c>
      <c r="B36" s="80">
        <v>-11.706</v>
      </c>
      <c r="C36" s="80">
        <v>-21.829000000000001</v>
      </c>
      <c r="D36" s="80">
        <v>-25.861999999999998</v>
      </c>
      <c r="E36" s="80">
        <v>-26.04</v>
      </c>
      <c r="F36" s="80">
        <v>-26.867999999999999</v>
      </c>
      <c r="G36" s="80">
        <v>-89.524000000000001</v>
      </c>
      <c r="H36" s="80">
        <v>5.9180000000000001</v>
      </c>
      <c r="I36" s="80">
        <v>-36.980476785610996</v>
      </c>
      <c r="J36" s="80">
        <v>-33.240057983894005</v>
      </c>
      <c r="K36" s="80">
        <v>-64.981196352727281</v>
      </c>
      <c r="L36" s="80">
        <v>-110.53217302727273</v>
      </c>
      <c r="M36" s="80">
        <v>-85.885068579999995</v>
      </c>
      <c r="N36" s="80">
        <v>-70.661398820000002</v>
      </c>
      <c r="O36" s="80">
        <v>-151.33002142999999</v>
      </c>
      <c r="P36" s="80">
        <v>-50.376572320000001</v>
      </c>
      <c r="Q36" s="80">
        <v>-68.708825796997004</v>
      </c>
      <c r="R36" s="80">
        <v>-64.653412100963507</v>
      </c>
      <c r="S36" s="80">
        <v>-102.63387982478024</v>
      </c>
      <c r="T36" s="80">
        <v>-50.406493774037934</v>
      </c>
      <c r="U36" s="80">
        <v>-68.044455099999979</v>
      </c>
      <c r="V36" s="80">
        <v>-180.47123503</v>
      </c>
      <c r="W36" s="80">
        <v>-12.57584876</v>
      </c>
      <c r="X36" s="80">
        <v>-137.88679493000001</v>
      </c>
      <c r="Y36" s="80">
        <v>-227.12316644999999</v>
      </c>
      <c r="Z36" s="80">
        <v>-96.43269518000001</v>
      </c>
      <c r="AA36" s="80">
        <v>-116.83153548999999</v>
      </c>
      <c r="AB36" s="80">
        <v>-147.47480869</v>
      </c>
      <c r="AC36" s="80">
        <v>-113.00139226</v>
      </c>
      <c r="AD36" s="80">
        <v>-161.16069562999999</v>
      </c>
      <c r="AE36" s="80">
        <v>-208.54957497000001</v>
      </c>
      <c r="AF36" s="80">
        <v>-71.224732689999996</v>
      </c>
      <c r="AG36" s="80">
        <v>-108.19727134999999</v>
      </c>
      <c r="AH36" s="80">
        <v>26.00675854</v>
      </c>
      <c r="AI36" s="80">
        <v>-141.66882011000001</v>
      </c>
      <c r="AJ36" s="80">
        <v>-473.03343032999999</v>
      </c>
      <c r="AK36" s="80">
        <v>-270.40940000000001</v>
      </c>
      <c r="AL36" s="80">
        <v>-357.92084893999998</v>
      </c>
      <c r="AM36" s="80">
        <v>-449.98548672000004</v>
      </c>
      <c r="AN36" s="80">
        <v>-431.59532955999998</v>
      </c>
      <c r="AO36" s="225"/>
      <c r="AP36" s="439"/>
      <c r="AQ36" s="14"/>
      <c r="AR36" s="442"/>
      <c r="AS36" s="442"/>
      <c r="AT36" s="225"/>
      <c r="AU36" s="225"/>
      <c r="AV36" s="225"/>
    </row>
    <row r="37" spans="1:2645" s="6" customFormat="1" ht="15" customHeight="1">
      <c r="A37" s="18" t="s">
        <v>401</v>
      </c>
      <c r="B37" s="80">
        <v>0.70599999999999996</v>
      </c>
      <c r="C37" s="80">
        <v>-104.42</v>
      </c>
      <c r="D37" s="80">
        <v>-16.408000000000001</v>
      </c>
      <c r="E37" s="80">
        <v>-208.94900000000001</v>
      </c>
      <c r="F37" s="80">
        <v>-1197.7719999999999</v>
      </c>
      <c r="G37" s="80">
        <v>277.71800000000002</v>
      </c>
      <c r="H37" s="80">
        <v>-69.725999999999999</v>
      </c>
      <c r="I37" s="80">
        <v>26.432882045969905</v>
      </c>
      <c r="J37" s="80">
        <v>166.26803974215582</v>
      </c>
      <c r="K37" s="80">
        <v>-24.768859461383926</v>
      </c>
      <c r="L37" s="80">
        <v>-15.999680666808898</v>
      </c>
      <c r="M37" s="80">
        <v>-86.541731587685049</v>
      </c>
      <c r="N37" s="80">
        <v>9.6307549891952728</v>
      </c>
      <c r="O37" s="80">
        <v>-69.127669412337681</v>
      </c>
      <c r="P37" s="80">
        <v>209.14338964000001</v>
      </c>
      <c r="Q37" s="80">
        <v>-70.087440670000007</v>
      </c>
      <c r="R37" s="80">
        <v>59.43056283</v>
      </c>
      <c r="S37" s="80">
        <v>118.17860277999999</v>
      </c>
      <c r="T37" s="80">
        <v>59.378436350000001</v>
      </c>
      <c r="U37" s="80">
        <v>98.566117840000018</v>
      </c>
      <c r="V37" s="80">
        <v>125.34207639</v>
      </c>
      <c r="W37" s="80">
        <v>41.444159420000005</v>
      </c>
      <c r="X37" s="80">
        <v>-27.101638610000037</v>
      </c>
      <c r="Y37" s="80">
        <v>-3.5996383800000018</v>
      </c>
      <c r="Z37" s="80">
        <v>-37.977261730000002</v>
      </c>
      <c r="AA37" s="80">
        <v>-86.974745810000002</v>
      </c>
      <c r="AB37" s="80">
        <v>-9.7791880500000161</v>
      </c>
      <c r="AC37" s="80">
        <v>-7.8261120900000023</v>
      </c>
      <c r="AD37" s="80">
        <v>162.69853982999999</v>
      </c>
      <c r="AE37" s="80">
        <v>-121.12649762999999</v>
      </c>
      <c r="AF37" s="80">
        <v>-284.90522697</v>
      </c>
      <c r="AG37" s="80">
        <v>-54.196169770000004</v>
      </c>
      <c r="AH37" s="80">
        <v>56.572347059999998</v>
      </c>
      <c r="AI37" s="80">
        <v>171.66157041</v>
      </c>
      <c r="AJ37" s="80">
        <v>-215.44347622000001</v>
      </c>
      <c r="AK37" s="80">
        <v>111.30780000000001</v>
      </c>
      <c r="AL37" s="80">
        <v>111.86714819999997</v>
      </c>
      <c r="AM37" s="80">
        <v>23.794304570000023</v>
      </c>
      <c r="AN37" s="80">
        <v>72.541593600000027</v>
      </c>
      <c r="AO37" s="225"/>
      <c r="AP37" s="439"/>
      <c r="AQ37" s="14"/>
      <c r="AR37" s="442"/>
      <c r="AS37" s="442"/>
      <c r="AT37" s="225"/>
      <c r="AU37" s="225"/>
      <c r="AV37" s="225"/>
    </row>
    <row r="38" spans="1:2645" s="6" customFormat="1" ht="15" customHeight="1">
      <c r="A38" s="18"/>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226"/>
      <c r="AP38" s="439"/>
      <c r="AQ38" s="14"/>
      <c r="AR38" s="442"/>
      <c r="AS38" s="442"/>
      <c r="AT38" s="226"/>
      <c r="AU38" s="226"/>
      <c r="AV38" s="226"/>
    </row>
    <row r="39" spans="1:2645" s="15" customFormat="1" ht="15" customHeight="1">
      <c r="A39" s="13" t="s">
        <v>271</v>
      </c>
      <c r="B39" s="14">
        <v>-1.7450000000000001</v>
      </c>
      <c r="C39" s="14">
        <v>10.7</v>
      </c>
      <c r="D39" s="14">
        <v>-8.032</v>
      </c>
      <c r="E39" s="14">
        <v>-5.92</v>
      </c>
      <c r="F39" s="14">
        <v>-3.1080000000000001</v>
      </c>
      <c r="G39" s="14">
        <v>-23.672999999999998</v>
      </c>
      <c r="H39" s="14">
        <v>-12.974</v>
      </c>
      <c r="I39" s="14">
        <v>0.79888608848582365</v>
      </c>
      <c r="J39" s="14">
        <v>-8.498002944937884</v>
      </c>
      <c r="K39" s="14">
        <v>-28.838567264577886</v>
      </c>
      <c r="L39" s="14">
        <v>-105.78613828825922</v>
      </c>
      <c r="M39" s="14">
        <v>-86.9704567</v>
      </c>
      <c r="N39" s="14">
        <v>-60.93136792</v>
      </c>
      <c r="O39" s="14">
        <v>-111.71991369</v>
      </c>
      <c r="P39" s="14">
        <v>-124.81146437000001</v>
      </c>
      <c r="Q39" s="14">
        <v>-55.702796360000001</v>
      </c>
      <c r="R39" s="14">
        <v>-109.24736861</v>
      </c>
      <c r="S39" s="14">
        <v>-83.52609609000001</v>
      </c>
      <c r="T39" s="14">
        <v>-96.321974540000014</v>
      </c>
      <c r="U39" s="14">
        <v>-34.096500950000006</v>
      </c>
      <c r="V39" s="14">
        <v>-94.397000489999996</v>
      </c>
      <c r="W39" s="14">
        <v>-76.049776249999994</v>
      </c>
      <c r="X39" s="14">
        <v>-116.20890374</v>
      </c>
      <c r="Y39" s="14">
        <v>-89.300848360000003</v>
      </c>
      <c r="Z39" s="14">
        <v>-141.39422205000002</v>
      </c>
      <c r="AA39" s="14">
        <v>-91.688721139999998</v>
      </c>
      <c r="AB39" s="14">
        <v>-59.725774869999995</v>
      </c>
      <c r="AC39" s="14">
        <v>-38.036546299999998</v>
      </c>
      <c r="AD39" s="14">
        <v>-54.187814420000002</v>
      </c>
      <c r="AE39" s="14">
        <v>-77.700808730000006</v>
      </c>
      <c r="AF39" s="14">
        <v>-55.089423090000004</v>
      </c>
      <c r="AG39" s="14">
        <v>-39.609384609999999</v>
      </c>
      <c r="AH39" s="14">
        <v>-21.481616940000002</v>
      </c>
      <c r="AI39" s="14">
        <v>-43.850418729999994</v>
      </c>
      <c r="AJ39" s="14">
        <v>-172.64869009</v>
      </c>
      <c r="AK39" s="14">
        <v>-44.105600000000003</v>
      </c>
      <c r="AL39" s="14">
        <v>-41.063238390000002</v>
      </c>
      <c r="AM39" s="14">
        <v>-22.297580359999998</v>
      </c>
      <c r="AN39" s="14">
        <v>-14.727090249999993</v>
      </c>
      <c r="AO39"/>
      <c r="AP39" s="439"/>
      <c r="AQ39" s="14"/>
      <c r="AR39" s="442"/>
      <c r="AS39" s="442"/>
      <c r="AT39"/>
      <c r="AU39"/>
      <c r="AV39"/>
    </row>
    <row r="40" spans="1:2645" s="15" customFormat="1" ht="15" customHeight="1">
      <c r="A40" s="13"/>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50"/>
      <c r="AP40" s="439"/>
      <c r="AQ40" s="14"/>
      <c r="AR40" s="442"/>
      <c r="AS40" s="442"/>
      <c r="AT40" s="150"/>
      <c r="AU40" s="150"/>
      <c r="AV40" s="150"/>
    </row>
    <row r="41" spans="1:2645" s="15" customFormat="1" ht="15" customHeight="1">
      <c r="A41" s="13" t="s">
        <v>272</v>
      </c>
      <c r="B41" s="14">
        <v>0.41399999999999998</v>
      </c>
      <c r="C41" s="14">
        <v>251.53700000000001</v>
      </c>
      <c r="D41" s="14">
        <v>38.695</v>
      </c>
      <c r="E41" s="14">
        <v>480.91899999999998</v>
      </c>
      <c r="F41" s="14">
        <v>2299.3229999999999</v>
      </c>
      <c r="G41" s="14">
        <v>63.2</v>
      </c>
      <c r="H41" s="14">
        <v>93.757000000000005</v>
      </c>
      <c r="I41" s="14">
        <v>150.94434868230718</v>
      </c>
      <c r="J41" s="14">
        <v>-19.294135663418317</v>
      </c>
      <c r="K41" s="14">
        <v>274.45361791964075</v>
      </c>
      <c r="L41" s="14">
        <v>201.82613041472445</v>
      </c>
      <c r="M41" s="14">
        <v>30.511285980000025</v>
      </c>
      <c r="N41" s="14">
        <v>-201.51368469000087</v>
      </c>
      <c r="O41" s="14">
        <v>205.8760588300072</v>
      </c>
      <c r="P41" s="14">
        <v>229.78771076001368</v>
      </c>
      <c r="Q41" s="14">
        <v>212.18223509475993</v>
      </c>
      <c r="R41" s="14">
        <v>9.605675344808418</v>
      </c>
      <c r="S41" s="14">
        <v>-62.153148218367889</v>
      </c>
      <c r="T41" s="14">
        <v>-129.60798870221168</v>
      </c>
      <c r="U41" s="14">
        <v>-56.913741354061742</v>
      </c>
      <c r="V41" s="14">
        <v>-2.9720308751777793</v>
      </c>
      <c r="W41" s="14">
        <v>-30.051303410009986</v>
      </c>
      <c r="X41" s="14">
        <v>569.15366585995298</v>
      </c>
      <c r="Y41" s="14">
        <v>232.07759960999306</v>
      </c>
      <c r="Z41" s="14">
        <v>254.31506889005493</v>
      </c>
      <c r="AA41" s="14">
        <v>307.52518737991409</v>
      </c>
      <c r="AB41" s="14">
        <v>277.42709701002701</v>
      </c>
      <c r="AC41" s="14">
        <v>205.31588545998298</v>
      </c>
      <c r="AD41" s="14">
        <v>-76.042999819995998</v>
      </c>
      <c r="AE41" s="14">
        <v>499.69277231996506</v>
      </c>
      <c r="AF41" s="14">
        <v>686.36006618005422</v>
      </c>
      <c r="AG41" s="14">
        <v>352.66207641998494</v>
      </c>
      <c r="AH41" s="14">
        <v>-57.402426600033969</v>
      </c>
      <c r="AI41" s="14">
        <v>51.216302839960008</v>
      </c>
      <c r="AJ41" s="14">
        <v>1334.073535529913</v>
      </c>
      <c r="AK41" s="14">
        <v>401.51710000000003</v>
      </c>
      <c r="AL41" s="14">
        <v>423.03403985003888</v>
      </c>
      <c r="AM41" s="14">
        <v>829.04331014999252</v>
      </c>
      <c r="AN41" s="14">
        <v>760.79028155001879</v>
      </c>
      <c r="AO41" s="150"/>
      <c r="AP41" s="439"/>
      <c r="AQ41" s="14"/>
      <c r="AR41" s="442"/>
      <c r="AS41" s="442"/>
      <c r="AT41" s="150"/>
      <c r="AU41" s="150"/>
      <c r="AV41" s="150"/>
    </row>
    <row r="42" spans="1:2645">
      <c r="A42" s="20" t="s">
        <v>273</v>
      </c>
      <c r="B42" s="80">
        <v>0</v>
      </c>
      <c r="C42" s="80">
        <v>0</v>
      </c>
      <c r="D42" s="80">
        <v>0</v>
      </c>
      <c r="E42" s="80">
        <v>0</v>
      </c>
      <c r="F42" s="80">
        <v>0</v>
      </c>
      <c r="G42" s="80">
        <v>0</v>
      </c>
      <c r="H42" s="80">
        <v>0</v>
      </c>
      <c r="I42" s="80">
        <v>-3.4080667899998516</v>
      </c>
      <c r="J42" s="80">
        <v>-0.92954361660000084</v>
      </c>
      <c r="K42" s="80">
        <v>5.7673391034000012</v>
      </c>
      <c r="L42" s="80">
        <v>137.44900000000001</v>
      </c>
      <c r="M42" s="80">
        <v>-3.36897914</v>
      </c>
      <c r="N42" s="80">
        <v>0</v>
      </c>
      <c r="O42" s="80">
        <v>0</v>
      </c>
      <c r="P42" s="80">
        <v>0</v>
      </c>
      <c r="Q42" s="80">
        <v>44.230667519999997</v>
      </c>
      <c r="R42" s="80">
        <v>86.332816170000001</v>
      </c>
      <c r="S42" s="80">
        <v>66.171180939999999</v>
      </c>
      <c r="T42" s="80">
        <v>53.333254569999994</v>
      </c>
      <c r="U42" s="80">
        <v>25.332216980000002</v>
      </c>
      <c r="V42" s="80">
        <v>19.371517859999997</v>
      </c>
      <c r="W42" s="80">
        <v>12.856772870000002</v>
      </c>
      <c r="X42" s="80">
        <v>43.306176880000002</v>
      </c>
      <c r="Y42" s="80">
        <v>14.95318634</v>
      </c>
      <c r="Z42" s="80">
        <v>25.595306910000001</v>
      </c>
      <c r="AA42" s="80">
        <v>18.311984760000001</v>
      </c>
      <c r="AB42" s="80">
        <v>-94.122011900000004</v>
      </c>
      <c r="AC42" s="80">
        <v>0</v>
      </c>
      <c r="AD42" s="80">
        <v>0</v>
      </c>
      <c r="AE42" s="80">
        <v>0</v>
      </c>
      <c r="AF42" s="80">
        <v>0</v>
      </c>
      <c r="AG42" s="80">
        <v>-6.9460427699999991</v>
      </c>
      <c r="AH42" s="80">
        <v>-6.9424921299999998</v>
      </c>
      <c r="AI42" s="80">
        <v>-7.2735486900000001</v>
      </c>
      <c r="AJ42" s="80">
        <v>-7.0678420800000001</v>
      </c>
      <c r="AK42" s="80">
        <v>-5.8071999999999999</v>
      </c>
      <c r="AL42" s="80">
        <v>-4.76853383</v>
      </c>
      <c r="AM42" s="80">
        <v>-10.157835089999997</v>
      </c>
      <c r="AN42" s="80">
        <v>31.754956439999997</v>
      </c>
      <c r="AO42" s="388"/>
      <c r="AP42" s="439"/>
      <c r="AQ42" s="14"/>
      <c r="AR42" s="442"/>
      <c r="AS42" s="442"/>
      <c r="AT42" s="388"/>
      <c r="AU42" s="388"/>
      <c r="AV42" s="388"/>
    </row>
    <row r="43" spans="1:2645">
      <c r="A43" s="20"/>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50"/>
      <c r="AP43" s="439"/>
      <c r="AQ43" s="14"/>
      <c r="AR43" s="442"/>
      <c r="AS43" s="442"/>
      <c r="AT43" s="150"/>
      <c r="AU43" s="150"/>
      <c r="AV43" s="150"/>
    </row>
    <row r="44" spans="1:2645" s="22" customFormat="1" ht="15" customHeight="1">
      <c r="A44" s="21" t="s">
        <v>274</v>
      </c>
      <c r="B44" s="14">
        <v>0.41399999999999998</v>
      </c>
      <c r="C44" s="14">
        <v>251.53700000000001</v>
      </c>
      <c r="D44" s="14">
        <v>38.695</v>
      </c>
      <c r="E44" s="14">
        <v>480.91899999999998</v>
      </c>
      <c r="F44" s="14">
        <v>2299.3229999999999</v>
      </c>
      <c r="G44" s="14">
        <v>63.2</v>
      </c>
      <c r="H44" s="14">
        <v>93.757000000000005</v>
      </c>
      <c r="I44" s="14">
        <v>147.53628189230733</v>
      </c>
      <c r="J44" s="14">
        <v>-20.223679280018317</v>
      </c>
      <c r="K44" s="14">
        <v>280.22095702304074</v>
      </c>
      <c r="L44" s="14">
        <v>339.27513041472446</v>
      </c>
      <c r="M44" s="14">
        <v>27.142306840000025</v>
      </c>
      <c r="N44" s="14">
        <v>-201.51368469000087</v>
      </c>
      <c r="O44" s="14">
        <v>205.8760588300072</v>
      </c>
      <c r="P44" s="14">
        <v>229.78771076001368</v>
      </c>
      <c r="Q44" s="14">
        <v>256.41290261475996</v>
      </c>
      <c r="R44" s="14">
        <v>95.938491514808419</v>
      </c>
      <c r="S44" s="14">
        <v>4.0180327216321103</v>
      </c>
      <c r="T44" s="14">
        <v>-76.274734132211677</v>
      </c>
      <c r="U44" s="14">
        <v>-31.58152437406174</v>
      </c>
      <c r="V44" s="14">
        <v>16.399486984822218</v>
      </c>
      <c r="W44" s="14">
        <v>-17.194530540009985</v>
      </c>
      <c r="X44" s="14">
        <v>612.45984273995293</v>
      </c>
      <c r="Y44" s="14">
        <v>247.03078594999306</v>
      </c>
      <c r="Z44" s="14">
        <v>279.91037580005491</v>
      </c>
      <c r="AA44" s="14">
        <v>325.83717213991406</v>
      </c>
      <c r="AB44" s="14">
        <v>183.30508511002699</v>
      </c>
      <c r="AC44" s="14">
        <v>205.31588545998298</v>
      </c>
      <c r="AD44" s="14">
        <v>-76.042999819995998</v>
      </c>
      <c r="AE44" s="14">
        <v>499.69277231996506</v>
      </c>
      <c r="AF44" s="14">
        <v>686.36006618005422</v>
      </c>
      <c r="AG44" s="14">
        <v>345.71603364998492</v>
      </c>
      <c r="AH44" s="14">
        <v>-64.344918730033967</v>
      </c>
      <c r="AI44" s="14">
        <v>43.94275414996001</v>
      </c>
      <c r="AJ44" s="14">
        <v>1327.005693449913</v>
      </c>
      <c r="AK44" s="14">
        <v>395.7099</v>
      </c>
      <c r="AL44" s="14">
        <v>418.26550602003886</v>
      </c>
      <c r="AM44" s="14">
        <v>818.88547312000117</v>
      </c>
      <c r="AN44" s="14">
        <v>792.54523799001356</v>
      </c>
      <c r="AO44" s="150"/>
      <c r="AP44" s="439"/>
      <c r="AQ44" s="14"/>
      <c r="AR44" s="442"/>
      <c r="AS44" s="442"/>
      <c r="AT44" s="150"/>
      <c r="AU44" s="150"/>
      <c r="AV44" s="150"/>
    </row>
    <row r="45" spans="1:2645">
      <c r="A45" s="9" t="s">
        <v>275</v>
      </c>
      <c r="B45" s="365" t="s">
        <v>596</v>
      </c>
      <c r="C45" s="365" t="s">
        <v>597</v>
      </c>
      <c r="D45" s="365" t="s">
        <v>598</v>
      </c>
      <c r="E45" s="365" t="s">
        <v>599</v>
      </c>
      <c r="F45" s="365" t="s">
        <v>600</v>
      </c>
      <c r="G45" s="365" t="s">
        <v>601</v>
      </c>
      <c r="H45" s="365" t="s">
        <v>602</v>
      </c>
      <c r="I45" s="365" t="s">
        <v>603</v>
      </c>
      <c r="J45" s="365" t="s">
        <v>604</v>
      </c>
      <c r="K45" s="365" t="s">
        <v>605</v>
      </c>
      <c r="L45" s="365" t="s">
        <v>606</v>
      </c>
      <c r="M45" s="365" t="s">
        <v>607</v>
      </c>
      <c r="N45" s="365" t="s">
        <v>608</v>
      </c>
      <c r="O45" s="365" t="s">
        <v>609</v>
      </c>
      <c r="P45" s="365" t="s">
        <v>610</v>
      </c>
      <c r="Q45" s="365" t="s">
        <v>611</v>
      </c>
      <c r="R45" s="365" t="s">
        <v>612</v>
      </c>
      <c r="S45" s="365" t="s">
        <v>613</v>
      </c>
      <c r="T45" s="365" t="s">
        <v>614</v>
      </c>
      <c r="U45" s="365" t="s">
        <v>615</v>
      </c>
      <c r="V45" s="365" t="s">
        <v>616</v>
      </c>
      <c r="W45" s="365" t="s">
        <v>617</v>
      </c>
      <c r="X45" s="365" t="s">
        <v>618</v>
      </c>
      <c r="Y45" s="365" t="s">
        <v>619</v>
      </c>
      <c r="Z45" s="365" t="s">
        <v>620</v>
      </c>
      <c r="AA45" s="365" t="s">
        <v>621</v>
      </c>
      <c r="AB45" s="365" t="s">
        <v>622</v>
      </c>
      <c r="AC45" s="365" t="s">
        <v>623</v>
      </c>
      <c r="AD45" s="365" t="s">
        <v>624</v>
      </c>
      <c r="AE45" s="365" t="s">
        <v>625</v>
      </c>
      <c r="AF45" s="365" t="s">
        <v>626</v>
      </c>
      <c r="AG45" s="365" t="s">
        <v>627</v>
      </c>
      <c r="AH45" s="365" t="s">
        <v>628</v>
      </c>
      <c r="AI45" s="365" t="s">
        <v>629</v>
      </c>
      <c r="AJ45" s="365" t="s">
        <v>643</v>
      </c>
      <c r="AK45" s="365" t="s">
        <v>648</v>
      </c>
      <c r="AL45" s="365" t="s">
        <v>662</v>
      </c>
      <c r="AM45" s="365" t="s">
        <v>694</v>
      </c>
      <c r="AN45" s="365" t="s">
        <v>704</v>
      </c>
      <c r="AO45" s="150"/>
      <c r="AR45" s="150"/>
      <c r="AS45" s="150"/>
      <c r="AT45" s="150"/>
      <c r="AU45" s="150"/>
      <c r="AV45" s="150"/>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row>
    <row r="46" spans="1:2645" ht="15" customHeight="1">
      <c r="A46" s="23" t="s">
        <v>250</v>
      </c>
      <c r="B46" s="364" t="s">
        <v>630</v>
      </c>
      <c r="C46" s="364" t="s">
        <v>631</v>
      </c>
      <c r="D46" s="364" t="s">
        <v>632</v>
      </c>
      <c r="E46" s="364" t="s">
        <v>10</v>
      </c>
      <c r="F46" s="364" t="s">
        <v>630</v>
      </c>
      <c r="G46" s="364" t="s">
        <v>631</v>
      </c>
      <c r="H46" s="364" t="s">
        <v>632</v>
      </c>
      <c r="I46" s="364" t="s">
        <v>10</v>
      </c>
      <c r="J46" s="364" t="s">
        <v>630</v>
      </c>
      <c r="K46" s="364" t="s">
        <v>631</v>
      </c>
      <c r="L46" s="364" t="s">
        <v>632</v>
      </c>
      <c r="M46" s="364" t="s">
        <v>10</v>
      </c>
      <c r="N46" s="364" t="s">
        <v>630</v>
      </c>
      <c r="O46" s="364" t="s">
        <v>631</v>
      </c>
      <c r="P46" s="364" t="s">
        <v>632</v>
      </c>
      <c r="Q46" s="364" t="s">
        <v>10</v>
      </c>
      <c r="R46" s="364" t="s">
        <v>630</v>
      </c>
      <c r="S46" s="364" t="s">
        <v>631</v>
      </c>
      <c r="T46" s="364" t="s">
        <v>632</v>
      </c>
      <c r="U46" s="364" t="s">
        <v>10</v>
      </c>
      <c r="V46" s="364" t="s">
        <v>630</v>
      </c>
      <c r="W46" s="364" t="s">
        <v>631</v>
      </c>
      <c r="X46" s="364" t="s">
        <v>632</v>
      </c>
      <c r="Y46" s="364" t="s">
        <v>10</v>
      </c>
      <c r="Z46" s="364" t="s">
        <v>630</v>
      </c>
      <c r="AA46" s="364" t="s">
        <v>631</v>
      </c>
      <c r="AB46" s="364" t="s">
        <v>632</v>
      </c>
      <c r="AC46" s="364" t="s">
        <v>10</v>
      </c>
      <c r="AD46" s="364" t="s">
        <v>630</v>
      </c>
      <c r="AE46" s="364" t="s">
        <v>631</v>
      </c>
      <c r="AF46" s="364" t="s">
        <v>632</v>
      </c>
      <c r="AG46" s="364" t="s">
        <v>10</v>
      </c>
      <c r="AH46" s="364" t="s">
        <v>630</v>
      </c>
      <c r="AI46" s="364" t="s">
        <v>631</v>
      </c>
      <c r="AJ46" s="364" t="s">
        <v>632</v>
      </c>
      <c r="AK46" s="364" t="s">
        <v>10</v>
      </c>
      <c r="AL46" s="364" t="s">
        <v>630</v>
      </c>
      <c r="AM46" s="364" t="s">
        <v>631</v>
      </c>
      <c r="AN46" s="364" t="s">
        <v>632</v>
      </c>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row>
    <row r="47" spans="1:2645" s="25" customFormat="1">
      <c r="A47" s="24" t="s">
        <v>276</v>
      </c>
      <c r="B47" s="14">
        <v>0.41399999999999998</v>
      </c>
      <c r="C47" s="14">
        <v>251.53700000000001</v>
      </c>
      <c r="D47" s="14">
        <v>38.695</v>
      </c>
      <c r="E47" s="14">
        <v>480.91899999999998</v>
      </c>
      <c r="F47" s="14">
        <v>2299.3229999999999</v>
      </c>
      <c r="G47" s="14">
        <v>63.2</v>
      </c>
      <c r="H47" s="14">
        <v>93.757000000000005</v>
      </c>
      <c r="I47" s="14">
        <v>147.53628189230733</v>
      </c>
      <c r="J47" s="14">
        <v>-20.223679280018317</v>
      </c>
      <c r="K47" s="14">
        <v>280.22095702304074</v>
      </c>
      <c r="L47" s="14">
        <v>339.27513041472446</v>
      </c>
      <c r="M47" s="14">
        <v>27.142306840000025</v>
      </c>
      <c r="N47" s="14">
        <v>-201.51368469000087</v>
      </c>
      <c r="O47" s="14">
        <v>205.8760588300072</v>
      </c>
      <c r="P47" s="14">
        <v>229.78771076001368</v>
      </c>
      <c r="Q47" s="14">
        <v>256.41290261476087</v>
      </c>
      <c r="R47" s="14">
        <v>95.938491514810494</v>
      </c>
      <c r="S47" s="14">
        <v>4.018032721630199</v>
      </c>
      <c r="T47" s="14">
        <v>-76.274734132133673</v>
      </c>
      <c r="U47" s="14">
        <v>-31.581524374061811</v>
      </c>
      <c r="V47" s="14">
        <v>16.399486984822207</v>
      </c>
      <c r="W47" s="14">
        <v>-17.194530540011002</v>
      </c>
      <c r="X47" s="14">
        <v>612.45984274001398</v>
      </c>
      <c r="Y47" s="14">
        <v>247.030785949994</v>
      </c>
      <c r="Z47" s="14">
        <v>279.91037580000904</v>
      </c>
      <c r="AA47" s="14">
        <v>325.83717213998597</v>
      </c>
      <c r="AB47" s="14">
        <v>183.30508510996802</v>
      </c>
      <c r="AC47" s="14">
        <v>205.31588546000199</v>
      </c>
      <c r="AD47" s="14">
        <v>-76.042999820002009</v>
      </c>
      <c r="AE47" s="14">
        <v>499.69277232002196</v>
      </c>
      <c r="AF47" s="14">
        <v>686.36006617998692</v>
      </c>
      <c r="AG47" s="14">
        <v>345.71603364998401</v>
      </c>
      <c r="AH47" s="14">
        <v>-64.344918729976996</v>
      </c>
      <c r="AI47" s="14">
        <v>43.942754150026651</v>
      </c>
      <c r="AJ47" s="14">
        <v>1327.0056934499814</v>
      </c>
      <c r="AK47" s="14">
        <v>395.70993908000702</v>
      </c>
      <c r="AL47" s="14">
        <v>418.26550601997366</v>
      </c>
      <c r="AM47" s="14">
        <v>818.88547312000117</v>
      </c>
      <c r="AN47" s="14">
        <v>792.54523799001356</v>
      </c>
      <c r="AO47"/>
      <c r="AP47"/>
      <c r="AQ47"/>
      <c r="AR47"/>
      <c r="AS47"/>
      <c r="AT47"/>
    </row>
    <row r="48" spans="1:2645" s="25" customFormat="1">
      <c r="A48" s="26" t="s">
        <v>270</v>
      </c>
      <c r="B48" s="14">
        <v>-11</v>
      </c>
      <c r="C48" s="14">
        <v>-126.249</v>
      </c>
      <c r="D48" s="14">
        <v>-42.27</v>
      </c>
      <c r="E48" s="14">
        <v>-234.989</v>
      </c>
      <c r="F48" s="14">
        <v>-1224.6400000000001</v>
      </c>
      <c r="G48" s="14">
        <v>188.19399999999999</v>
      </c>
      <c r="H48" s="14">
        <v>-63.808</v>
      </c>
      <c r="I48" s="14">
        <v>-10.547594739641092</v>
      </c>
      <c r="J48" s="14">
        <v>133.0279817582618</v>
      </c>
      <c r="K48" s="14">
        <v>-89.750055814111192</v>
      </c>
      <c r="L48" s="14">
        <v>-126.53185369408163</v>
      </c>
      <c r="M48" s="14">
        <v>-172.42676011</v>
      </c>
      <c r="N48" s="14">
        <v>-61.02999397</v>
      </c>
      <c r="O48" s="14">
        <v>-220.45869084</v>
      </c>
      <c r="P48" s="14">
        <v>158.768348</v>
      </c>
      <c r="Q48" s="14">
        <v>-138.796266466997</v>
      </c>
      <c r="R48" s="14">
        <v>-5.2228492709634944</v>
      </c>
      <c r="S48" s="14">
        <v>15.544722955219779</v>
      </c>
      <c r="T48" s="14">
        <v>8.971942575962073</v>
      </c>
      <c r="U48" s="14">
        <v>30.521662740000025</v>
      </c>
      <c r="V48" s="14">
        <v>-55.129158640000007</v>
      </c>
      <c r="W48" s="14">
        <v>28.868310659999999</v>
      </c>
      <c r="X48" s="14">
        <v>-164.98843353999999</v>
      </c>
      <c r="Y48" s="14">
        <v>-230.72280483</v>
      </c>
      <c r="Z48" s="14">
        <v>-134.40995691000001</v>
      </c>
      <c r="AA48" s="14">
        <v>-203.80628130000002</v>
      </c>
      <c r="AB48" s="14">
        <v>-157.25399674000002</v>
      </c>
      <c r="AC48" s="14">
        <v>-120.82750435</v>
      </c>
      <c r="AD48" s="14">
        <v>1.5378441999999999</v>
      </c>
      <c r="AE48" s="14">
        <v>-329.6760726</v>
      </c>
      <c r="AF48" s="14">
        <v>-356.12995966000005</v>
      </c>
      <c r="AG48" s="14">
        <v>-162.39344112000001</v>
      </c>
      <c r="AH48" s="14">
        <v>82.579105599999991</v>
      </c>
      <c r="AI48" s="14">
        <v>29.992750300000001</v>
      </c>
      <c r="AJ48" s="14">
        <v>-688.47690654999997</v>
      </c>
      <c r="AK48" s="14">
        <v>-159.10159999999999</v>
      </c>
      <c r="AL48" s="14">
        <v>-246.05370074000001</v>
      </c>
      <c r="AM48" s="14">
        <v>-426.19118214999997</v>
      </c>
      <c r="AN48" s="14">
        <v>-359.05373595999998</v>
      </c>
      <c r="AO48"/>
      <c r="AP48"/>
      <c r="AQ48"/>
      <c r="AR48"/>
      <c r="AS48"/>
      <c r="AT48"/>
    </row>
    <row r="49" spans="1:2645" s="25" customFormat="1">
      <c r="A49" s="24" t="s">
        <v>277</v>
      </c>
      <c r="B49" s="77">
        <v>-130.50299999999999</v>
      </c>
      <c r="C49" s="77">
        <v>86.406999999999996</v>
      </c>
      <c r="D49" s="77">
        <v>-89.375</v>
      </c>
      <c r="E49" s="77">
        <v>-13.217000000000001</v>
      </c>
      <c r="F49" s="77">
        <v>11.211</v>
      </c>
      <c r="G49" s="77">
        <v>-393.59500000000003</v>
      </c>
      <c r="H49" s="77">
        <v>-69.456000000000003</v>
      </c>
      <c r="I49" s="77">
        <v>-22.30800000000001</v>
      </c>
      <c r="J49" s="77">
        <v>-314.11000000000007</v>
      </c>
      <c r="K49" s="77">
        <v>1.6110000000000095</v>
      </c>
      <c r="L49" s="77">
        <v>-124.72899999999998</v>
      </c>
      <c r="M49" s="77">
        <v>-170.14838561999997</v>
      </c>
      <c r="N49" s="77">
        <v>-509.51719346000004</v>
      </c>
      <c r="O49" s="77">
        <v>-169.18426939999995</v>
      </c>
      <c r="P49" s="77">
        <v>-394.34132327000009</v>
      </c>
      <c r="Q49" s="77">
        <v>-80.632639130000001</v>
      </c>
      <c r="R49" s="77">
        <v>-195.03904477</v>
      </c>
      <c r="S49" s="14">
        <v>-438.78814749999998</v>
      </c>
      <c r="T49" s="14">
        <v>-509.46152891999998</v>
      </c>
      <c r="U49" s="14">
        <v>-399.08033148999999</v>
      </c>
      <c r="V49" s="14">
        <v>-274.40165474999998</v>
      </c>
      <c r="W49" s="14">
        <v>-486.052688109999</v>
      </c>
      <c r="X49" s="14">
        <v>-363.00399150000101</v>
      </c>
      <c r="Y49" s="14">
        <v>-417.52065395</v>
      </c>
      <c r="Z49" s="14">
        <v>-226.59432237999999</v>
      </c>
      <c r="AA49" s="14">
        <v>-344.14653532999904</v>
      </c>
      <c r="AB49" s="14">
        <v>-346.32600875000202</v>
      </c>
      <c r="AC49" s="14">
        <v>-153.56457075</v>
      </c>
      <c r="AD49" s="14">
        <v>-341.56555013999997</v>
      </c>
      <c r="AE49" s="14">
        <v>-9.0250556800009996</v>
      </c>
      <c r="AF49" s="14">
        <v>-574.05784420999896</v>
      </c>
      <c r="AG49" s="14">
        <v>-158.74776003000005</v>
      </c>
      <c r="AH49" s="14">
        <v>-546.36582069500002</v>
      </c>
      <c r="AI49" s="14">
        <v>-395.84351470000001</v>
      </c>
      <c r="AJ49" s="14">
        <v>395.30977400999973</v>
      </c>
      <c r="AK49" s="14">
        <v>-248.15384828000001</v>
      </c>
      <c r="AL49" s="14">
        <v>-157.74981019000035</v>
      </c>
      <c r="AM49" s="14">
        <v>-307.58239908000013</v>
      </c>
      <c r="AN49" s="14">
        <v>-333.41177518999984</v>
      </c>
      <c r="AO49"/>
      <c r="AP49"/>
      <c r="AQ49"/>
      <c r="AR49"/>
      <c r="AS49"/>
      <c r="AT49"/>
    </row>
    <row r="50" spans="1:2645" s="27" customFormat="1">
      <c r="A50" s="24" t="s">
        <v>278</v>
      </c>
      <c r="B50" s="232">
        <v>189.191</v>
      </c>
      <c r="C50" s="232">
        <v>286.42700000000002</v>
      </c>
      <c r="D50" s="232">
        <v>239.24100000000001</v>
      </c>
      <c r="E50" s="232">
        <v>194.547</v>
      </c>
      <c r="F50" s="232">
        <v>303.76499999999999</v>
      </c>
      <c r="G50" s="232">
        <v>365.58699999999999</v>
      </c>
      <c r="H50" s="232">
        <v>254.37899999999999</v>
      </c>
      <c r="I50" s="232">
        <v>218.548</v>
      </c>
      <c r="J50" s="232">
        <v>259.20800000000003</v>
      </c>
      <c r="K50" s="232">
        <v>377.50799999999998</v>
      </c>
      <c r="L50" s="232">
        <v>455.911</v>
      </c>
      <c r="M50" s="232">
        <v>451.46</v>
      </c>
      <c r="N50" s="232">
        <v>397.69900000000001</v>
      </c>
      <c r="O50" s="232">
        <v>495.45662019000002</v>
      </c>
      <c r="P50" s="232">
        <v>432.15125577999999</v>
      </c>
      <c r="Q50" s="77">
        <v>-452.58094749999998</v>
      </c>
      <c r="R50" s="77">
        <v>-411.06691010999998</v>
      </c>
      <c r="S50" s="77">
        <v>-482.75658360000006</v>
      </c>
      <c r="T50" s="77">
        <v>-487.02734263999997</v>
      </c>
      <c r="U50" s="17">
        <v>-521.82758152999997</v>
      </c>
      <c r="V50" s="17">
        <v>-381.74190819</v>
      </c>
      <c r="W50" s="17">
        <v>-469.46628779000002</v>
      </c>
      <c r="X50" s="17">
        <v>-506.48951325000002</v>
      </c>
      <c r="Y50" s="17">
        <v>-546.03036019000001</v>
      </c>
      <c r="Z50" s="17">
        <v>-493.21154404000004</v>
      </c>
      <c r="AA50" s="17">
        <v>-472.96161856999993</v>
      </c>
      <c r="AB50" s="17">
        <v>-511.31694648000007</v>
      </c>
      <c r="AC50" s="17">
        <v>-456.04168133999997</v>
      </c>
      <c r="AD50" s="17">
        <v>-486.03279321999992</v>
      </c>
      <c r="AE50" s="17">
        <v>-518.40403041000013</v>
      </c>
      <c r="AF50" s="17">
        <v>-519.71246353999993</v>
      </c>
      <c r="AG50" s="17">
        <v>-480.50625276999995</v>
      </c>
      <c r="AH50" s="17">
        <v>-376.50211606999994</v>
      </c>
      <c r="AI50" s="17">
        <v>-472.29836248000004</v>
      </c>
      <c r="AJ50" s="17">
        <v>-438.23843631</v>
      </c>
      <c r="AK50" s="17">
        <v>-596.40660000000003</v>
      </c>
      <c r="AL50" s="17">
        <v>-545.54954810999993</v>
      </c>
      <c r="AM50" s="17">
        <v>-609.65212821</v>
      </c>
      <c r="AN50" s="17">
        <v>-631.62020900000016</v>
      </c>
      <c r="AO50"/>
      <c r="AP50"/>
      <c r="AQ50"/>
      <c r="AR50"/>
      <c r="AS50"/>
      <c r="AT50"/>
    </row>
    <row r="51" spans="1:2645" s="25" customFormat="1">
      <c r="A51" s="24" t="s">
        <v>279</v>
      </c>
      <c r="B51" s="77">
        <v>-1.7450000000000001</v>
      </c>
      <c r="C51" s="77">
        <v>10.7</v>
      </c>
      <c r="D51" s="77">
        <v>-8.032</v>
      </c>
      <c r="E51" s="77">
        <v>-5.92</v>
      </c>
      <c r="F51" s="77">
        <v>-3.1080000000000001</v>
      </c>
      <c r="G51" s="77">
        <v>-23.672999999999998</v>
      </c>
      <c r="H51" s="77">
        <v>-12.974</v>
      </c>
      <c r="I51" s="77">
        <v>0.79888608848582365</v>
      </c>
      <c r="J51" s="77">
        <v>-8.498002944937884</v>
      </c>
      <c r="K51" s="77">
        <v>-28.838567264577886</v>
      </c>
      <c r="L51" s="77">
        <v>-105.78613828825922</v>
      </c>
      <c r="M51" s="77">
        <v>-86.9704567</v>
      </c>
      <c r="N51" s="77">
        <v>-60.93136792</v>
      </c>
      <c r="O51" s="77">
        <v>-111.71991369</v>
      </c>
      <c r="P51" s="77">
        <v>-124.81146437000001</v>
      </c>
      <c r="Q51" s="77">
        <v>-55.702796360000001</v>
      </c>
      <c r="R51" s="77">
        <v>-109.24736861</v>
      </c>
      <c r="S51" s="14">
        <v>-83.52609609000001</v>
      </c>
      <c r="T51" s="17">
        <v>-96.321974540000014</v>
      </c>
      <c r="U51" s="17">
        <v>-34.096500950000006</v>
      </c>
      <c r="V51" s="14">
        <v>-94.397000489999996</v>
      </c>
      <c r="W51" s="14">
        <v>-76.049776249999994</v>
      </c>
      <c r="X51" s="14">
        <v>-116.20890374</v>
      </c>
      <c r="Y51" s="14">
        <v>-89.300848360000003</v>
      </c>
      <c r="Z51" s="14">
        <v>-141.39422205000002</v>
      </c>
      <c r="AA51" s="14">
        <v>-91.688721139999998</v>
      </c>
      <c r="AB51" s="14">
        <v>-59.725774869999995</v>
      </c>
      <c r="AC51" s="14">
        <v>-38.036546299999998</v>
      </c>
      <c r="AD51" s="14">
        <v>-54.187814420000002</v>
      </c>
      <c r="AE51" s="14">
        <v>-77.700808730000006</v>
      </c>
      <c r="AF51" s="14">
        <v>-55.089423090000004</v>
      </c>
      <c r="AG51" s="14">
        <v>-39.609384609999999</v>
      </c>
      <c r="AH51" s="14">
        <v>-21.481616940000002</v>
      </c>
      <c r="AI51" s="14">
        <v>-43.850418729999994</v>
      </c>
      <c r="AJ51" s="14">
        <v>-172.64869009</v>
      </c>
      <c r="AK51" s="14">
        <v>-44.105600000000003</v>
      </c>
      <c r="AL51" s="14">
        <v>-41.063238390000002</v>
      </c>
      <c r="AM51" s="14">
        <v>-22.297580359999998</v>
      </c>
      <c r="AN51" s="14">
        <v>-14.727090249999993</v>
      </c>
      <c r="AO51"/>
      <c r="AP51" s="222"/>
      <c r="AQ51"/>
      <c r="AR51"/>
      <c r="AS51"/>
      <c r="AT51"/>
    </row>
    <row r="52" spans="1:2645" s="25" customFormat="1">
      <c r="A52" s="24" t="s">
        <v>21</v>
      </c>
      <c r="B52" s="77">
        <v>358.00900000000001</v>
      </c>
      <c r="C52" s="77">
        <v>796.71799999999996</v>
      </c>
      <c r="D52" s="77">
        <v>410.52600000000001</v>
      </c>
      <c r="E52" s="77">
        <v>475.24900000000002</v>
      </c>
      <c r="F52" s="77">
        <v>502.54700000000003</v>
      </c>
      <c r="G52" s="77">
        <v>677.32299999999998</v>
      </c>
      <c r="H52" s="77">
        <v>494.25799999999998</v>
      </c>
      <c r="I52" s="77">
        <v>469.27800000000002</v>
      </c>
      <c r="J52" s="77">
        <v>421.86700000000002</v>
      </c>
      <c r="K52" s="77">
        <v>714.78899999999999</v>
      </c>
      <c r="L52" s="77">
        <v>1011.592</v>
      </c>
      <c r="M52" s="77">
        <v>917.62099999999998</v>
      </c>
      <c r="N52" s="77">
        <v>824.21</v>
      </c>
      <c r="O52" s="77">
        <v>1219.23656514</v>
      </c>
      <c r="P52" s="77">
        <v>1012.4977145300001</v>
      </c>
      <c r="Q52" s="77">
        <v>939.89488455175888</v>
      </c>
      <c r="R52" s="77">
        <v>730.18184810577202</v>
      </c>
      <c r="S52" s="14">
        <v>927.37295601641245</v>
      </c>
      <c r="T52" s="14">
        <v>954.2309148219291</v>
      </c>
      <c r="U52" s="14">
        <v>867.56900987594327</v>
      </c>
      <c r="V52" s="14">
        <v>802.69769119484829</v>
      </c>
      <c r="W52" s="14">
        <v>972.64913808000802</v>
      </c>
      <c r="X52" s="14">
        <v>1719.8445078900781</v>
      </c>
      <c r="Y52" s="14">
        <v>1515.652266940001</v>
      </c>
      <c r="Z52" s="14">
        <v>1249.9251142700109</v>
      </c>
      <c r="AA52" s="14">
        <v>1420.12834371998</v>
      </c>
      <c r="AB52" s="14">
        <v>1352.0498238499199</v>
      </c>
      <c r="AC52" s="14">
        <v>973.78618819999303</v>
      </c>
      <c r="AD52" s="14">
        <v>804.20531376000702</v>
      </c>
      <c r="AE52" s="14">
        <v>1434.4987397400391</v>
      </c>
      <c r="AF52" s="14">
        <v>2191.3497566799588</v>
      </c>
      <c r="AG52" s="14">
        <v>1193.9183124199969</v>
      </c>
      <c r="AH52" s="14">
        <v>804.37034388003508</v>
      </c>
      <c r="AI52" s="14">
        <v>933.21584845005702</v>
      </c>
      <c r="AJ52" s="14">
        <v>2238.1259360899967</v>
      </c>
      <c r="AK52" s="14">
        <v>1449.2850000000001</v>
      </c>
      <c r="AL52" s="14">
        <v>1413.4503372799882</v>
      </c>
      <c r="AM52" s="14">
        <v>2194.766598010001</v>
      </c>
      <c r="AN52" s="14">
        <v>2099.603091950024</v>
      </c>
      <c r="AO52" s="222"/>
      <c r="AP52"/>
      <c r="AQ52"/>
      <c r="AR52"/>
      <c r="AS52"/>
      <c r="AT52"/>
    </row>
    <row r="53" spans="1:2645">
      <c r="A53" s="28" t="s">
        <v>280</v>
      </c>
      <c r="B53" s="29">
        <v>8.9510708761978017E-2</v>
      </c>
      <c r="C53" s="29">
        <v>0.16893623887769668</v>
      </c>
      <c r="D53" s="29">
        <v>8.6637502313528542E-2</v>
      </c>
      <c r="E53" s="29">
        <v>0.10310569543826034</v>
      </c>
      <c r="F53" s="29">
        <v>9.6867566952841003E-2</v>
      </c>
      <c r="G53" s="29">
        <v>9.9543625683999326E-2</v>
      </c>
      <c r="H53" s="29">
        <v>7.8320853435492388E-2</v>
      </c>
      <c r="I53" s="29">
        <v>8.3879055339484462E-2</v>
      </c>
      <c r="J53" s="29">
        <v>6.8869301345320003E-2</v>
      </c>
      <c r="K53" s="29">
        <v>0.10164438653107266</v>
      </c>
      <c r="L53" s="29">
        <v>0.12046926135514367</v>
      </c>
      <c r="M53" s="29">
        <v>0.10844634107630534</v>
      </c>
      <c r="N53" s="29">
        <v>9.5708169692479805E-2</v>
      </c>
      <c r="O53" s="29">
        <v>0.12538666940458398</v>
      </c>
      <c r="P53" s="29">
        <v>0.10654597879885609</v>
      </c>
      <c r="Q53" s="29">
        <v>0.10082585739800357</v>
      </c>
      <c r="R53" s="29">
        <v>7.7927050002530626E-2</v>
      </c>
      <c r="S53" s="29">
        <v>9.2784475208580436E-2</v>
      </c>
      <c r="T53" s="29">
        <v>9.3197799400092901E-2</v>
      </c>
      <c r="U53" s="30">
        <v>8.7416774019313762E-2</v>
      </c>
      <c r="V53" s="30">
        <v>7.8755921609503649E-2</v>
      </c>
      <c r="W53" s="30">
        <v>8.4544351182657795E-2</v>
      </c>
      <c r="X53" s="30">
        <v>0.14074502034250497</v>
      </c>
      <c r="Y53" s="30">
        <v>0.12828427697153272</v>
      </c>
      <c r="Z53" s="30">
        <v>0.10944949186492163</v>
      </c>
      <c r="AA53" s="30">
        <v>0.12117217814784847</v>
      </c>
      <c r="AB53" s="30">
        <v>0.11217869045317967</v>
      </c>
      <c r="AC53" s="30">
        <v>8.3924137632988186E-2</v>
      </c>
      <c r="AD53" s="30">
        <v>6.9112948178919067E-2</v>
      </c>
      <c r="AE53" s="30">
        <v>0.11102616344811325</v>
      </c>
      <c r="AF53" s="30">
        <v>0.16590715740580231</v>
      </c>
      <c r="AG53" s="30">
        <v>8.7907401987702666E-2</v>
      </c>
      <c r="AH53" s="30">
        <v>5.9699091712240603E-2</v>
      </c>
      <c r="AI53" s="30">
        <v>6.0524193154838077E-2</v>
      </c>
      <c r="AJ53" s="30">
        <v>0.13012280581756328</v>
      </c>
      <c r="AK53" s="30">
        <v>8.4965669041276407E-2</v>
      </c>
      <c r="AL53" s="30">
        <v>8.0079981797758382E-2</v>
      </c>
      <c r="AM53" s="30">
        <v>0.11636508417338204</v>
      </c>
      <c r="AN53" s="30">
        <v>0.1081665258862851</v>
      </c>
      <c r="AO53" s="222"/>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row>
    <row r="54" spans="1:2645">
      <c r="A54" s="9" t="s">
        <v>402</v>
      </c>
      <c r="B54" s="366" t="s">
        <v>596</v>
      </c>
      <c r="C54" s="366" t="s">
        <v>597</v>
      </c>
      <c r="D54" s="366" t="s">
        <v>598</v>
      </c>
      <c r="E54" s="366" t="s">
        <v>599</v>
      </c>
      <c r="F54" s="366" t="s">
        <v>600</v>
      </c>
      <c r="G54" s="366" t="s">
        <v>601</v>
      </c>
      <c r="H54" s="366" t="s">
        <v>602</v>
      </c>
      <c r="I54" s="366" t="s">
        <v>603</v>
      </c>
      <c r="J54" s="366" t="s">
        <v>604</v>
      </c>
      <c r="K54" s="366" t="s">
        <v>605</v>
      </c>
      <c r="L54" s="366" t="s">
        <v>606</v>
      </c>
      <c r="M54" s="366" t="s">
        <v>607</v>
      </c>
      <c r="N54" s="366" t="s">
        <v>608</v>
      </c>
      <c r="O54" s="366" t="s">
        <v>609</v>
      </c>
      <c r="P54" s="366" t="s">
        <v>610</v>
      </c>
      <c r="Q54" s="366" t="s">
        <v>611</v>
      </c>
      <c r="R54" s="366" t="s">
        <v>612</v>
      </c>
      <c r="S54" s="366" t="s">
        <v>613</v>
      </c>
      <c r="T54" s="366" t="s">
        <v>614</v>
      </c>
      <c r="U54" s="366" t="s">
        <v>615</v>
      </c>
      <c r="V54" s="366" t="s">
        <v>616</v>
      </c>
      <c r="W54" s="366" t="s">
        <v>617</v>
      </c>
      <c r="X54" s="366" t="s">
        <v>618</v>
      </c>
      <c r="Y54" s="366" t="s">
        <v>619</v>
      </c>
      <c r="Z54" s="366" t="s">
        <v>620</v>
      </c>
      <c r="AA54" s="366" t="s">
        <v>621</v>
      </c>
      <c r="AB54" s="366" t="s">
        <v>622</v>
      </c>
      <c r="AC54" s="366" t="s">
        <v>623</v>
      </c>
      <c r="AD54" s="366" t="s">
        <v>624</v>
      </c>
      <c r="AE54" s="366" t="s">
        <v>625</v>
      </c>
      <c r="AF54" s="366" t="s">
        <v>626</v>
      </c>
      <c r="AG54" s="366" t="s">
        <v>627</v>
      </c>
      <c r="AH54" s="366" t="s">
        <v>628</v>
      </c>
      <c r="AI54" s="366" t="s">
        <v>629</v>
      </c>
      <c r="AJ54" s="366" t="s">
        <v>643</v>
      </c>
      <c r="AK54" s="366" t="s">
        <v>648</v>
      </c>
      <c r="AL54" s="366" t="s">
        <v>662</v>
      </c>
      <c r="AM54" s="366" t="s">
        <v>694</v>
      </c>
      <c r="AN54" s="366" t="s">
        <v>704</v>
      </c>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row>
    <row r="55" spans="1:2645" ht="21" customHeight="1">
      <c r="A55" s="23" t="s">
        <v>250</v>
      </c>
      <c r="B55" s="364" t="s">
        <v>630</v>
      </c>
      <c r="C55" s="364" t="s">
        <v>631</v>
      </c>
      <c r="D55" s="364" t="s">
        <v>632</v>
      </c>
      <c r="E55" s="364" t="s">
        <v>10</v>
      </c>
      <c r="F55" s="364" t="s">
        <v>630</v>
      </c>
      <c r="G55" s="364" t="s">
        <v>631</v>
      </c>
      <c r="H55" s="364" t="s">
        <v>632</v>
      </c>
      <c r="I55" s="364" t="s">
        <v>10</v>
      </c>
      <c r="J55" s="364" t="s">
        <v>630</v>
      </c>
      <c r="K55" s="364" t="s">
        <v>631</v>
      </c>
      <c r="L55" s="364" t="s">
        <v>632</v>
      </c>
      <c r="M55" s="364" t="s">
        <v>10</v>
      </c>
      <c r="N55" s="364" t="s">
        <v>630</v>
      </c>
      <c r="O55" s="364" t="s">
        <v>631</v>
      </c>
      <c r="P55" s="364" t="s">
        <v>632</v>
      </c>
      <c r="Q55" s="364" t="s">
        <v>10</v>
      </c>
      <c r="R55" s="364" t="s">
        <v>630</v>
      </c>
      <c r="S55" s="364" t="s">
        <v>631</v>
      </c>
      <c r="T55" s="364" t="s">
        <v>632</v>
      </c>
      <c r="U55" s="364" t="s">
        <v>10</v>
      </c>
      <c r="V55" s="364" t="s">
        <v>630</v>
      </c>
      <c r="W55" s="364" t="s">
        <v>631</v>
      </c>
      <c r="X55" s="364" t="s">
        <v>632</v>
      </c>
      <c r="Y55" s="364" t="s">
        <v>10</v>
      </c>
      <c r="Z55" s="364" t="s">
        <v>630</v>
      </c>
      <c r="AA55" s="364" t="s">
        <v>631</v>
      </c>
      <c r="AB55" s="364" t="s">
        <v>632</v>
      </c>
      <c r="AC55" s="364" t="s">
        <v>10</v>
      </c>
      <c r="AD55" s="364" t="s">
        <v>630</v>
      </c>
      <c r="AE55" s="364" t="s">
        <v>631</v>
      </c>
      <c r="AF55" s="364" t="s">
        <v>632</v>
      </c>
      <c r="AG55" s="364" t="s">
        <v>10</v>
      </c>
      <c r="AH55" s="364" t="s">
        <v>630</v>
      </c>
      <c r="AI55" s="364" t="s">
        <v>631</v>
      </c>
      <c r="AJ55" s="364" t="s">
        <v>632</v>
      </c>
      <c r="AK55" s="364" t="s">
        <v>10</v>
      </c>
      <c r="AL55" s="364" t="s">
        <v>630</v>
      </c>
      <c r="AM55" s="364" t="s">
        <v>631</v>
      </c>
      <c r="AN55" s="364" t="s">
        <v>632</v>
      </c>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c r="BHB55" s="5"/>
      <c r="BHC55" s="5"/>
      <c r="BHD55" s="5"/>
      <c r="BHE55" s="5"/>
      <c r="BHF55" s="5"/>
      <c r="BHG55" s="5"/>
      <c r="BHH55" s="5"/>
      <c r="BHI55" s="5"/>
      <c r="BHJ55" s="5"/>
      <c r="BHK55" s="5"/>
      <c r="BHL55" s="5"/>
      <c r="BHM55" s="5"/>
      <c r="BHN55" s="5"/>
      <c r="BHO55" s="5"/>
      <c r="BHP55" s="5"/>
      <c r="BHQ55" s="5"/>
      <c r="BHR55" s="5"/>
      <c r="BHS55" s="5"/>
      <c r="BHT55" s="5"/>
      <c r="BHU55" s="5"/>
      <c r="BHV55" s="5"/>
      <c r="BHW55" s="5"/>
      <c r="BHX55" s="5"/>
      <c r="BHY55" s="5"/>
      <c r="BHZ55" s="5"/>
      <c r="BIA55" s="5"/>
      <c r="BIB55" s="5"/>
      <c r="BIC55" s="5"/>
      <c r="BID55" s="5"/>
      <c r="BIE55" s="5"/>
      <c r="BIF55" s="5"/>
      <c r="BIG55" s="5"/>
      <c r="BIH55" s="5"/>
      <c r="BII55" s="5"/>
      <c r="BIJ55" s="5"/>
      <c r="BIK55" s="5"/>
      <c r="BIL55" s="5"/>
      <c r="BIM55" s="5"/>
      <c r="BIN55" s="5"/>
      <c r="BIO55" s="5"/>
      <c r="BIP55" s="5"/>
      <c r="BIQ55" s="5"/>
      <c r="BIR55" s="5"/>
      <c r="BIS55" s="5"/>
      <c r="BIT55" s="5"/>
      <c r="BIU55" s="5"/>
      <c r="BIV55" s="5"/>
      <c r="BIW55" s="5"/>
      <c r="BIX55" s="5"/>
      <c r="BIY55" s="5"/>
      <c r="BIZ55" s="5"/>
      <c r="BJA55" s="5"/>
      <c r="BJB55" s="5"/>
      <c r="BJC55" s="5"/>
      <c r="BJD55" s="5"/>
      <c r="BJE55" s="5"/>
      <c r="BJF55" s="5"/>
      <c r="BJG55" s="5"/>
      <c r="BJH55" s="5"/>
      <c r="BJI55" s="5"/>
      <c r="BJJ55" s="5"/>
      <c r="BJK55" s="5"/>
      <c r="BJL55" s="5"/>
      <c r="BJM55" s="5"/>
      <c r="BJN55" s="5"/>
      <c r="BJO55" s="5"/>
      <c r="BJP55" s="5"/>
      <c r="BJQ55" s="5"/>
      <c r="BJR55" s="5"/>
      <c r="BJS55" s="5"/>
      <c r="BJT55" s="5"/>
      <c r="BJU55" s="5"/>
      <c r="BJV55" s="5"/>
      <c r="BJW55" s="5"/>
      <c r="BJX55" s="5"/>
      <c r="BJY55" s="5"/>
      <c r="BJZ55" s="5"/>
      <c r="BKA55" s="5"/>
      <c r="BKB55" s="5"/>
      <c r="BKC55" s="5"/>
      <c r="BKD55" s="5"/>
      <c r="BKE55" s="5"/>
      <c r="BKF55" s="5"/>
      <c r="BKG55" s="5"/>
      <c r="BKH55" s="5"/>
      <c r="BKI55" s="5"/>
      <c r="BKJ55" s="5"/>
      <c r="BKK55" s="5"/>
      <c r="BKL55" s="5"/>
      <c r="BKM55" s="5"/>
      <c r="BKN55" s="5"/>
      <c r="BKO55" s="5"/>
      <c r="BKP55" s="5"/>
      <c r="BKQ55" s="5"/>
      <c r="BKR55" s="5"/>
      <c r="BKS55" s="5"/>
      <c r="BKT55" s="5"/>
      <c r="BKU55" s="5"/>
      <c r="BKV55" s="5"/>
      <c r="BKW55" s="5"/>
      <c r="BKX55" s="5"/>
      <c r="BKY55" s="5"/>
      <c r="BKZ55" s="5"/>
      <c r="BLA55" s="5"/>
      <c r="BLB55" s="5"/>
      <c r="BLC55" s="5"/>
      <c r="BLD55" s="5"/>
      <c r="BLE55" s="5"/>
      <c r="BLF55" s="5"/>
      <c r="BLG55" s="5"/>
      <c r="BLH55" s="5"/>
      <c r="BLI55" s="5"/>
      <c r="BLJ55" s="5"/>
      <c r="BLK55" s="5"/>
      <c r="BLL55" s="5"/>
      <c r="BLM55" s="5"/>
      <c r="BLN55" s="5"/>
      <c r="BLO55" s="5"/>
      <c r="BLP55" s="5"/>
      <c r="BLQ55" s="5"/>
      <c r="BLR55" s="5"/>
      <c r="BLS55" s="5"/>
      <c r="BLT55" s="5"/>
      <c r="BLU55" s="5"/>
      <c r="BLV55" s="5"/>
      <c r="BLW55" s="5"/>
      <c r="BLX55" s="5"/>
      <c r="BLY55" s="5"/>
      <c r="BLZ55" s="5"/>
      <c r="BMA55" s="5"/>
      <c r="BMB55" s="5"/>
      <c r="BMC55" s="5"/>
      <c r="BMD55" s="5"/>
      <c r="BME55" s="5"/>
      <c r="BMF55" s="5"/>
      <c r="BMG55" s="5"/>
      <c r="BMH55" s="5"/>
      <c r="BMI55" s="5"/>
      <c r="BMJ55" s="5"/>
      <c r="BMK55" s="5"/>
      <c r="BML55" s="5"/>
      <c r="BMM55" s="5"/>
      <c r="BMN55" s="5"/>
      <c r="BMO55" s="5"/>
      <c r="BMP55" s="5"/>
      <c r="BMQ55" s="5"/>
      <c r="BMR55" s="5"/>
      <c r="BMS55" s="5"/>
      <c r="BMT55" s="5"/>
      <c r="BMU55" s="5"/>
      <c r="BMV55" s="5"/>
      <c r="BMW55" s="5"/>
      <c r="BMX55" s="5"/>
      <c r="BMY55" s="5"/>
      <c r="BMZ55" s="5"/>
      <c r="BNA55" s="5"/>
      <c r="BNB55" s="5"/>
      <c r="BNC55" s="5"/>
      <c r="BND55" s="5"/>
      <c r="BNE55" s="5"/>
      <c r="BNF55" s="5"/>
      <c r="BNG55" s="5"/>
      <c r="BNH55" s="5"/>
      <c r="BNI55" s="5"/>
      <c r="BNJ55" s="5"/>
      <c r="BNK55" s="5"/>
      <c r="BNL55" s="5"/>
      <c r="BNM55" s="5"/>
      <c r="BNN55" s="5"/>
      <c r="BNO55" s="5"/>
      <c r="BNP55" s="5"/>
      <c r="BNQ55" s="5"/>
      <c r="BNR55" s="5"/>
      <c r="BNS55" s="5"/>
      <c r="BNT55" s="5"/>
      <c r="BNU55" s="5"/>
      <c r="BNV55" s="5"/>
      <c r="BNW55" s="5"/>
      <c r="BNX55" s="5"/>
      <c r="BNY55" s="5"/>
      <c r="BNZ55" s="5"/>
      <c r="BOA55" s="5"/>
      <c r="BOB55" s="5"/>
      <c r="BOC55" s="5"/>
      <c r="BOD55" s="5"/>
      <c r="BOE55" s="5"/>
      <c r="BOF55" s="5"/>
      <c r="BOG55" s="5"/>
      <c r="BOH55" s="5"/>
      <c r="BOI55" s="5"/>
      <c r="BOJ55" s="5"/>
      <c r="BOK55" s="5"/>
      <c r="BOL55" s="5"/>
      <c r="BOM55" s="5"/>
      <c r="BON55" s="5"/>
      <c r="BOO55" s="5"/>
      <c r="BOP55" s="5"/>
      <c r="BOQ55" s="5"/>
      <c r="BOR55" s="5"/>
      <c r="BOS55" s="5"/>
      <c r="BOT55" s="5"/>
      <c r="BOU55" s="5"/>
      <c r="BOV55" s="5"/>
      <c r="BOW55" s="5"/>
      <c r="BOX55" s="5"/>
      <c r="BOY55" s="5"/>
      <c r="BOZ55" s="5"/>
      <c r="BPA55" s="5"/>
      <c r="BPB55" s="5"/>
      <c r="BPC55" s="5"/>
      <c r="BPD55" s="5"/>
      <c r="BPE55" s="5"/>
      <c r="BPF55" s="5"/>
      <c r="BPG55" s="5"/>
      <c r="BPH55" s="5"/>
      <c r="BPI55" s="5"/>
      <c r="BPJ55" s="5"/>
      <c r="BPK55" s="5"/>
      <c r="BPL55" s="5"/>
      <c r="BPM55" s="5"/>
      <c r="BPN55" s="5"/>
      <c r="BPO55" s="5"/>
      <c r="BPP55" s="5"/>
      <c r="BPQ55" s="5"/>
      <c r="BPR55" s="5"/>
      <c r="BPS55" s="5"/>
      <c r="BPT55" s="5"/>
      <c r="BPU55" s="5"/>
      <c r="BPV55" s="5"/>
      <c r="BPW55" s="5"/>
      <c r="BPX55" s="5"/>
      <c r="BPY55" s="5"/>
      <c r="BPZ55" s="5"/>
      <c r="BQA55" s="5"/>
      <c r="BQB55" s="5"/>
      <c r="BQC55" s="5"/>
      <c r="BQD55" s="5"/>
      <c r="BQE55" s="5"/>
      <c r="BQF55" s="5"/>
      <c r="BQG55" s="5"/>
      <c r="BQH55" s="5"/>
      <c r="BQI55" s="5"/>
      <c r="BQJ55" s="5"/>
      <c r="BQK55" s="5"/>
      <c r="BQL55" s="5"/>
      <c r="BQM55" s="5"/>
      <c r="BQN55" s="5"/>
      <c r="BQO55" s="5"/>
      <c r="BQP55" s="5"/>
      <c r="BQQ55" s="5"/>
      <c r="BQR55" s="5"/>
      <c r="BQS55" s="5"/>
      <c r="BQT55" s="5"/>
      <c r="BQU55" s="5"/>
      <c r="BQV55" s="5"/>
      <c r="BQW55" s="5"/>
      <c r="BQX55" s="5"/>
      <c r="BQY55" s="5"/>
      <c r="BQZ55" s="5"/>
      <c r="BRA55" s="5"/>
      <c r="BRB55" s="5"/>
      <c r="BRC55" s="5"/>
      <c r="BRD55" s="5"/>
      <c r="BRE55" s="5"/>
      <c r="BRF55" s="5"/>
      <c r="BRG55" s="5"/>
      <c r="BRH55" s="5"/>
      <c r="BRI55" s="5"/>
      <c r="BRJ55" s="5"/>
      <c r="BRK55" s="5"/>
      <c r="BRL55" s="5"/>
      <c r="BRM55" s="5"/>
      <c r="BRN55" s="5"/>
      <c r="BRO55" s="5"/>
      <c r="BRP55" s="5"/>
      <c r="BRQ55" s="5"/>
      <c r="BRR55" s="5"/>
      <c r="BRS55" s="5"/>
      <c r="BRT55" s="5"/>
      <c r="BRU55" s="5"/>
      <c r="BRV55" s="5"/>
      <c r="BRW55" s="5"/>
      <c r="BRX55" s="5"/>
      <c r="BRY55" s="5"/>
      <c r="BRZ55" s="5"/>
      <c r="BSA55" s="5"/>
      <c r="BSB55" s="5"/>
      <c r="BSC55" s="5"/>
      <c r="BSD55" s="5"/>
      <c r="BSE55" s="5"/>
      <c r="BSF55" s="5"/>
      <c r="BSG55" s="5"/>
      <c r="BSH55" s="5"/>
      <c r="BSI55" s="5"/>
      <c r="BSJ55" s="5"/>
      <c r="BSK55" s="5"/>
      <c r="BSL55" s="5"/>
      <c r="BSM55" s="5"/>
      <c r="BSN55" s="5"/>
      <c r="BSO55" s="5"/>
      <c r="BSP55" s="5"/>
      <c r="BSQ55" s="5"/>
      <c r="BSR55" s="5"/>
      <c r="BSS55" s="5"/>
      <c r="BST55" s="5"/>
      <c r="BSU55" s="5"/>
      <c r="BSV55" s="5"/>
      <c r="BSW55" s="5"/>
      <c r="BSX55" s="5"/>
      <c r="BSY55" s="5"/>
      <c r="BSZ55" s="5"/>
      <c r="BTA55" s="5"/>
      <c r="BTB55" s="5"/>
      <c r="BTC55" s="5"/>
      <c r="BTD55" s="5"/>
      <c r="BTE55" s="5"/>
      <c r="BTF55" s="5"/>
      <c r="BTG55" s="5"/>
      <c r="BTH55" s="5"/>
      <c r="BTI55" s="5"/>
      <c r="BTJ55" s="5"/>
      <c r="BTK55" s="5"/>
      <c r="BTL55" s="5"/>
      <c r="BTM55" s="5"/>
      <c r="BTN55" s="5"/>
      <c r="BTO55" s="5"/>
      <c r="BTP55" s="5"/>
      <c r="BTQ55" s="5"/>
      <c r="BTR55" s="5"/>
      <c r="BTS55" s="5"/>
      <c r="BTT55" s="5"/>
      <c r="BTU55" s="5"/>
      <c r="BTV55" s="5"/>
      <c r="BTW55" s="5"/>
      <c r="BTX55" s="5"/>
      <c r="BTY55" s="5"/>
      <c r="BTZ55" s="5"/>
      <c r="BUA55" s="5"/>
      <c r="BUB55" s="5"/>
      <c r="BUC55" s="5"/>
      <c r="BUD55" s="5"/>
      <c r="BUE55" s="5"/>
      <c r="BUF55" s="5"/>
      <c r="BUG55" s="5"/>
      <c r="BUH55" s="5"/>
      <c r="BUI55" s="5"/>
      <c r="BUJ55" s="5"/>
      <c r="BUK55" s="5"/>
      <c r="BUL55" s="5"/>
      <c r="BUM55" s="5"/>
      <c r="BUN55" s="5"/>
      <c r="BUO55" s="5"/>
      <c r="BUP55" s="5"/>
      <c r="BUQ55" s="5"/>
      <c r="BUR55" s="5"/>
      <c r="BUS55" s="5"/>
      <c r="BUT55" s="5"/>
      <c r="BUU55" s="5"/>
      <c r="BUV55" s="5"/>
      <c r="BUW55" s="5"/>
      <c r="BUX55" s="5"/>
      <c r="BUY55" s="5"/>
      <c r="BUZ55" s="5"/>
      <c r="BVA55" s="5"/>
      <c r="BVB55" s="5"/>
      <c r="BVC55" s="5"/>
      <c r="BVD55" s="5"/>
      <c r="BVE55" s="5"/>
      <c r="BVF55" s="5"/>
      <c r="BVG55" s="5"/>
      <c r="BVH55" s="5"/>
      <c r="BVI55" s="5"/>
      <c r="BVJ55" s="5"/>
      <c r="BVK55" s="5"/>
      <c r="BVL55" s="5"/>
      <c r="BVM55" s="5"/>
      <c r="BVN55" s="5"/>
      <c r="BVO55" s="5"/>
      <c r="BVP55" s="5"/>
      <c r="BVQ55" s="5"/>
      <c r="BVR55" s="5"/>
      <c r="BVS55" s="5"/>
      <c r="BVT55" s="5"/>
      <c r="BVU55" s="5"/>
      <c r="BVV55" s="5"/>
      <c r="BVW55" s="5"/>
      <c r="BVX55" s="5"/>
      <c r="BVY55" s="5"/>
      <c r="BVZ55" s="5"/>
      <c r="BWA55" s="5"/>
      <c r="BWB55" s="5"/>
      <c r="BWC55" s="5"/>
      <c r="BWD55" s="5"/>
      <c r="BWE55" s="5"/>
      <c r="BWF55" s="5"/>
      <c r="BWG55" s="5"/>
      <c r="BWH55" s="5"/>
      <c r="BWI55" s="5"/>
      <c r="BWJ55" s="5"/>
      <c r="BWK55" s="5"/>
      <c r="BWL55" s="5"/>
      <c r="BWM55" s="5"/>
      <c r="BWN55" s="5"/>
      <c r="BWO55" s="5"/>
      <c r="BWP55" s="5"/>
      <c r="BWQ55" s="5"/>
      <c r="BWR55" s="5"/>
      <c r="BWS55" s="5"/>
      <c r="BWT55" s="5"/>
      <c r="BWU55" s="5"/>
      <c r="BWV55" s="5"/>
      <c r="BWW55" s="5"/>
      <c r="BWX55" s="5"/>
      <c r="BWY55" s="5"/>
      <c r="BWZ55" s="5"/>
      <c r="BXA55" s="5"/>
      <c r="BXB55" s="5"/>
      <c r="BXC55" s="5"/>
      <c r="BXD55" s="5"/>
      <c r="BXE55" s="5"/>
      <c r="BXF55" s="5"/>
      <c r="BXG55" s="5"/>
      <c r="BXH55" s="5"/>
      <c r="BXI55" s="5"/>
      <c r="BXJ55" s="5"/>
      <c r="BXK55" s="5"/>
      <c r="BXL55" s="5"/>
      <c r="BXM55" s="5"/>
      <c r="BXN55" s="5"/>
      <c r="BXO55" s="5"/>
      <c r="BXP55" s="5"/>
      <c r="BXQ55" s="5"/>
      <c r="BXR55" s="5"/>
      <c r="BXS55" s="5"/>
      <c r="BXT55" s="5"/>
      <c r="BXU55" s="5"/>
      <c r="BXV55" s="5"/>
      <c r="BXW55" s="5"/>
      <c r="BXX55" s="5"/>
      <c r="BXY55" s="5"/>
      <c r="BXZ55" s="5"/>
      <c r="BYA55" s="5"/>
      <c r="BYB55" s="5"/>
      <c r="BYC55" s="5"/>
      <c r="BYD55" s="5"/>
      <c r="BYE55" s="5"/>
      <c r="BYF55" s="5"/>
      <c r="BYG55" s="5"/>
      <c r="BYH55" s="5"/>
      <c r="BYI55" s="5"/>
      <c r="BYJ55" s="5"/>
      <c r="BYK55" s="5"/>
      <c r="BYL55" s="5"/>
      <c r="BYM55" s="5"/>
      <c r="BYN55" s="5"/>
      <c r="BYO55" s="5"/>
      <c r="BYP55" s="5"/>
      <c r="BYQ55" s="5"/>
      <c r="BYR55" s="5"/>
      <c r="BYS55" s="5"/>
      <c r="BYT55" s="5"/>
      <c r="BYU55" s="5"/>
      <c r="BYV55" s="5"/>
      <c r="BYW55" s="5"/>
      <c r="BYX55" s="5"/>
      <c r="BYY55" s="5"/>
      <c r="BYZ55" s="5"/>
      <c r="BZA55" s="5"/>
      <c r="BZB55" s="5"/>
      <c r="BZC55" s="5"/>
      <c r="BZD55" s="5"/>
      <c r="BZE55" s="5"/>
      <c r="BZF55" s="5"/>
      <c r="BZG55" s="5"/>
      <c r="BZH55" s="5"/>
      <c r="BZI55" s="5"/>
      <c r="BZJ55" s="5"/>
      <c r="BZK55" s="5"/>
      <c r="BZL55" s="5"/>
      <c r="BZM55" s="5"/>
      <c r="BZN55" s="5"/>
      <c r="BZO55" s="5"/>
      <c r="BZP55" s="5"/>
      <c r="BZQ55" s="5"/>
      <c r="BZR55" s="5"/>
      <c r="BZS55" s="5"/>
      <c r="BZT55" s="5"/>
      <c r="BZU55" s="5"/>
      <c r="BZV55" s="5"/>
      <c r="BZW55" s="5"/>
      <c r="BZX55" s="5"/>
      <c r="BZY55" s="5"/>
      <c r="BZZ55" s="5"/>
      <c r="CAA55" s="5"/>
      <c r="CAB55" s="5"/>
      <c r="CAC55" s="5"/>
      <c r="CAD55" s="5"/>
      <c r="CAE55" s="5"/>
      <c r="CAF55" s="5"/>
      <c r="CAG55" s="5"/>
      <c r="CAH55" s="5"/>
      <c r="CAI55" s="5"/>
      <c r="CAJ55" s="5"/>
      <c r="CAK55" s="5"/>
      <c r="CAL55" s="5"/>
      <c r="CAM55" s="5"/>
      <c r="CAN55" s="5"/>
      <c r="CAO55" s="5"/>
      <c r="CAP55" s="5"/>
      <c r="CAQ55" s="5"/>
      <c r="CAR55" s="5"/>
      <c r="CAS55" s="5"/>
      <c r="CAT55" s="5"/>
      <c r="CAU55" s="5"/>
      <c r="CAV55" s="5"/>
      <c r="CAW55" s="5"/>
      <c r="CAX55" s="5"/>
      <c r="CAY55" s="5"/>
      <c r="CAZ55" s="5"/>
      <c r="CBA55" s="5"/>
      <c r="CBB55" s="5"/>
      <c r="CBC55" s="5"/>
      <c r="CBD55" s="5"/>
      <c r="CBE55" s="5"/>
      <c r="CBF55" s="5"/>
      <c r="CBG55" s="5"/>
      <c r="CBH55" s="5"/>
      <c r="CBI55" s="5"/>
      <c r="CBJ55" s="5"/>
      <c r="CBK55" s="5"/>
      <c r="CBL55" s="5"/>
      <c r="CBM55" s="5"/>
      <c r="CBN55" s="5"/>
      <c r="CBO55" s="5"/>
      <c r="CBP55" s="5"/>
      <c r="CBQ55" s="5"/>
      <c r="CBR55" s="5"/>
      <c r="CBS55" s="5"/>
      <c r="CBT55" s="5"/>
      <c r="CBU55" s="5"/>
      <c r="CBV55" s="5"/>
      <c r="CBW55" s="5"/>
      <c r="CBX55" s="5"/>
      <c r="CBY55" s="5"/>
      <c r="CBZ55" s="5"/>
      <c r="CCA55" s="5"/>
      <c r="CCB55" s="5"/>
      <c r="CCC55" s="5"/>
      <c r="CCD55" s="5"/>
      <c r="CCE55" s="5"/>
      <c r="CCF55" s="5"/>
      <c r="CCG55" s="5"/>
      <c r="CCH55" s="5"/>
      <c r="CCI55" s="5"/>
      <c r="CCJ55" s="5"/>
      <c r="CCK55" s="5"/>
      <c r="CCL55" s="5"/>
      <c r="CCM55" s="5"/>
      <c r="CCN55" s="5"/>
      <c r="CCO55" s="5"/>
      <c r="CCP55" s="5"/>
      <c r="CCQ55" s="5"/>
      <c r="CCR55" s="5"/>
      <c r="CCS55" s="5"/>
      <c r="CCT55" s="5"/>
      <c r="CCU55" s="5"/>
      <c r="CCV55" s="5"/>
      <c r="CCW55" s="5"/>
      <c r="CCX55" s="5"/>
      <c r="CCY55" s="5"/>
      <c r="CCZ55" s="5"/>
      <c r="CDA55" s="5"/>
      <c r="CDB55" s="5"/>
      <c r="CDC55" s="5"/>
      <c r="CDD55" s="5"/>
      <c r="CDE55" s="5"/>
      <c r="CDF55" s="5"/>
      <c r="CDG55" s="5"/>
      <c r="CDH55" s="5"/>
      <c r="CDI55" s="5"/>
      <c r="CDJ55" s="5"/>
      <c r="CDK55" s="5"/>
      <c r="CDL55" s="5"/>
      <c r="CDM55" s="5"/>
      <c r="CDN55" s="5"/>
      <c r="CDO55" s="5"/>
      <c r="CDP55" s="5"/>
      <c r="CDQ55" s="5"/>
      <c r="CDR55" s="5"/>
      <c r="CDS55" s="5"/>
      <c r="CDT55" s="5"/>
      <c r="CDU55" s="5"/>
      <c r="CDV55" s="5"/>
      <c r="CDW55" s="5"/>
      <c r="CDX55" s="5"/>
      <c r="CDY55" s="5"/>
      <c r="CDZ55" s="5"/>
      <c r="CEA55" s="5"/>
      <c r="CEB55" s="5"/>
      <c r="CEC55" s="5"/>
      <c r="CED55" s="5"/>
      <c r="CEE55" s="5"/>
      <c r="CEF55" s="5"/>
      <c r="CEG55" s="5"/>
      <c r="CEH55" s="5"/>
      <c r="CEI55" s="5"/>
      <c r="CEJ55" s="5"/>
      <c r="CEK55" s="5"/>
      <c r="CEL55" s="5"/>
      <c r="CEM55" s="5"/>
      <c r="CEN55" s="5"/>
      <c r="CEO55" s="5"/>
      <c r="CEP55" s="5"/>
      <c r="CEQ55" s="5"/>
      <c r="CER55" s="5"/>
      <c r="CES55" s="5"/>
      <c r="CET55" s="5"/>
      <c r="CEU55" s="5"/>
      <c r="CEV55" s="5"/>
      <c r="CEW55" s="5"/>
      <c r="CEX55" s="5"/>
      <c r="CEY55" s="5"/>
      <c r="CEZ55" s="5"/>
      <c r="CFA55" s="5"/>
      <c r="CFB55" s="5"/>
      <c r="CFC55" s="5"/>
      <c r="CFD55" s="5"/>
      <c r="CFE55" s="5"/>
      <c r="CFF55" s="5"/>
      <c r="CFG55" s="5"/>
      <c r="CFH55" s="5"/>
      <c r="CFI55" s="5"/>
      <c r="CFJ55" s="5"/>
      <c r="CFK55" s="5"/>
      <c r="CFL55" s="5"/>
      <c r="CFM55" s="5"/>
      <c r="CFN55" s="5"/>
      <c r="CFO55" s="5"/>
      <c r="CFP55" s="5"/>
      <c r="CFQ55" s="5"/>
      <c r="CFR55" s="5"/>
      <c r="CFS55" s="5"/>
      <c r="CFT55" s="5"/>
      <c r="CFU55" s="5"/>
      <c r="CFV55" s="5"/>
      <c r="CFW55" s="5"/>
      <c r="CFX55" s="5"/>
      <c r="CFY55" s="5"/>
      <c r="CFZ55" s="5"/>
      <c r="CGA55" s="5"/>
      <c r="CGB55" s="5"/>
      <c r="CGC55" s="5"/>
      <c r="CGD55" s="5"/>
      <c r="CGE55" s="5"/>
      <c r="CGF55" s="5"/>
      <c r="CGG55" s="5"/>
      <c r="CGH55" s="5"/>
      <c r="CGI55" s="5"/>
      <c r="CGJ55" s="5"/>
      <c r="CGK55" s="5"/>
      <c r="CGL55" s="5"/>
      <c r="CGM55" s="5"/>
      <c r="CGN55" s="5"/>
      <c r="CGO55" s="5"/>
      <c r="CGP55" s="5"/>
      <c r="CGQ55" s="5"/>
      <c r="CGR55" s="5"/>
      <c r="CGS55" s="5"/>
      <c r="CGT55" s="5"/>
      <c r="CGU55" s="5"/>
      <c r="CGV55" s="5"/>
      <c r="CGW55" s="5"/>
      <c r="CGX55" s="5"/>
      <c r="CGY55" s="5"/>
      <c r="CGZ55" s="5"/>
      <c r="CHA55" s="5"/>
      <c r="CHB55" s="5"/>
      <c r="CHC55" s="5"/>
      <c r="CHD55" s="5"/>
      <c r="CHE55" s="5"/>
      <c r="CHF55" s="5"/>
      <c r="CHG55" s="5"/>
      <c r="CHH55" s="5"/>
      <c r="CHI55" s="5"/>
      <c r="CHJ55" s="5"/>
      <c r="CHK55" s="5"/>
      <c r="CHL55" s="5"/>
      <c r="CHM55" s="5"/>
      <c r="CHN55" s="5"/>
      <c r="CHO55" s="5"/>
      <c r="CHP55" s="5"/>
      <c r="CHQ55" s="5"/>
      <c r="CHR55" s="5"/>
      <c r="CHS55" s="5"/>
      <c r="CHT55" s="5"/>
      <c r="CHU55" s="5"/>
      <c r="CHV55" s="5"/>
      <c r="CHW55" s="5"/>
      <c r="CHX55" s="5"/>
      <c r="CHY55" s="5"/>
      <c r="CHZ55" s="5"/>
      <c r="CIA55" s="5"/>
      <c r="CIB55" s="5"/>
      <c r="CIC55" s="5"/>
      <c r="CID55" s="5"/>
      <c r="CIE55" s="5"/>
      <c r="CIF55" s="5"/>
      <c r="CIG55" s="5"/>
      <c r="CIH55" s="5"/>
      <c r="CII55" s="5"/>
      <c r="CIJ55" s="5"/>
      <c r="CIK55" s="5"/>
      <c r="CIL55" s="5"/>
      <c r="CIM55" s="5"/>
      <c r="CIN55" s="5"/>
      <c r="CIO55" s="5"/>
      <c r="CIP55" s="5"/>
      <c r="CIQ55" s="5"/>
      <c r="CIR55" s="5"/>
      <c r="CIS55" s="5"/>
      <c r="CIT55" s="5"/>
      <c r="CIU55" s="5"/>
      <c r="CIV55" s="5"/>
      <c r="CIW55" s="5"/>
      <c r="CIX55" s="5"/>
      <c r="CIY55" s="5"/>
      <c r="CIZ55" s="5"/>
      <c r="CJA55" s="5"/>
      <c r="CJB55" s="5"/>
      <c r="CJC55" s="5"/>
      <c r="CJD55" s="5"/>
      <c r="CJE55" s="5"/>
      <c r="CJF55" s="5"/>
      <c r="CJG55" s="5"/>
      <c r="CJH55" s="5"/>
      <c r="CJI55" s="5"/>
      <c r="CJJ55" s="5"/>
      <c r="CJK55" s="5"/>
      <c r="CJL55" s="5"/>
      <c r="CJM55" s="5"/>
      <c r="CJN55" s="5"/>
      <c r="CJO55" s="5"/>
      <c r="CJP55" s="5"/>
      <c r="CJQ55" s="5"/>
      <c r="CJR55" s="5"/>
      <c r="CJS55" s="5"/>
      <c r="CJT55" s="5"/>
      <c r="CJU55" s="5"/>
      <c r="CJV55" s="5"/>
      <c r="CJW55" s="5"/>
      <c r="CJX55" s="5"/>
      <c r="CJY55" s="5"/>
      <c r="CJZ55" s="5"/>
      <c r="CKA55" s="5"/>
      <c r="CKB55" s="5"/>
      <c r="CKC55" s="5"/>
      <c r="CKD55" s="5"/>
      <c r="CKE55" s="5"/>
      <c r="CKF55" s="5"/>
      <c r="CKG55" s="5"/>
      <c r="CKH55" s="5"/>
      <c r="CKI55" s="5"/>
      <c r="CKJ55" s="5"/>
      <c r="CKK55" s="5"/>
      <c r="CKL55" s="5"/>
      <c r="CKM55" s="5"/>
      <c r="CKN55" s="5"/>
      <c r="CKO55" s="5"/>
      <c r="CKP55" s="5"/>
      <c r="CKQ55" s="5"/>
      <c r="CKR55" s="5"/>
      <c r="CKS55" s="5"/>
      <c r="CKT55" s="5"/>
      <c r="CKU55" s="5"/>
      <c r="CKV55" s="5"/>
      <c r="CKW55" s="5"/>
      <c r="CKX55" s="5"/>
      <c r="CKY55" s="5"/>
      <c r="CKZ55" s="5"/>
      <c r="CLA55" s="5"/>
      <c r="CLB55" s="5"/>
      <c r="CLC55" s="5"/>
      <c r="CLD55" s="5"/>
      <c r="CLE55" s="5"/>
      <c r="CLF55" s="5"/>
      <c r="CLG55" s="5"/>
      <c r="CLH55" s="5"/>
      <c r="CLI55" s="5"/>
      <c r="CLJ55" s="5"/>
      <c r="CLK55" s="5"/>
      <c r="CLL55" s="5"/>
      <c r="CLM55" s="5"/>
      <c r="CLN55" s="5"/>
      <c r="CLO55" s="5"/>
      <c r="CLP55" s="5"/>
      <c r="CLQ55" s="5"/>
      <c r="CLR55" s="5"/>
      <c r="CLS55" s="5"/>
      <c r="CLT55" s="5"/>
      <c r="CLU55" s="5"/>
      <c r="CLV55" s="5"/>
      <c r="CLW55" s="5"/>
      <c r="CLX55" s="5"/>
      <c r="CLY55" s="5"/>
      <c r="CLZ55" s="5"/>
      <c r="CMA55" s="5"/>
      <c r="CMB55" s="5"/>
      <c r="CMC55" s="5"/>
      <c r="CMD55" s="5"/>
      <c r="CME55" s="5"/>
      <c r="CMF55" s="5"/>
      <c r="CMG55" s="5"/>
      <c r="CMH55" s="5"/>
      <c r="CMI55" s="5"/>
      <c r="CMJ55" s="5"/>
      <c r="CMK55" s="5"/>
      <c r="CML55" s="5"/>
      <c r="CMM55" s="5"/>
      <c r="CMN55" s="5"/>
      <c r="CMO55" s="5"/>
      <c r="CMP55" s="5"/>
      <c r="CMQ55" s="5"/>
      <c r="CMR55" s="5"/>
      <c r="CMS55" s="5"/>
      <c r="CMT55" s="5"/>
      <c r="CMU55" s="5"/>
      <c r="CMV55" s="5"/>
      <c r="CMW55" s="5"/>
      <c r="CMX55" s="5"/>
      <c r="CMY55" s="5"/>
      <c r="CMZ55" s="5"/>
      <c r="CNA55" s="5"/>
      <c r="CNB55" s="5"/>
      <c r="CNC55" s="5"/>
      <c r="CND55" s="5"/>
      <c r="CNE55" s="5"/>
      <c r="CNF55" s="5"/>
      <c r="CNG55" s="5"/>
      <c r="CNH55" s="5"/>
      <c r="CNI55" s="5"/>
      <c r="CNJ55" s="5"/>
      <c r="CNK55" s="5"/>
      <c r="CNL55" s="5"/>
      <c r="CNM55" s="5"/>
      <c r="CNN55" s="5"/>
      <c r="CNO55" s="5"/>
      <c r="CNP55" s="5"/>
      <c r="CNQ55" s="5"/>
      <c r="CNR55" s="5"/>
      <c r="CNS55" s="5"/>
      <c r="CNT55" s="5"/>
      <c r="CNU55" s="5"/>
      <c r="CNV55" s="5"/>
      <c r="CNW55" s="5"/>
      <c r="CNX55" s="5"/>
      <c r="CNY55" s="5"/>
      <c r="CNZ55" s="5"/>
      <c r="COA55" s="5"/>
      <c r="COB55" s="5"/>
      <c r="COC55" s="5"/>
      <c r="COD55" s="5"/>
      <c r="COE55" s="5"/>
      <c r="COF55" s="5"/>
      <c r="COG55" s="5"/>
      <c r="COH55" s="5"/>
      <c r="COI55" s="5"/>
      <c r="COJ55" s="5"/>
      <c r="COK55" s="5"/>
      <c r="COL55" s="5"/>
      <c r="COM55" s="5"/>
      <c r="CON55" s="5"/>
      <c r="COO55" s="5"/>
      <c r="COP55" s="5"/>
      <c r="COQ55" s="5"/>
      <c r="COR55" s="5"/>
      <c r="COS55" s="5"/>
      <c r="COT55" s="5"/>
      <c r="COU55" s="5"/>
      <c r="COV55" s="5"/>
      <c r="COW55" s="5"/>
      <c r="COX55" s="5"/>
      <c r="COY55" s="5"/>
      <c r="COZ55" s="5"/>
      <c r="CPA55" s="5"/>
      <c r="CPB55" s="5"/>
      <c r="CPC55" s="5"/>
      <c r="CPD55" s="5"/>
      <c r="CPE55" s="5"/>
      <c r="CPF55" s="5"/>
      <c r="CPG55" s="5"/>
      <c r="CPH55" s="5"/>
      <c r="CPI55" s="5"/>
      <c r="CPJ55" s="5"/>
      <c r="CPK55" s="5"/>
      <c r="CPL55" s="5"/>
      <c r="CPM55" s="5"/>
      <c r="CPN55" s="5"/>
      <c r="CPO55" s="5"/>
      <c r="CPP55" s="5"/>
      <c r="CPQ55" s="5"/>
      <c r="CPR55" s="5"/>
      <c r="CPS55" s="5"/>
      <c r="CPT55" s="5"/>
      <c r="CPU55" s="5"/>
      <c r="CPV55" s="5"/>
      <c r="CPW55" s="5"/>
      <c r="CPX55" s="5"/>
      <c r="CPY55" s="5"/>
      <c r="CPZ55" s="5"/>
      <c r="CQA55" s="5"/>
      <c r="CQB55" s="5"/>
      <c r="CQC55" s="5"/>
      <c r="CQD55" s="5"/>
      <c r="CQE55" s="5"/>
      <c r="CQF55" s="5"/>
      <c r="CQG55" s="5"/>
      <c r="CQH55" s="5"/>
      <c r="CQI55" s="5"/>
      <c r="CQJ55" s="5"/>
      <c r="CQK55" s="5"/>
      <c r="CQL55" s="5"/>
      <c r="CQM55" s="5"/>
      <c r="CQN55" s="5"/>
      <c r="CQO55" s="5"/>
      <c r="CQP55" s="5"/>
      <c r="CQQ55" s="5"/>
      <c r="CQR55" s="5"/>
      <c r="CQS55" s="5"/>
      <c r="CQT55" s="5"/>
      <c r="CQU55" s="5"/>
      <c r="CQV55" s="5"/>
      <c r="CQW55" s="5"/>
      <c r="CQX55" s="5"/>
      <c r="CQY55" s="5"/>
      <c r="CQZ55" s="5"/>
      <c r="CRA55" s="5"/>
      <c r="CRB55" s="5"/>
      <c r="CRC55" s="5"/>
      <c r="CRD55" s="5"/>
      <c r="CRE55" s="5"/>
      <c r="CRF55" s="5"/>
      <c r="CRG55" s="5"/>
      <c r="CRH55" s="5"/>
      <c r="CRI55" s="5"/>
      <c r="CRJ55" s="5"/>
      <c r="CRK55" s="5"/>
      <c r="CRL55" s="5"/>
      <c r="CRM55" s="5"/>
      <c r="CRN55" s="5"/>
      <c r="CRO55" s="5"/>
      <c r="CRP55" s="5"/>
      <c r="CRQ55" s="5"/>
      <c r="CRR55" s="5"/>
      <c r="CRS55" s="5"/>
      <c r="CRT55" s="5"/>
      <c r="CRU55" s="5"/>
      <c r="CRV55" s="5"/>
      <c r="CRW55" s="5"/>
      <c r="CRX55" s="5"/>
      <c r="CRY55" s="5"/>
      <c r="CRZ55" s="5"/>
      <c r="CSA55" s="5"/>
      <c r="CSB55" s="5"/>
      <c r="CSC55" s="5"/>
      <c r="CSD55" s="5"/>
      <c r="CSE55" s="5"/>
      <c r="CSF55" s="5"/>
      <c r="CSG55" s="5"/>
      <c r="CSH55" s="5"/>
      <c r="CSI55" s="5"/>
      <c r="CSJ55" s="5"/>
      <c r="CSK55" s="5"/>
      <c r="CSL55" s="5"/>
      <c r="CSM55" s="5"/>
      <c r="CSN55" s="5"/>
      <c r="CSO55" s="5"/>
      <c r="CSP55" s="5"/>
      <c r="CSQ55" s="5"/>
      <c r="CSR55" s="5"/>
      <c r="CSS55" s="5"/>
      <c r="CST55" s="5"/>
      <c r="CSU55" s="5"/>
      <c r="CSV55" s="5"/>
      <c r="CSW55" s="5"/>
      <c r="CSX55" s="5"/>
      <c r="CSY55" s="5"/>
      <c r="CSZ55" s="5"/>
      <c r="CTA55" s="5"/>
      <c r="CTB55" s="5"/>
      <c r="CTC55" s="5"/>
      <c r="CTD55" s="5"/>
      <c r="CTE55" s="5"/>
      <c r="CTF55" s="5"/>
      <c r="CTG55" s="5"/>
      <c r="CTH55" s="5"/>
      <c r="CTI55" s="5"/>
      <c r="CTJ55" s="5"/>
      <c r="CTK55" s="5"/>
      <c r="CTL55" s="5"/>
      <c r="CTM55" s="5"/>
      <c r="CTN55" s="5"/>
      <c r="CTO55" s="5"/>
      <c r="CTP55" s="5"/>
      <c r="CTQ55" s="5"/>
      <c r="CTR55" s="5"/>
      <c r="CTS55" s="5"/>
      <c r="CTT55" s="5"/>
      <c r="CTU55" s="5"/>
      <c r="CTV55" s="5"/>
      <c r="CTW55" s="5"/>
      <c r="CTX55" s="5"/>
      <c r="CTY55" s="5"/>
      <c r="CTZ55" s="5"/>
      <c r="CUA55" s="5"/>
      <c r="CUB55" s="5"/>
      <c r="CUC55" s="5"/>
      <c r="CUD55" s="5"/>
      <c r="CUE55" s="5"/>
      <c r="CUF55" s="5"/>
      <c r="CUG55" s="5"/>
      <c r="CUH55" s="5"/>
      <c r="CUI55" s="5"/>
      <c r="CUJ55" s="5"/>
      <c r="CUK55" s="5"/>
      <c r="CUL55" s="5"/>
      <c r="CUM55" s="5"/>
      <c r="CUN55" s="5"/>
      <c r="CUO55" s="5"/>
      <c r="CUP55" s="5"/>
      <c r="CUQ55" s="5"/>
      <c r="CUR55" s="5"/>
      <c r="CUS55" s="5"/>
      <c r="CUT55" s="5"/>
      <c r="CUU55" s="5"/>
      <c r="CUV55" s="5"/>
      <c r="CUW55" s="5"/>
      <c r="CUX55" s="5"/>
      <c r="CUY55" s="5"/>
      <c r="CUZ55" s="5"/>
      <c r="CVA55" s="5"/>
      <c r="CVB55" s="5"/>
      <c r="CVC55" s="5"/>
      <c r="CVD55" s="5"/>
      <c r="CVE55" s="5"/>
      <c r="CVF55" s="5"/>
      <c r="CVG55" s="5"/>
      <c r="CVH55" s="5"/>
      <c r="CVI55" s="5"/>
      <c r="CVJ55" s="5"/>
      <c r="CVK55" s="5"/>
      <c r="CVL55" s="5"/>
      <c r="CVM55" s="5"/>
      <c r="CVN55" s="5"/>
      <c r="CVO55" s="5"/>
      <c r="CVP55" s="5"/>
      <c r="CVQ55" s="5"/>
      <c r="CVR55" s="5"/>
      <c r="CVS55" s="5"/>
      <c r="CVT55" s="5"/>
      <c r="CVU55" s="5"/>
      <c r="CVV55" s="5"/>
      <c r="CVW55" s="5"/>
      <c r="CVX55" s="5"/>
      <c r="CVY55" s="5"/>
      <c r="CVZ55" s="5"/>
      <c r="CWA55" s="5"/>
      <c r="CWB55" s="5"/>
      <c r="CWC55" s="5"/>
      <c r="CWD55" s="5"/>
      <c r="CWE55" s="5"/>
      <c r="CWF55" s="5"/>
      <c r="CWG55" s="5"/>
      <c r="CWH55" s="5"/>
      <c r="CWI55" s="5"/>
      <c r="CWJ55" s="5"/>
      <c r="CWK55" s="5"/>
      <c r="CWL55" s="5"/>
      <c r="CWM55" s="5"/>
      <c r="CWN55" s="5"/>
      <c r="CWO55" s="5"/>
      <c r="CWP55" s="5"/>
      <c r="CWQ55" s="5"/>
      <c r="CWR55" s="5"/>
      <c r="CWS55" s="5"/>
    </row>
    <row r="56" spans="1:2645" s="6" customFormat="1">
      <c r="A56" s="24" t="s">
        <v>55</v>
      </c>
      <c r="B56" s="242">
        <v>0</v>
      </c>
      <c r="C56" s="242">
        <v>0</v>
      </c>
      <c r="D56" s="242">
        <v>0</v>
      </c>
      <c r="E56" s="242">
        <v>0</v>
      </c>
      <c r="F56" s="242">
        <v>0</v>
      </c>
      <c r="G56" s="242">
        <v>0</v>
      </c>
      <c r="H56" s="242">
        <v>0</v>
      </c>
      <c r="I56" s="242">
        <v>0</v>
      </c>
      <c r="J56" s="242">
        <v>0</v>
      </c>
      <c r="K56" s="242">
        <v>0</v>
      </c>
      <c r="L56" s="242">
        <v>0</v>
      </c>
      <c r="M56" s="242">
        <v>0</v>
      </c>
      <c r="N56" s="242">
        <v>0</v>
      </c>
      <c r="O56" s="242">
        <v>0</v>
      </c>
      <c r="P56" s="242">
        <v>0</v>
      </c>
      <c r="Q56" s="90">
        <v>-35.386000000000003</v>
      </c>
      <c r="R56" s="90">
        <v>8.9</v>
      </c>
      <c r="S56" s="90">
        <v>-10.904999999999999</v>
      </c>
      <c r="T56" s="90">
        <v>-32.885999999999996</v>
      </c>
      <c r="U56" s="90">
        <v>10.586</v>
      </c>
      <c r="V56" s="90">
        <v>-6.6150000000000002</v>
      </c>
      <c r="W56" s="90">
        <v>-20.411000000000001</v>
      </c>
      <c r="X56" s="90">
        <v>-8.3471430000000009</v>
      </c>
      <c r="Y56" s="90">
        <v>5.5790000000000006</v>
      </c>
      <c r="Z56" s="90">
        <v>-64.564999999999998</v>
      </c>
      <c r="AA56" s="90">
        <v>-362.25299999999999</v>
      </c>
      <c r="AB56" s="90">
        <v>-181.303</v>
      </c>
      <c r="AC56" s="90">
        <v>56.540999999999997</v>
      </c>
      <c r="AD56" s="90">
        <v>-164.98808</v>
      </c>
      <c r="AE56" s="90">
        <v>-7.052323799999999</v>
      </c>
      <c r="AF56" s="90">
        <v>-6.0784215699999997</v>
      </c>
      <c r="AG56" s="90">
        <v>69.841999999999985</v>
      </c>
      <c r="AH56" s="90">
        <v>97.735000000000014</v>
      </c>
      <c r="AI56" s="90">
        <v>121.06399999999999</v>
      </c>
      <c r="AJ56" s="90">
        <v>-40.004000000000005</v>
      </c>
      <c r="AK56" s="90">
        <v>-68.955999999999975</v>
      </c>
      <c r="AL56" s="90">
        <v>70.430999999999997</v>
      </c>
      <c r="AM56" s="90">
        <v>-132.23930000000001</v>
      </c>
      <c r="AN56" s="90">
        <v>-933.22600000000091</v>
      </c>
      <c r="AO56" s="150"/>
      <c r="AP56"/>
      <c r="AQ56"/>
      <c r="AR56"/>
      <c r="AS56"/>
      <c r="AT56"/>
    </row>
    <row r="57" spans="1:2645" s="6" customFormat="1">
      <c r="A57" s="91" t="s">
        <v>403</v>
      </c>
      <c r="B57" s="243"/>
      <c r="C57" s="243"/>
      <c r="D57" s="243"/>
      <c r="E57" s="243"/>
      <c r="F57" s="243"/>
      <c r="G57" s="243"/>
      <c r="H57" s="243"/>
      <c r="I57" s="243"/>
      <c r="J57" s="243"/>
      <c r="K57" s="243"/>
      <c r="L57" s="243"/>
      <c r="M57" s="243"/>
      <c r="N57" s="243"/>
      <c r="O57" s="243"/>
      <c r="P57" s="243"/>
      <c r="Q57" s="93">
        <v>-35.386000000000003</v>
      </c>
      <c r="R57" s="93">
        <v>-11.144</v>
      </c>
      <c r="S57" s="93">
        <v>-10.904999999999999</v>
      </c>
      <c r="T57" s="93">
        <v>-8.9860000000000007</v>
      </c>
      <c r="U57" s="92">
        <v>10.586</v>
      </c>
      <c r="V57" s="92">
        <v>-6.6150000000000002</v>
      </c>
      <c r="W57" s="92">
        <v>-20.411000000000001</v>
      </c>
      <c r="X57" s="92">
        <v>-8.3471430000000009</v>
      </c>
      <c r="Y57" s="92">
        <v>-10.420999999999999</v>
      </c>
      <c r="Z57" s="92">
        <v>-36.564999999999998</v>
      </c>
      <c r="AA57" s="93">
        <v>-1.4650000000000001</v>
      </c>
      <c r="AB57" s="93">
        <v>-5.4009999999999998</v>
      </c>
      <c r="AC57" s="93">
        <v>25.882999999999999</v>
      </c>
      <c r="AD57" s="93">
        <v>-16.834</v>
      </c>
      <c r="AE57" s="93">
        <v>-7.35</v>
      </c>
      <c r="AF57" s="93">
        <v>-10.176</v>
      </c>
      <c r="AG57" s="93">
        <v>-27.951000000000001</v>
      </c>
      <c r="AH57" s="93">
        <v>-3.2429999999999999</v>
      </c>
      <c r="AI57" s="93">
        <v>0.75</v>
      </c>
      <c r="AJ57" s="93">
        <v>-2.7959999999999998</v>
      </c>
      <c r="AK57" s="93">
        <v>-52.98</v>
      </c>
      <c r="AL57" s="93">
        <v>-32.9</v>
      </c>
      <c r="AM57" s="93">
        <v>-6.2</v>
      </c>
      <c r="AN57" s="93">
        <v>-3.802000000000886</v>
      </c>
      <c r="AO57" s="434"/>
      <c r="AP57" s="434"/>
      <c r="AQ57"/>
      <c r="AR57"/>
      <c r="AS57"/>
      <c r="AT57"/>
    </row>
    <row r="58" spans="1:2645" s="6" customFormat="1">
      <c r="A58" s="91" t="s">
        <v>404</v>
      </c>
      <c r="B58" s="243"/>
      <c r="C58" s="243"/>
      <c r="D58" s="243"/>
      <c r="E58" s="243"/>
      <c r="F58" s="243"/>
      <c r="G58" s="243"/>
      <c r="H58" s="243"/>
      <c r="I58" s="243"/>
      <c r="J58" s="243"/>
      <c r="K58" s="243"/>
      <c r="L58" s="243"/>
      <c r="M58" s="243"/>
      <c r="N58" s="243"/>
      <c r="O58" s="243"/>
      <c r="P58" s="243"/>
      <c r="Q58" s="93"/>
      <c r="R58" s="93"/>
      <c r="S58" s="93"/>
      <c r="T58" s="93"/>
      <c r="U58" s="93"/>
      <c r="V58" s="93"/>
      <c r="W58" s="93"/>
      <c r="X58" s="93"/>
      <c r="Y58" s="93"/>
      <c r="Z58" s="93"/>
      <c r="AA58" s="93"/>
      <c r="AB58" s="93"/>
      <c r="AC58" s="93"/>
      <c r="AD58" s="93"/>
      <c r="AE58" s="93"/>
      <c r="AF58" s="93"/>
      <c r="AG58" s="93">
        <v>98.192999999999998</v>
      </c>
      <c r="AH58" s="93">
        <v>133.143</v>
      </c>
      <c r="AI58" s="93">
        <v>133.488</v>
      </c>
      <c r="AJ58" s="93">
        <v>128.08000000000001</v>
      </c>
      <c r="AK58" s="93">
        <v>134.286</v>
      </c>
      <c r="AL58" s="93">
        <v>132.80000000000001</v>
      </c>
      <c r="AM58" s="93">
        <v>139.34399999999999</v>
      </c>
      <c r="AN58" s="93">
        <v>142.54400000000001</v>
      </c>
      <c r="AO58" s="434"/>
      <c r="AP58" s="150"/>
      <c r="AQ58"/>
      <c r="AR58"/>
      <c r="AS58"/>
      <c r="AT58"/>
    </row>
    <row r="59" spans="1:2645" s="6" customFormat="1">
      <c r="A59" s="91" t="s">
        <v>652</v>
      </c>
      <c r="B59" s="243"/>
      <c r="C59" s="243"/>
      <c r="D59" s="243"/>
      <c r="E59" s="243"/>
      <c r="F59" s="243"/>
      <c r="G59" s="243"/>
      <c r="H59" s="243"/>
      <c r="I59" s="243"/>
      <c r="J59" s="243"/>
      <c r="K59" s="243"/>
      <c r="L59" s="243"/>
      <c r="M59" s="243"/>
      <c r="N59" s="243"/>
      <c r="O59" s="243"/>
      <c r="P59" s="243"/>
      <c r="Q59" s="93"/>
      <c r="R59" s="93"/>
      <c r="S59" s="93"/>
      <c r="T59" s="93"/>
      <c r="U59" s="93"/>
      <c r="V59" s="93"/>
      <c r="W59" s="93"/>
      <c r="X59" s="93"/>
      <c r="Y59" s="93"/>
      <c r="Z59" s="93"/>
      <c r="AA59" s="93"/>
      <c r="AB59" s="93"/>
      <c r="AC59" s="93"/>
      <c r="AD59" s="93"/>
      <c r="AE59" s="93"/>
      <c r="AF59" s="93"/>
      <c r="AG59" s="93"/>
      <c r="AH59" s="93"/>
      <c r="AI59" s="93"/>
      <c r="AJ59" s="93"/>
      <c r="AK59" s="93">
        <v>-10.741</v>
      </c>
      <c r="AL59" s="93">
        <v>-7.45</v>
      </c>
      <c r="AM59" s="93">
        <v>-7.7903000000000002</v>
      </c>
      <c r="AN59" s="93">
        <v>-9.3350000000000044</v>
      </c>
      <c r="AO59" s="434"/>
      <c r="AP59"/>
      <c r="AQ59"/>
      <c r="AR59"/>
      <c r="AS59"/>
      <c r="AT59"/>
    </row>
    <row r="60" spans="1:2645" s="6" customFormat="1">
      <c r="A60" s="91" t="s">
        <v>405</v>
      </c>
      <c r="B60" s="243"/>
      <c r="C60" s="243"/>
      <c r="D60" s="243"/>
      <c r="E60" s="243"/>
      <c r="F60" s="243"/>
      <c r="G60" s="243"/>
      <c r="H60" s="243"/>
      <c r="I60" s="243"/>
      <c r="J60" s="243"/>
      <c r="K60" s="243"/>
      <c r="L60" s="243"/>
      <c r="M60" s="243"/>
      <c r="N60" s="243"/>
      <c r="O60" s="243"/>
      <c r="P60" s="243"/>
      <c r="Q60" s="225"/>
      <c r="R60" s="225">
        <v>20</v>
      </c>
      <c r="S60" s="225"/>
      <c r="T60" s="225">
        <v>-23.9</v>
      </c>
      <c r="U60" s="93"/>
      <c r="V60" s="93"/>
      <c r="W60" s="92"/>
      <c r="X60" s="92"/>
      <c r="Y60" s="92">
        <v>16</v>
      </c>
      <c r="Z60" s="92">
        <v>-28</v>
      </c>
      <c r="AA60" s="93">
        <v>-360.78800000000001</v>
      </c>
      <c r="AB60" s="93">
        <v>-175.90199999999999</v>
      </c>
      <c r="AC60" s="93">
        <v>30.658000000000001</v>
      </c>
      <c r="AD60" s="93">
        <v>-148.15407999999999</v>
      </c>
      <c r="AE60" s="93">
        <v>0.297676200000001</v>
      </c>
      <c r="AF60" s="93">
        <v>4.0975784300000004</v>
      </c>
      <c r="AG60" s="93">
        <v>-0.4</v>
      </c>
      <c r="AH60" s="93">
        <v>-32.164999999999999</v>
      </c>
      <c r="AI60" s="93">
        <v>-13.173999999999999</v>
      </c>
      <c r="AJ60" s="93">
        <v>-165.28800000000001</v>
      </c>
      <c r="AK60" s="93">
        <v>-139.52099999999999</v>
      </c>
      <c r="AL60" s="93">
        <v>-22.019000000000005</v>
      </c>
      <c r="AM60" s="93">
        <v>-257.59300000000002</v>
      </c>
      <c r="AN60" s="93">
        <v>-1062.633</v>
      </c>
      <c r="AO60" s="434"/>
      <c r="AP60"/>
      <c r="AQ60"/>
      <c r="AR60"/>
      <c r="AS60"/>
      <c r="AT60"/>
    </row>
    <row r="61" spans="1:2645" s="6" customFormat="1">
      <c r="A61" s="24" t="s">
        <v>692</v>
      </c>
      <c r="B61" s="243"/>
      <c r="C61" s="243"/>
      <c r="D61" s="243"/>
      <c r="E61" s="243"/>
      <c r="F61" s="243"/>
      <c r="G61" s="243"/>
      <c r="H61" s="243"/>
      <c r="I61" s="243"/>
      <c r="J61" s="243"/>
      <c r="K61" s="243"/>
      <c r="L61" s="243"/>
      <c r="M61" s="243"/>
      <c r="N61" s="243"/>
      <c r="O61" s="243"/>
      <c r="P61" s="243"/>
      <c r="Q61" s="225"/>
      <c r="R61" s="225"/>
      <c r="S61" s="225"/>
      <c r="T61" s="225"/>
      <c r="U61" s="93"/>
      <c r="V61" s="93"/>
      <c r="W61" s="93"/>
      <c r="X61" s="93"/>
      <c r="Y61" s="93"/>
      <c r="Z61" s="93"/>
      <c r="AA61" s="93"/>
      <c r="AB61" s="93"/>
      <c r="AC61" s="93"/>
      <c r="AD61" s="93"/>
      <c r="AE61" s="93"/>
      <c r="AF61" s="93"/>
      <c r="AG61" s="90"/>
      <c r="AH61" s="90"/>
      <c r="AI61" s="90"/>
      <c r="AJ61" s="90"/>
      <c r="AK61" s="90">
        <v>-43.918999999999997</v>
      </c>
      <c r="AL61" s="90">
        <v>-43.944000000000003</v>
      </c>
      <c r="AM61" s="90">
        <v>-57.161999999999999</v>
      </c>
      <c r="AN61" s="90">
        <v>-57.3</v>
      </c>
      <c r="AO61" s="150"/>
      <c r="AP61" s="150"/>
      <c r="AQ61"/>
      <c r="AR61"/>
      <c r="AS61"/>
      <c r="AT61"/>
    </row>
    <row r="62" spans="1:2645" s="6" customFormat="1">
      <c r="A62" s="91" t="s">
        <v>652</v>
      </c>
      <c r="B62" s="243"/>
      <c r="C62" s="243"/>
      <c r="D62" s="243"/>
      <c r="E62" s="243"/>
      <c r="F62" s="243"/>
      <c r="G62" s="243"/>
      <c r="H62" s="243"/>
      <c r="I62" s="243"/>
      <c r="J62" s="243"/>
      <c r="K62" s="243"/>
      <c r="L62" s="243"/>
      <c r="M62" s="243"/>
      <c r="N62" s="243"/>
      <c r="O62" s="243"/>
      <c r="P62" s="243"/>
      <c r="Q62" s="225"/>
      <c r="R62" s="225"/>
      <c r="S62" s="225"/>
      <c r="T62" s="225"/>
      <c r="U62" s="93"/>
      <c r="V62" s="93"/>
      <c r="W62" s="93"/>
      <c r="X62" s="93"/>
      <c r="Y62" s="93"/>
      <c r="Z62" s="93"/>
      <c r="AA62" s="93"/>
      <c r="AB62" s="93"/>
      <c r="AC62" s="93"/>
      <c r="AD62" s="93"/>
      <c r="AE62" s="93"/>
      <c r="AF62" s="93"/>
      <c r="AG62" s="93"/>
      <c r="AH62" s="93"/>
      <c r="AI62" s="93"/>
      <c r="AJ62" s="93"/>
      <c r="AK62" s="93">
        <v>-43.918999999999997</v>
      </c>
      <c r="AL62" s="93">
        <v>-43.944000000000003</v>
      </c>
      <c r="AM62" s="93">
        <v>-57.161999999999999</v>
      </c>
      <c r="AN62" s="93">
        <v>-57.3</v>
      </c>
      <c r="AO62" s="434"/>
      <c r="AP62"/>
      <c r="AQ62"/>
      <c r="AR62"/>
      <c r="AS62"/>
      <c r="AT62"/>
    </row>
    <row r="63" spans="1:2645" s="6" customFormat="1">
      <c r="A63" s="24" t="s">
        <v>56</v>
      </c>
      <c r="B63" s="242">
        <v>0</v>
      </c>
      <c r="C63" s="242">
        <v>0</v>
      </c>
      <c r="D63" s="242">
        <v>0</v>
      </c>
      <c r="E63" s="242">
        <v>0</v>
      </c>
      <c r="F63" s="242">
        <v>0</v>
      </c>
      <c r="G63" s="242">
        <v>0</v>
      </c>
      <c r="H63" s="242">
        <v>0</v>
      </c>
      <c r="I63" s="242">
        <v>0</v>
      </c>
      <c r="J63" s="242">
        <v>0</v>
      </c>
      <c r="K63" s="242">
        <v>0</v>
      </c>
      <c r="L63" s="242">
        <v>0</v>
      </c>
      <c r="M63" s="242">
        <v>0</v>
      </c>
      <c r="N63" s="242">
        <v>0</v>
      </c>
      <c r="O63" s="242">
        <v>0</v>
      </c>
      <c r="P63" s="242">
        <v>0</v>
      </c>
      <c r="Q63" s="90">
        <v>-55.580318923511804</v>
      </c>
      <c r="R63" s="90">
        <v>13.472982288450032</v>
      </c>
      <c r="S63" s="90">
        <v>100.37972220717516</v>
      </c>
      <c r="T63" s="90">
        <v>126.57297397624748</v>
      </c>
      <c r="U63" s="90">
        <v>-17.964678471872702</v>
      </c>
      <c r="V63" s="90">
        <v>168.07615259030501</v>
      </c>
      <c r="W63" s="90">
        <v>242.96584740969453</v>
      </c>
      <c r="X63" s="90">
        <v>-45.593920010000033</v>
      </c>
      <c r="Y63" s="90">
        <v>-459.72514062870448</v>
      </c>
      <c r="Z63" s="90">
        <v>207.13419028702501</v>
      </c>
      <c r="AA63" s="90">
        <v>142.03370620788331</v>
      </c>
      <c r="AB63" s="90">
        <v>-32.414312283688403</v>
      </c>
      <c r="AC63" s="90">
        <v>221.40525311875228</v>
      </c>
      <c r="AD63" s="90">
        <v>621.95189852354201</v>
      </c>
      <c r="AE63" s="90">
        <v>343.44799999999998</v>
      </c>
      <c r="AF63" s="90">
        <v>35.768525539999999</v>
      </c>
      <c r="AG63" s="90">
        <v>44.499797999999998</v>
      </c>
      <c r="AH63" s="90">
        <v>48.392000000000003</v>
      </c>
      <c r="AI63" s="90">
        <v>112.27800000000001</v>
      </c>
      <c r="AJ63" s="90">
        <v>-209.84899999999999</v>
      </c>
      <c r="AK63" s="90">
        <v>36.507000000000005</v>
      </c>
      <c r="AL63" s="90">
        <v>-286.38100000000003</v>
      </c>
      <c r="AM63" s="90">
        <v>-113.42399999999998</v>
      </c>
      <c r="AN63" s="90">
        <v>-184.9411001</v>
      </c>
      <c r="AO63" s="150"/>
      <c r="AP63"/>
      <c r="AQ63"/>
      <c r="AR63"/>
      <c r="AS63"/>
      <c r="AT63"/>
    </row>
    <row r="64" spans="1:2645" s="6" customFormat="1">
      <c r="A64" s="91" t="s">
        <v>406</v>
      </c>
      <c r="B64" s="243"/>
      <c r="C64" s="243"/>
      <c r="D64" s="243"/>
      <c r="E64" s="243"/>
      <c r="F64" s="243"/>
      <c r="G64" s="243"/>
      <c r="H64" s="243"/>
      <c r="I64" s="243"/>
      <c r="J64" s="243"/>
      <c r="K64" s="243"/>
      <c r="L64" s="243"/>
      <c r="M64" s="243"/>
      <c r="N64" s="243"/>
      <c r="O64" s="243"/>
      <c r="P64" s="243"/>
      <c r="Q64" s="225">
        <v>-55.580318923511804</v>
      </c>
      <c r="R64" s="225">
        <v>13.472982288450032</v>
      </c>
      <c r="S64" s="225">
        <v>98.579722207175166</v>
      </c>
      <c r="T64" s="225">
        <v>38.772973976247492</v>
      </c>
      <c r="U64" s="93">
        <v>-119.0646784718727</v>
      </c>
      <c r="V64" s="93">
        <v>64.35115259030502</v>
      </c>
      <c r="W64" s="92">
        <v>-13.96215259030547</v>
      </c>
      <c r="X64" s="92">
        <v>-45.593920010000033</v>
      </c>
      <c r="Y64" s="92">
        <v>-355.04899999999998</v>
      </c>
      <c r="Z64" s="92">
        <v>95.81</v>
      </c>
      <c r="AA64" s="93">
        <v>2.2549999999999955</v>
      </c>
      <c r="AB64" s="93">
        <v>-328.89099999999996</v>
      </c>
      <c r="AC64" s="93">
        <v>-88.292000000000002</v>
      </c>
      <c r="AD64" s="93">
        <v>331.73200000000003</v>
      </c>
      <c r="AE64" s="93">
        <v>75.447999999999979</v>
      </c>
      <c r="AF64" s="93">
        <v>-67.106999999999999</v>
      </c>
      <c r="AG64" s="93">
        <v>27.36</v>
      </c>
      <c r="AH64" s="93">
        <v>56.690000000000005</v>
      </c>
      <c r="AI64" s="93">
        <v>162.33500000000001</v>
      </c>
      <c r="AJ64" s="93">
        <v>16.306000000000001</v>
      </c>
      <c r="AK64" s="93">
        <v>25.824999999999999</v>
      </c>
      <c r="AL64" s="93">
        <v>-86.504999999999995</v>
      </c>
      <c r="AM64" s="93">
        <v>106.053</v>
      </c>
      <c r="AN64" s="93">
        <v>9.4</v>
      </c>
      <c r="AO64" s="434"/>
      <c r="AP64"/>
      <c r="AQ64"/>
      <c r="AR64"/>
      <c r="AS64"/>
      <c r="AT64"/>
    </row>
    <row r="65" spans="1:46" s="6" customFormat="1">
      <c r="A65" s="94" t="s">
        <v>247</v>
      </c>
      <c r="B65" s="243"/>
      <c r="C65" s="243"/>
      <c r="D65" s="243"/>
      <c r="E65" s="243"/>
      <c r="F65" s="243"/>
      <c r="G65" s="243"/>
      <c r="H65" s="243"/>
      <c r="I65" s="243"/>
      <c r="J65" s="243"/>
      <c r="K65" s="243"/>
      <c r="L65" s="243"/>
      <c r="M65" s="243"/>
      <c r="N65" s="243"/>
      <c r="O65" s="243"/>
      <c r="P65" s="243"/>
      <c r="Q65" s="93">
        <v>0</v>
      </c>
      <c r="R65" s="93">
        <v>0</v>
      </c>
      <c r="S65" s="93">
        <v>1.7999999999999972</v>
      </c>
      <c r="T65" s="93">
        <v>87.8</v>
      </c>
      <c r="U65" s="93">
        <v>101.1</v>
      </c>
      <c r="V65" s="93">
        <v>103.72499999999999</v>
      </c>
      <c r="W65" s="93">
        <v>256.928</v>
      </c>
      <c r="X65" s="93">
        <v>0</v>
      </c>
      <c r="Y65" s="93">
        <v>0</v>
      </c>
      <c r="Z65" s="93">
        <v>0</v>
      </c>
      <c r="AA65" s="93">
        <v>0</v>
      </c>
      <c r="AB65" s="93">
        <v>0</v>
      </c>
      <c r="AC65" s="93">
        <v>110.069164</v>
      </c>
      <c r="AD65" s="93">
        <v>91.7</v>
      </c>
      <c r="AE65" s="93">
        <v>-1.3</v>
      </c>
      <c r="AF65" s="93">
        <v>0</v>
      </c>
      <c r="AG65" s="93">
        <v>0</v>
      </c>
      <c r="AH65" s="93">
        <v>0</v>
      </c>
      <c r="AI65" s="93">
        <v>0</v>
      </c>
      <c r="AJ65" s="93">
        <v>0</v>
      </c>
      <c r="AK65" s="93">
        <v>0</v>
      </c>
      <c r="AL65" s="93">
        <v>0</v>
      </c>
      <c r="AM65" s="93">
        <v>0</v>
      </c>
      <c r="AN65" s="93">
        <v>0</v>
      </c>
      <c r="AO65" s="434"/>
      <c r="AP65"/>
      <c r="AQ65"/>
      <c r="AR65"/>
      <c r="AS65"/>
      <c r="AT65"/>
    </row>
    <row r="66" spans="1:46" s="6" customFormat="1">
      <c r="A66" s="94" t="s">
        <v>407</v>
      </c>
      <c r="B66" s="243"/>
      <c r="C66" s="243"/>
      <c r="D66" s="243"/>
      <c r="E66" s="243"/>
      <c r="F66" s="243"/>
      <c r="G66" s="243"/>
      <c r="H66" s="243"/>
      <c r="I66" s="243"/>
      <c r="J66" s="243"/>
      <c r="K66" s="243"/>
      <c r="L66" s="243"/>
      <c r="M66" s="243"/>
      <c r="N66" s="243"/>
      <c r="O66" s="243"/>
      <c r="P66" s="243"/>
      <c r="Q66" s="93"/>
      <c r="R66" s="93"/>
      <c r="S66" s="93"/>
      <c r="T66" s="93"/>
      <c r="U66" s="93"/>
      <c r="V66" s="93"/>
      <c r="W66" s="93"/>
      <c r="X66" s="93"/>
      <c r="Y66" s="93">
        <v>-104.67614062870449</v>
      </c>
      <c r="Z66" s="93">
        <v>111.324190287025</v>
      </c>
      <c r="AA66" s="93">
        <v>139.77870620788332</v>
      </c>
      <c r="AB66" s="93">
        <v>176.67668771631156</v>
      </c>
      <c r="AC66" s="93">
        <v>174.10208911875227</v>
      </c>
      <c r="AD66" s="93">
        <v>178.639536303542</v>
      </c>
      <c r="AE66" s="93">
        <v>296.10000000000002</v>
      </c>
      <c r="AF66" s="93">
        <v>93.789000000000001</v>
      </c>
      <c r="AG66" s="93">
        <v>71.591797999999997</v>
      </c>
      <c r="AH66" s="93">
        <v>-6.6</v>
      </c>
      <c r="AI66" s="93">
        <v>-37.799999999999997</v>
      </c>
      <c r="AJ66" s="93">
        <v>-2.976</v>
      </c>
      <c r="AK66" s="93">
        <v>11</v>
      </c>
      <c r="AL66" s="93">
        <v>0</v>
      </c>
      <c r="AM66" s="93">
        <v>0</v>
      </c>
      <c r="AN66" s="93">
        <v>0</v>
      </c>
      <c r="AO66" s="434"/>
      <c r="AP66" s="150"/>
      <c r="AQ66"/>
      <c r="AR66"/>
      <c r="AS66"/>
      <c r="AT66"/>
    </row>
    <row r="67" spans="1:46" s="6" customFormat="1">
      <c r="A67" s="91" t="s">
        <v>652</v>
      </c>
      <c r="B67" s="243"/>
      <c r="C67" s="243"/>
      <c r="D67" s="243"/>
      <c r="E67" s="243"/>
      <c r="F67" s="243"/>
      <c r="G67" s="243"/>
      <c r="H67" s="243"/>
      <c r="I67" s="243"/>
      <c r="J67" s="243"/>
      <c r="K67" s="243"/>
      <c r="L67" s="243"/>
      <c r="M67" s="243"/>
      <c r="N67" s="243"/>
      <c r="O67" s="243"/>
      <c r="P67" s="243"/>
      <c r="Q67" s="93"/>
      <c r="R67" s="93"/>
      <c r="S67" s="93"/>
      <c r="T67" s="93"/>
      <c r="U67" s="93"/>
      <c r="V67" s="93"/>
      <c r="W67" s="93"/>
      <c r="X67" s="93"/>
      <c r="Y67" s="93"/>
      <c r="Z67" s="93"/>
      <c r="AA67" s="93"/>
      <c r="AB67" s="93"/>
      <c r="AC67" s="93"/>
      <c r="AD67" s="93"/>
      <c r="AE67" s="93"/>
      <c r="AF67" s="93"/>
      <c r="AG67" s="93"/>
      <c r="AH67" s="93"/>
      <c r="AI67" s="93"/>
      <c r="AJ67" s="93"/>
      <c r="AK67" s="93">
        <v>3.7820000000000005</v>
      </c>
      <c r="AL67" s="93">
        <v>-186.33600000000001</v>
      </c>
      <c r="AM67" s="93">
        <v>-228.32299999999998</v>
      </c>
      <c r="AN67" s="93">
        <v>-194.483</v>
      </c>
      <c r="AO67" s="434"/>
      <c r="AP67"/>
      <c r="AQ67"/>
      <c r="AR67"/>
      <c r="AS67"/>
      <c r="AT67"/>
    </row>
    <row r="68" spans="1:46" s="6" customFormat="1">
      <c r="A68" s="91" t="s">
        <v>405</v>
      </c>
      <c r="B68" s="243"/>
      <c r="C68" s="243"/>
      <c r="D68" s="243"/>
      <c r="E68" s="243"/>
      <c r="F68" s="243"/>
      <c r="G68" s="243"/>
      <c r="H68" s="243"/>
      <c r="I68" s="243"/>
      <c r="J68" s="243"/>
      <c r="K68" s="243"/>
      <c r="L68" s="243"/>
      <c r="M68" s="243"/>
      <c r="N68" s="243"/>
      <c r="O68" s="243"/>
      <c r="P68" s="243"/>
      <c r="Q68" s="93"/>
      <c r="R68" s="93"/>
      <c r="S68" s="93"/>
      <c r="T68" s="93"/>
      <c r="U68" s="93"/>
      <c r="V68" s="93"/>
      <c r="W68" s="93"/>
      <c r="X68" s="93"/>
      <c r="Y68" s="93"/>
      <c r="Z68" s="93"/>
      <c r="AA68" s="93"/>
      <c r="AB68" s="93">
        <v>119.8</v>
      </c>
      <c r="AC68" s="93">
        <v>25.525999999999996</v>
      </c>
      <c r="AD68" s="93">
        <v>19.880362219999999</v>
      </c>
      <c r="AE68" s="93">
        <v>-26.8</v>
      </c>
      <c r="AF68" s="93">
        <v>9.0865255400000002</v>
      </c>
      <c r="AG68" s="93">
        <v>-54.451999999999998</v>
      </c>
      <c r="AH68" s="93">
        <v>-1.698</v>
      </c>
      <c r="AI68" s="93">
        <v>-12.257</v>
      </c>
      <c r="AJ68" s="93">
        <v>-223.179</v>
      </c>
      <c r="AK68" s="93">
        <v>-4.0999999999999996</v>
      </c>
      <c r="AL68" s="93">
        <v>-13.54</v>
      </c>
      <c r="AM68" s="93">
        <v>8.8460000000000001</v>
      </c>
      <c r="AN68" s="93">
        <v>0.14189990000000038</v>
      </c>
      <c r="AO68" s="434"/>
      <c r="AP68"/>
      <c r="AQ68"/>
      <c r="AR68"/>
      <c r="AS68"/>
      <c r="AT68"/>
    </row>
    <row r="69" spans="1:46" s="6" customFormat="1">
      <c r="A69" s="24" t="s">
        <v>408</v>
      </c>
      <c r="B69" s="242">
        <v>0</v>
      </c>
      <c r="C69" s="242">
        <v>0</v>
      </c>
      <c r="D69" s="242">
        <v>0</v>
      </c>
      <c r="E69" s="242">
        <v>0</v>
      </c>
      <c r="F69" s="242">
        <v>0</v>
      </c>
      <c r="G69" s="242">
        <v>0</v>
      </c>
      <c r="H69" s="242">
        <v>0</v>
      </c>
      <c r="I69" s="242">
        <v>0</v>
      </c>
      <c r="J69" s="242">
        <v>0</v>
      </c>
      <c r="K69" s="242">
        <v>0</v>
      </c>
      <c r="L69" s="242">
        <v>0</v>
      </c>
      <c r="M69" s="242">
        <v>0</v>
      </c>
      <c r="N69" s="242">
        <v>0</v>
      </c>
      <c r="O69" s="242">
        <v>0</v>
      </c>
      <c r="P69" s="242">
        <v>0</v>
      </c>
      <c r="Q69" s="90">
        <v>-59.209504619999997</v>
      </c>
      <c r="R69" s="90">
        <v>-80.334944330000013</v>
      </c>
      <c r="S69" s="90">
        <v>-19.77534035</v>
      </c>
      <c r="T69" s="90">
        <v>27.885513149999998</v>
      </c>
      <c r="U69" s="90">
        <v>43.44603326</v>
      </c>
      <c r="V69" s="90">
        <v>-89.033073729999998</v>
      </c>
      <c r="W69" s="90">
        <v>-6.8029787199999996</v>
      </c>
      <c r="X69" s="90">
        <v>-99.428408000000005</v>
      </c>
      <c r="Y69" s="90">
        <v>-197.22699259000001</v>
      </c>
      <c r="Z69" s="90">
        <v>-306.95106300999998</v>
      </c>
      <c r="AA69" s="90">
        <v>-46.589855010000008</v>
      </c>
      <c r="AB69" s="90">
        <v>50.57341563</v>
      </c>
      <c r="AC69" s="90">
        <v>70.857298089999972</v>
      </c>
      <c r="AD69" s="90">
        <v>93.531440260000011</v>
      </c>
      <c r="AE69" s="90">
        <v>13.663861050000037</v>
      </c>
      <c r="AF69" s="90">
        <v>41.181587749997959</v>
      </c>
      <c r="AG69" s="90">
        <v>63.004623340000002</v>
      </c>
      <c r="AH69" s="90">
        <v>159.968450300001</v>
      </c>
      <c r="AI69" s="90">
        <v>157.9840786100001</v>
      </c>
      <c r="AJ69" s="90">
        <v>-628.4</v>
      </c>
      <c r="AK69" s="90">
        <v>51.484012320000062</v>
      </c>
      <c r="AL69" s="90">
        <v>-96.042052180000155</v>
      </c>
      <c r="AM69" s="90">
        <v>-108.37054547</v>
      </c>
      <c r="AN69" s="90">
        <v>-126.58867470999979</v>
      </c>
      <c r="AO69" s="150"/>
      <c r="AP69"/>
      <c r="AQ69"/>
      <c r="AR69"/>
      <c r="AS69"/>
      <c r="AT69"/>
    </row>
    <row r="70" spans="1:46" s="6" customFormat="1">
      <c r="A70" s="91" t="s">
        <v>409</v>
      </c>
      <c r="B70" s="243"/>
      <c r="C70" s="243"/>
      <c r="D70" s="243"/>
      <c r="E70" s="243"/>
      <c r="F70" s="243"/>
      <c r="G70" s="243"/>
      <c r="H70" s="243"/>
      <c r="I70" s="243"/>
      <c r="J70" s="243"/>
      <c r="K70" s="243"/>
      <c r="L70" s="243"/>
      <c r="M70" s="243"/>
      <c r="N70" s="243"/>
      <c r="O70" s="243"/>
      <c r="P70" s="243"/>
      <c r="Q70" s="225">
        <v>-59.209504619999997</v>
      </c>
      <c r="R70" s="225">
        <v>-80.334944330000013</v>
      </c>
      <c r="S70" s="225">
        <v>-19.77534035</v>
      </c>
      <c r="T70" s="225">
        <v>27.885513149999998</v>
      </c>
      <c r="U70" s="93">
        <v>43.44603326</v>
      </c>
      <c r="V70" s="93">
        <v>-89.033073729999998</v>
      </c>
      <c r="W70" s="92">
        <v>-6.8029787199999996</v>
      </c>
      <c r="X70" s="92">
        <v>-99.428408000000005</v>
      </c>
      <c r="Y70" s="93">
        <v>-197.22699259000001</v>
      </c>
      <c r="Z70" s="93">
        <v>-306.95106300999998</v>
      </c>
      <c r="AA70" s="93">
        <v>-46.589855010000008</v>
      </c>
      <c r="AB70" s="93">
        <v>50.57341563</v>
      </c>
      <c r="AC70" s="93">
        <v>70.857298089999972</v>
      </c>
      <c r="AD70" s="93">
        <v>93.531440260000011</v>
      </c>
      <c r="AE70" s="93">
        <v>13.663861050000037</v>
      </c>
      <c r="AF70" s="93">
        <v>41.181587749997959</v>
      </c>
      <c r="AG70" s="93">
        <v>63.004623340000002</v>
      </c>
      <c r="AH70" s="93">
        <v>159.968450300001</v>
      </c>
      <c r="AI70" s="93">
        <v>157.9840786100001</v>
      </c>
      <c r="AJ70" s="93">
        <v>87.6</v>
      </c>
      <c r="AK70" s="93">
        <v>52.252012320000063</v>
      </c>
      <c r="AL70" s="93">
        <v>-93.965052180000157</v>
      </c>
      <c r="AM70" s="93">
        <v>-108.84254546999989</v>
      </c>
      <c r="AN70" s="93">
        <v>-144.1254468799998</v>
      </c>
      <c r="AO70" s="434"/>
      <c r="AP70" s="222"/>
      <c r="AQ70"/>
      <c r="AR70"/>
      <c r="AS70"/>
      <c r="AT70"/>
    </row>
    <row r="71" spans="1:46" s="6" customFormat="1">
      <c r="A71" s="91" t="s">
        <v>652</v>
      </c>
      <c r="B71" s="243"/>
      <c r="C71" s="243"/>
      <c r="D71" s="243"/>
      <c r="E71" s="243"/>
      <c r="F71" s="243"/>
      <c r="G71" s="243"/>
      <c r="H71" s="243"/>
      <c r="I71" s="243"/>
      <c r="J71" s="243"/>
      <c r="K71" s="243"/>
      <c r="L71" s="243"/>
      <c r="M71" s="243"/>
      <c r="N71" s="243"/>
      <c r="O71" s="243"/>
      <c r="P71" s="243"/>
      <c r="Q71" s="225"/>
      <c r="R71" s="225"/>
      <c r="S71" s="225"/>
      <c r="T71" s="225"/>
      <c r="U71" s="93"/>
      <c r="V71" s="93"/>
      <c r="W71" s="93"/>
      <c r="X71" s="93"/>
      <c r="Y71" s="93"/>
      <c r="Z71" s="93"/>
      <c r="AA71" s="93"/>
      <c r="AB71" s="93"/>
      <c r="AC71" s="93"/>
      <c r="AD71" s="93"/>
      <c r="AE71" s="93"/>
      <c r="AF71" s="93"/>
      <c r="AG71" s="93"/>
      <c r="AH71" s="93"/>
      <c r="AI71" s="93"/>
      <c r="AJ71" s="93"/>
      <c r="AK71" s="93">
        <v>-0.76800000000000002</v>
      </c>
      <c r="AL71" s="93">
        <v>-2.077</v>
      </c>
      <c r="AM71" s="93">
        <v>0.47199999999999998</v>
      </c>
      <c r="AN71" s="93">
        <v>-0.86322783000000003</v>
      </c>
      <c r="AO71" s="434"/>
      <c r="AP71"/>
      <c r="AQ71"/>
      <c r="AR71"/>
      <c r="AS71"/>
      <c r="AT71"/>
    </row>
    <row r="72" spans="1:46" s="6" customFormat="1">
      <c r="A72" s="91" t="s">
        <v>405</v>
      </c>
      <c r="B72" s="243"/>
      <c r="C72" s="243"/>
      <c r="D72" s="243"/>
      <c r="E72" s="243"/>
      <c r="F72" s="243"/>
      <c r="G72" s="243"/>
      <c r="H72" s="243"/>
      <c r="I72" s="243"/>
      <c r="J72" s="243"/>
      <c r="K72" s="243"/>
      <c r="L72" s="243"/>
      <c r="M72" s="243"/>
      <c r="N72" s="243"/>
      <c r="O72" s="243"/>
      <c r="P72" s="243"/>
      <c r="Q72" s="225"/>
      <c r="R72" s="225"/>
      <c r="S72" s="225"/>
      <c r="T72" s="225"/>
      <c r="U72" s="93"/>
      <c r="V72" s="93"/>
      <c r="W72" s="93"/>
      <c r="X72" s="93"/>
      <c r="Y72" s="93"/>
      <c r="Z72" s="93"/>
      <c r="AA72" s="93"/>
      <c r="AB72" s="93"/>
      <c r="AC72" s="93"/>
      <c r="AD72" s="93"/>
      <c r="AE72" s="93"/>
      <c r="AF72" s="93"/>
      <c r="AG72" s="93"/>
      <c r="AH72" s="93"/>
      <c r="AI72" s="93"/>
      <c r="AJ72" s="93">
        <v>-716</v>
      </c>
      <c r="AK72" s="93">
        <v>0</v>
      </c>
      <c r="AL72" s="93">
        <v>0</v>
      </c>
      <c r="AM72" s="93">
        <v>0</v>
      </c>
      <c r="AN72" s="93">
        <v>18.399999999999999</v>
      </c>
      <c r="AO72" s="434"/>
      <c r="AP72"/>
      <c r="AQ72"/>
      <c r="AR72"/>
      <c r="AS72"/>
      <c r="AT72"/>
    </row>
    <row r="73" spans="1:46" s="6" customFormat="1">
      <c r="A73" s="24" t="s">
        <v>145</v>
      </c>
      <c r="B73" s="243"/>
      <c r="C73" s="243"/>
      <c r="D73" s="243"/>
      <c r="E73" s="243"/>
      <c r="F73" s="243"/>
      <c r="G73" s="243"/>
      <c r="H73" s="243"/>
      <c r="I73" s="243"/>
      <c r="J73" s="243"/>
      <c r="K73" s="243"/>
      <c r="L73" s="243"/>
      <c r="M73" s="243"/>
      <c r="N73" s="243"/>
      <c r="O73" s="243"/>
      <c r="P73" s="243"/>
      <c r="Q73" s="225"/>
      <c r="R73" s="225"/>
      <c r="S73" s="225"/>
      <c r="T73" s="225"/>
      <c r="U73" s="93"/>
      <c r="V73" s="93"/>
      <c r="W73" s="93"/>
      <c r="X73" s="93"/>
      <c r="Y73" s="93"/>
      <c r="Z73" s="93"/>
      <c r="AA73" s="93"/>
      <c r="AB73" s="93"/>
      <c r="AC73" s="93"/>
      <c r="AD73" s="93"/>
      <c r="AE73" s="93"/>
      <c r="AF73" s="93"/>
      <c r="AG73" s="93"/>
      <c r="AH73" s="93"/>
      <c r="AI73" s="93"/>
      <c r="AJ73" s="93"/>
      <c r="AK73" s="90">
        <v>-0.4</v>
      </c>
      <c r="AL73" s="90">
        <v>-0.434</v>
      </c>
      <c r="AM73" s="90">
        <v>-0.434</v>
      </c>
      <c r="AN73" s="90">
        <v>-2.27123155</v>
      </c>
      <c r="AO73" s="150"/>
      <c r="AP73" s="222"/>
      <c r="AQ73"/>
      <c r="AR73"/>
      <c r="AS73"/>
      <c r="AT73"/>
    </row>
    <row r="74" spans="1:46" s="6" customFormat="1">
      <c r="A74" s="91" t="s">
        <v>652</v>
      </c>
      <c r="B74" s="243"/>
      <c r="C74" s="243"/>
      <c r="D74" s="243"/>
      <c r="E74" s="243"/>
      <c r="F74" s="243"/>
      <c r="G74" s="243"/>
      <c r="H74" s="243"/>
      <c r="I74" s="243"/>
      <c r="J74" s="243"/>
      <c r="K74" s="243"/>
      <c r="L74" s="243"/>
      <c r="M74" s="243"/>
      <c r="N74" s="243"/>
      <c r="O74" s="243"/>
      <c r="P74" s="243"/>
      <c r="Q74" s="225"/>
      <c r="R74" s="225"/>
      <c r="S74" s="225"/>
      <c r="T74" s="225"/>
      <c r="U74" s="93"/>
      <c r="V74" s="93"/>
      <c r="W74" s="93"/>
      <c r="X74" s="93"/>
      <c r="Y74" s="93"/>
      <c r="Z74" s="93"/>
      <c r="AA74" s="93"/>
      <c r="AB74" s="93"/>
      <c r="AC74" s="93"/>
      <c r="AD74" s="93"/>
      <c r="AE74" s="93"/>
      <c r="AF74" s="93"/>
      <c r="AG74" s="93"/>
      <c r="AH74" s="93"/>
      <c r="AI74" s="93"/>
      <c r="AJ74" s="93"/>
      <c r="AK74" s="93">
        <v>-0.4</v>
      </c>
      <c r="AL74" s="93">
        <v>-0.434</v>
      </c>
      <c r="AM74" s="93">
        <v>-0.434</v>
      </c>
      <c r="AN74" s="93">
        <v>-2.27123155</v>
      </c>
      <c r="AO74" s="434"/>
      <c r="AP74" s="222"/>
      <c r="AQ74"/>
      <c r="AR74"/>
      <c r="AS74"/>
      <c r="AT74"/>
    </row>
    <row r="75" spans="1:46" s="6" customFormat="1">
      <c r="A75" s="24" t="s">
        <v>659</v>
      </c>
      <c r="B75" s="243"/>
      <c r="C75" s="243"/>
      <c r="D75" s="243"/>
      <c r="E75" s="243"/>
      <c r="F75" s="243"/>
      <c r="G75" s="243"/>
      <c r="H75" s="243"/>
      <c r="I75" s="243"/>
      <c r="J75" s="243"/>
      <c r="K75" s="243"/>
      <c r="L75" s="243"/>
      <c r="M75" s="243"/>
      <c r="N75" s="243"/>
      <c r="O75" s="243"/>
      <c r="P75" s="243"/>
      <c r="Q75" s="225"/>
      <c r="R75" s="90">
        <v>114.6</v>
      </c>
      <c r="S75" s="90">
        <v>0</v>
      </c>
      <c r="T75" s="90">
        <v>0</v>
      </c>
      <c r="U75" s="90">
        <v>101.3</v>
      </c>
      <c r="V75" s="90">
        <v>0</v>
      </c>
      <c r="W75" s="90">
        <v>0</v>
      </c>
      <c r="X75" s="90">
        <v>-290.89999999999998</v>
      </c>
      <c r="Y75" s="90">
        <v>0</v>
      </c>
      <c r="Z75" s="90">
        <v>0</v>
      </c>
      <c r="AA75" s="90">
        <v>0</v>
      </c>
      <c r="AB75" s="90">
        <v>0</v>
      </c>
      <c r="AC75" s="90">
        <v>0</v>
      </c>
      <c r="AD75" s="90">
        <v>0</v>
      </c>
      <c r="AE75" s="90">
        <v>0</v>
      </c>
      <c r="AF75" s="90">
        <v>-1039.96557136</v>
      </c>
      <c r="AG75" s="90">
        <v>0</v>
      </c>
      <c r="AH75" s="90">
        <v>0</v>
      </c>
      <c r="AI75" s="90">
        <v>0</v>
      </c>
      <c r="AJ75" s="90">
        <v>0</v>
      </c>
      <c r="AK75" s="90">
        <v>-1.113</v>
      </c>
      <c r="AL75" s="90">
        <v>-1.2649999999999999</v>
      </c>
      <c r="AM75" s="90">
        <v>-327.48015633</v>
      </c>
      <c r="AN75" s="90">
        <v>-10.22376337</v>
      </c>
      <c r="AO75" s="150"/>
      <c r="AP75"/>
      <c r="AQ75"/>
      <c r="AR75"/>
      <c r="AS75"/>
      <c r="AT75"/>
    </row>
    <row r="76" spans="1:46" s="6" customFormat="1">
      <c r="A76" s="91" t="s">
        <v>405</v>
      </c>
      <c r="B76" s="243"/>
      <c r="C76" s="243"/>
      <c r="D76" s="243"/>
      <c r="E76" s="243"/>
      <c r="F76" s="243"/>
      <c r="G76" s="243"/>
      <c r="H76" s="243"/>
      <c r="I76" s="243"/>
      <c r="J76" s="243"/>
      <c r="K76" s="243"/>
      <c r="L76" s="243"/>
      <c r="M76" s="243"/>
      <c r="N76" s="243"/>
      <c r="O76" s="243"/>
      <c r="P76" s="243"/>
      <c r="Q76" s="225"/>
      <c r="R76" s="225">
        <v>114.6</v>
      </c>
      <c r="S76" s="225"/>
      <c r="T76" s="225"/>
      <c r="U76" s="93">
        <v>101.3</v>
      </c>
      <c r="V76" s="93"/>
      <c r="W76" s="93"/>
      <c r="X76" s="93">
        <v>-290.89999999999998</v>
      </c>
      <c r="Y76" s="93"/>
      <c r="Z76" s="93"/>
      <c r="AA76" s="93"/>
      <c r="AB76" s="93"/>
      <c r="AC76" s="93"/>
      <c r="AD76" s="93"/>
      <c r="AE76" s="93"/>
      <c r="AF76" s="93">
        <v>-1039.96557136</v>
      </c>
      <c r="AG76" s="93"/>
      <c r="AH76" s="93"/>
      <c r="AI76" s="93"/>
      <c r="AJ76" s="93"/>
      <c r="AK76" s="93"/>
      <c r="AL76" s="93"/>
      <c r="AM76" s="93">
        <v>-326.5</v>
      </c>
      <c r="AN76" s="93">
        <v>-9.1</v>
      </c>
      <c r="AO76" s="434"/>
      <c r="AP76" s="222"/>
      <c r="AQ76"/>
      <c r="AR76"/>
      <c r="AS76"/>
      <c r="AT76"/>
    </row>
    <row r="77" spans="1:46" s="6" customFormat="1">
      <c r="A77" s="91" t="s">
        <v>652</v>
      </c>
      <c r="B77" s="243"/>
      <c r="C77" s="243"/>
      <c r="D77" s="243"/>
      <c r="E77" s="243"/>
      <c r="F77" s="243"/>
      <c r="G77" s="243"/>
      <c r="H77" s="243"/>
      <c r="I77" s="243"/>
      <c r="J77" s="243"/>
      <c r="K77" s="243"/>
      <c r="L77" s="243"/>
      <c r="M77" s="243"/>
      <c r="N77" s="243"/>
      <c r="O77" s="243"/>
      <c r="P77" s="243"/>
      <c r="Q77" s="225"/>
      <c r="R77" s="225"/>
      <c r="S77" s="225"/>
      <c r="T77" s="225"/>
      <c r="U77" s="93"/>
      <c r="V77" s="93"/>
      <c r="W77" s="93"/>
      <c r="X77" s="93"/>
      <c r="Y77" s="93"/>
      <c r="Z77" s="93"/>
      <c r="AA77" s="93"/>
      <c r="AB77" s="93"/>
      <c r="AC77" s="93"/>
      <c r="AD77" s="93"/>
      <c r="AE77" s="93"/>
      <c r="AF77" s="93"/>
      <c r="AG77" s="93"/>
      <c r="AH77" s="93"/>
      <c r="AI77" s="93"/>
      <c r="AJ77" s="93"/>
      <c r="AK77" s="93">
        <v>-1.113</v>
      </c>
      <c r="AL77" s="93">
        <v>-1.2649999999999999</v>
      </c>
      <c r="AM77" s="93">
        <v>-0.98015633000000002</v>
      </c>
      <c r="AN77" s="93">
        <v>-1.12376337</v>
      </c>
      <c r="AO77" s="434"/>
      <c r="AP77"/>
      <c r="AQ77"/>
      <c r="AR77"/>
      <c r="AS77"/>
      <c r="AT77"/>
    </row>
    <row r="78" spans="1:46" s="6" customFormat="1">
      <c r="A78" s="24" t="s">
        <v>410</v>
      </c>
      <c r="B78" s="242">
        <v>0</v>
      </c>
      <c r="C78" s="242">
        <v>0</v>
      </c>
      <c r="D78" s="242">
        <v>0</v>
      </c>
      <c r="E78" s="242">
        <v>0</v>
      </c>
      <c r="F78" s="242">
        <v>0</v>
      </c>
      <c r="G78" s="242">
        <v>0</v>
      </c>
      <c r="H78" s="242">
        <v>0</v>
      </c>
      <c r="I78" s="242">
        <v>0</v>
      </c>
      <c r="J78" s="242">
        <v>0</v>
      </c>
      <c r="K78" s="242">
        <v>0</v>
      </c>
      <c r="L78" s="242">
        <v>0</v>
      </c>
      <c r="M78" s="242">
        <v>0</v>
      </c>
      <c r="N78" s="242">
        <v>0</v>
      </c>
      <c r="O78" s="242">
        <v>0</v>
      </c>
      <c r="P78" s="242">
        <v>0</v>
      </c>
      <c r="Q78" s="90">
        <v>-104.69266408175591</v>
      </c>
      <c r="R78" s="90">
        <v>45.451546814224997</v>
      </c>
      <c r="S78" s="90">
        <v>24.962020753587581</v>
      </c>
      <c r="T78" s="90">
        <v>74.729000138123737</v>
      </c>
      <c r="U78" s="90">
        <v>141.05669402406363</v>
      </c>
      <c r="V78" s="90">
        <v>-8.3024974348474956</v>
      </c>
      <c r="W78" s="90">
        <v>104.47444498484727</v>
      </c>
      <c r="X78" s="90">
        <v>-417.29893950500002</v>
      </c>
      <c r="Y78" s="90">
        <v>-424.30006290435222</v>
      </c>
      <c r="Z78" s="90">
        <v>-235.66646786648749</v>
      </c>
      <c r="AA78" s="90">
        <v>-156.69950190605834</v>
      </c>
      <c r="AB78" s="90">
        <v>-56.285240511844194</v>
      </c>
      <c r="AC78" s="90">
        <v>209.83042464937611</v>
      </c>
      <c r="AD78" s="90">
        <v>322.01334952177103</v>
      </c>
      <c r="AE78" s="90">
        <v>181.86169915000002</v>
      </c>
      <c r="AF78" s="90">
        <v>-983.93893162500206</v>
      </c>
      <c r="AG78" s="90">
        <v>120.17552233999999</v>
      </c>
      <c r="AH78" s="90">
        <v>233.031950300001</v>
      </c>
      <c r="AI78" s="90">
        <v>274.65507861000009</v>
      </c>
      <c r="AJ78" s="90">
        <v>-753.32650000000001</v>
      </c>
      <c r="AK78" s="90">
        <v>11.787012320000079</v>
      </c>
      <c r="AL78" s="90">
        <v>-227.68805218000017</v>
      </c>
      <c r="AM78" s="90">
        <v>-587.69735179999998</v>
      </c>
      <c r="AN78" s="90">
        <v>-726.81721968000022</v>
      </c>
      <c r="AO78" s="434"/>
      <c r="AP78" s="434"/>
      <c r="AQ78"/>
      <c r="AR78"/>
      <c r="AS78"/>
      <c r="AT78"/>
    </row>
    <row r="79" spans="1:46" s="6" customFormat="1">
      <c r="A79" s="24" t="s">
        <v>411</v>
      </c>
      <c r="B79" s="90"/>
      <c r="C79" s="90"/>
      <c r="D79" s="90"/>
      <c r="E79" s="90"/>
      <c r="F79" s="90"/>
      <c r="G79" s="90"/>
      <c r="H79" s="90"/>
      <c r="I79" s="90"/>
      <c r="J79" s="90"/>
      <c r="K79" s="90"/>
      <c r="L79" s="90"/>
      <c r="M79" s="90"/>
      <c r="N79" s="90"/>
      <c r="O79" s="90"/>
      <c r="P79" s="90"/>
      <c r="Q79" s="90">
        <v>835.202220470003</v>
      </c>
      <c r="R79" s="90">
        <v>775.63339491999704</v>
      </c>
      <c r="S79" s="90">
        <v>952.33497677000003</v>
      </c>
      <c r="T79" s="90">
        <v>1028.9599149600529</v>
      </c>
      <c r="U79" s="90">
        <v>1008.6257039000069</v>
      </c>
      <c r="V79" s="90">
        <v>794.39519376000078</v>
      </c>
      <c r="W79" s="90">
        <v>1077.1235830648552</v>
      </c>
      <c r="X79" s="90">
        <v>1302.5455683850782</v>
      </c>
      <c r="Y79" s="90">
        <v>1091.3522040356488</v>
      </c>
      <c r="Z79" s="90">
        <v>1014.2586464035235</v>
      </c>
      <c r="AA79" s="90">
        <v>1263.4288418139217</v>
      </c>
      <c r="AB79" s="90">
        <v>1295.7645833380757</v>
      </c>
      <c r="AC79" s="90">
        <v>1183.6166128493692</v>
      </c>
      <c r="AD79" s="90">
        <v>1126.2186632817779</v>
      </c>
      <c r="AE79" s="90">
        <v>1616.3604388900392</v>
      </c>
      <c r="AF79" s="90">
        <v>1207.4108250549566</v>
      </c>
      <c r="AG79" s="90">
        <v>1314.093834759997</v>
      </c>
      <c r="AH79" s="90">
        <v>1037.4022941800361</v>
      </c>
      <c r="AI79" s="90">
        <v>1207.8709270600571</v>
      </c>
      <c r="AJ79" s="90">
        <v>1484.7994360899966</v>
      </c>
      <c r="AK79" s="90">
        <v>1461.0720123200001</v>
      </c>
      <c r="AL79" s="90">
        <v>1185.762285099988</v>
      </c>
      <c r="AM79" s="90">
        <v>1607.069246210001</v>
      </c>
      <c r="AN79" s="90">
        <v>1372.7858722700239</v>
      </c>
      <c r="AO79" s="434"/>
      <c r="AP79" s="222"/>
      <c r="AQ79"/>
      <c r="AR79"/>
      <c r="AS79"/>
      <c r="AT79"/>
    </row>
    <row r="80" spans="1:46" s="6" customFormat="1">
      <c r="A80" s="95" t="s">
        <v>412</v>
      </c>
      <c r="B80" s="243"/>
      <c r="C80" s="243"/>
      <c r="D80" s="243"/>
      <c r="E80" s="243"/>
      <c r="F80" s="243"/>
      <c r="G80" s="243"/>
      <c r="H80" s="243"/>
      <c r="I80" s="243"/>
      <c r="J80" s="243"/>
      <c r="K80" s="243"/>
      <c r="L80" s="243"/>
      <c r="M80" s="243"/>
      <c r="N80" s="243"/>
      <c r="O80" s="243"/>
      <c r="P80" s="243"/>
      <c r="Q80" s="96">
        <v>8.8358906274091431E-2</v>
      </c>
      <c r="R80" s="96">
        <v>9.1478909038226822E-2</v>
      </c>
      <c r="S80" s="96">
        <v>0.10397940525180066</v>
      </c>
      <c r="T80" s="96">
        <v>0.10832505903344075</v>
      </c>
      <c r="U80" s="96">
        <v>0.10162973115015488</v>
      </c>
      <c r="V80" s="96">
        <v>7.7941329958979982E-2</v>
      </c>
      <c r="W80" s="96">
        <v>9.3625451263461668E-2</v>
      </c>
      <c r="X80" s="96">
        <v>0.10659498674348451</v>
      </c>
      <c r="Y80" s="96">
        <v>9.2371668271020405E-2</v>
      </c>
      <c r="Z80" s="96">
        <v>8.8813395459536537E-2</v>
      </c>
      <c r="AA80" s="96">
        <v>0.10780182324675372</v>
      </c>
      <c r="AB80" s="96">
        <v>0.10750874082478357</v>
      </c>
      <c r="AC80" s="96">
        <v>0.10200802262874245</v>
      </c>
      <c r="AD80" s="96">
        <v>9.6786592654563242E-2</v>
      </c>
      <c r="AE80" s="96">
        <v>0.12510174690832501</v>
      </c>
      <c r="AF80" s="96">
        <v>9.1413110661694469E-2</v>
      </c>
      <c r="AG80" s="96">
        <v>9.6755844834693863E-2</v>
      </c>
      <c r="AH80" s="96">
        <v>7.6994353625721684E-2</v>
      </c>
      <c r="AI80" s="96">
        <v>7.8337089342100499E-2</v>
      </c>
      <c r="AJ80" s="96">
        <v>8.6325021119185635E-2</v>
      </c>
      <c r="AK80" s="96">
        <v>8.5656693503522674E-2</v>
      </c>
      <c r="AL80" s="96">
        <v>6.7180161695674617E-2</v>
      </c>
      <c r="AM80" s="96">
        <v>8.5205756401268262E-2</v>
      </c>
      <c r="AN80" s="96">
        <v>7.0722642369187572E-2</v>
      </c>
      <c r="AO80" s="315"/>
      <c r="AP80"/>
      <c r="AQ80"/>
      <c r="AR80"/>
      <c r="AS80"/>
      <c r="AT80"/>
    </row>
    <row r="81" spans="1:2645">
      <c r="A81" s="9" t="s">
        <v>699</v>
      </c>
      <c r="B81" s="366" t="s">
        <v>596</v>
      </c>
      <c r="C81" s="366" t="s">
        <v>597</v>
      </c>
      <c r="D81" s="366" t="s">
        <v>598</v>
      </c>
      <c r="E81" s="366" t="s">
        <v>599</v>
      </c>
      <c r="F81" s="366" t="s">
        <v>600</v>
      </c>
      <c r="G81" s="366" t="s">
        <v>601</v>
      </c>
      <c r="H81" s="366" t="s">
        <v>602</v>
      </c>
      <c r="I81" s="366" t="s">
        <v>603</v>
      </c>
      <c r="J81" s="366" t="s">
        <v>604</v>
      </c>
      <c r="K81" s="366" t="s">
        <v>605</v>
      </c>
      <c r="L81" s="366" t="s">
        <v>606</v>
      </c>
      <c r="M81" s="366" t="s">
        <v>607</v>
      </c>
      <c r="N81" s="366" t="s">
        <v>608</v>
      </c>
      <c r="O81" s="366" t="s">
        <v>609</v>
      </c>
      <c r="P81" s="366" t="s">
        <v>610</v>
      </c>
      <c r="Q81" s="366" t="s">
        <v>611</v>
      </c>
      <c r="R81" s="366" t="s">
        <v>612</v>
      </c>
      <c r="S81" s="366" t="s">
        <v>613</v>
      </c>
      <c r="T81" s="366" t="s">
        <v>614</v>
      </c>
      <c r="U81" s="366" t="s">
        <v>615</v>
      </c>
      <c r="V81" s="366" t="s">
        <v>616</v>
      </c>
      <c r="W81" s="366" t="s">
        <v>617</v>
      </c>
      <c r="X81" s="366" t="s">
        <v>618</v>
      </c>
      <c r="Y81" s="366" t="s">
        <v>619</v>
      </c>
      <c r="Z81" s="366" t="s">
        <v>620</v>
      </c>
      <c r="AA81" s="366" t="s">
        <v>621</v>
      </c>
      <c r="AB81" s="366" t="s">
        <v>622</v>
      </c>
      <c r="AC81" s="366" t="s">
        <v>623</v>
      </c>
      <c r="AD81" s="366" t="s">
        <v>624</v>
      </c>
      <c r="AE81" s="366" t="s">
        <v>625</v>
      </c>
      <c r="AF81" s="366" t="s">
        <v>626</v>
      </c>
      <c r="AG81" s="366" t="s">
        <v>627</v>
      </c>
      <c r="AH81" s="366" t="s">
        <v>628</v>
      </c>
      <c r="AI81" s="366" t="s">
        <v>629</v>
      </c>
      <c r="AJ81" s="366" t="s">
        <v>643</v>
      </c>
      <c r="AK81" s="366" t="s">
        <v>648</v>
      </c>
      <c r="AL81" s="366" t="s">
        <v>662</v>
      </c>
      <c r="AM81" s="366" t="s">
        <v>694</v>
      </c>
      <c r="AN81" s="366" t="s">
        <v>704</v>
      </c>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c r="BGY81" s="5"/>
      <c r="BGZ81" s="5"/>
      <c r="BHA81" s="5"/>
      <c r="BHB81" s="5"/>
      <c r="BHC81" s="5"/>
      <c r="BHD81" s="5"/>
      <c r="BHE81" s="5"/>
      <c r="BHF81" s="5"/>
      <c r="BHG81" s="5"/>
      <c r="BHH81" s="5"/>
      <c r="BHI81" s="5"/>
      <c r="BHJ81" s="5"/>
      <c r="BHK81" s="5"/>
      <c r="BHL81" s="5"/>
      <c r="BHM81" s="5"/>
      <c r="BHN81" s="5"/>
      <c r="BHO81" s="5"/>
      <c r="BHP81" s="5"/>
      <c r="BHQ81" s="5"/>
      <c r="BHR81" s="5"/>
      <c r="BHS81" s="5"/>
      <c r="BHT81" s="5"/>
      <c r="BHU81" s="5"/>
      <c r="BHV81" s="5"/>
      <c r="BHW81" s="5"/>
      <c r="BHX81" s="5"/>
      <c r="BHY81" s="5"/>
      <c r="BHZ81" s="5"/>
      <c r="BIA81" s="5"/>
      <c r="BIB81" s="5"/>
      <c r="BIC81" s="5"/>
      <c r="BID81" s="5"/>
      <c r="BIE81" s="5"/>
      <c r="BIF81" s="5"/>
      <c r="BIG81" s="5"/>
      <c r="BIH81" s="5"/>
      <c r="BII81" s="5"/>
      <c r="BIJ81" s="5"/>
      <c r="BIK81" s="5"/>
      <c r="BIL81" s="5"/>
      <c r="BIM81" s="5"/>
      <c r="BIN81" s="5"/>
      <c r="BIO81" s="5"/>
      <c r="BIP81" s="5"/>
      <c r="BIQ81" s="5"/>
      <c r="BIR81" s="5"/>
      <c r="BIS81" s="5"/>
      <c r="BIT81" s="5"/>
      <c r="BIU81" s="5"/>
      <c r="BIV81" s="5"/>
      <c r="BIW81" s="5"/>
      <c r="BIX81" s="5"/>
      <c r="BIY81" s="5"/>
      <c r="BIZ81" s="5"/>
      <c r="BJA81" s="5"/>
      <c r="BJB81" s="5"/>
      <c r="BJC81" s="5"/>
      <c r="BJD81" s="5"/>
      <c r="BJE81" s="5"/>
      <c r="BJF81" s="5"/>
      <c r="BJG81" s="5"/>
      <c r="BJH81" s="5"/>
      <c r="BJI81" s="5"/>
      <c r="BJJ81" s="5"/>
      <c r="BJK81" s="5"/>
      <c r="BJL81" s="5"/>
      <c r="BJM81" s="5"/>
      <c r="BJN81" s="5"/>
      <c r="BJO81" s="5"/>
      <c r="BJP81" s="5"/>
      <c r="BJQ81" s="5"/>
      <c r="BJR81" s="5"/>
      <c r="BJS81" s="5"/>
      <c r="BJT81" s="5"/>
      <c r="BJU81" s="5"/>
      <c r="BJV81" s="5"/>
      <c r="BJW81" s="5"/>
      <c r="BJX81" s="5"/>
      <c r="BJY81" s="5"/>
      <c r="BJZ81" s="5"/>
      <c r="BKA81" s="5"/>
      <c r="BKB81" s="5"/>
      <c r="BKC81" s="5"/>
      <c r="BKD81" s="5"/>
      <c r="BKE81" s="5"/>
      <c r="BKF81" s="5"/>
      <c r="BKG81" s="5"/>
      <c r="BKH81" s="5"/>
      <c r="BKI81" s="5"/>
      <c r="BKJ81" s="5"/>
      <c r="BKK81" s="5"/>
      <c r="BKL81" s="5"/>
      <c r="BKM81" s="5"/>
      <c r="BKN81" s="5"/>
      <c r="BKO81" s="5"/>
      <c r="BKP81" s="5"/>
      <c r="BKQ81" s="5"/>
      <c r="BKR81" s="5"/>
      <c r="BKS81" s="5"/>
      <c r="BKT81" s="5"/>
      <c r="BKU81" s="5"/>
      <c r="BKV81" s="5"/>
      <c r="BKW81" s="5"/>
      <c r="BKX81" s="5"/>
      <c r="BKY81" s="5"/>
      <c r="BKZ81" s="5"/>
      <c r="BLA81" s="5"/>
      <c r="BLB81" s="5"/>
      <c r="BLC81" s="5"/>
      <c r="BLD81" s="5"/>
      <c r="BLE81" s="5"/>
      <c r="BLF81" s="5"/>
      <c r="BLG81" s="5"/>
      <c r="BLH81" s="5"/>
      <c r="BLI81" s="5"/>
      <c r="BLJ81" s="5"/>
      <c r="BLK81" s="5"/>
      <c r="BLL81" s="5"/>
      <c r="BLM81" s="5"/>
      <c r="BLN81" s="5"/>
      <c r="BLO81" s="5"/>
      <c r="BLP81" s="5"/>
      <c r="BLQ81" s="5"/>
      <c r="BLR81" s="5"/>
      <c r="BLS81" s="5"/>
      <c r="BLT81" s="5"/>
      <c r="BLU81" s="5"/>
      <c r="BLV81" s="5"/>
      <c r="BLW81" s="5"/>
      <c r="BLX81" s="5"/>
      <c r="BLY81" s="5"/>
      <c r="BLZ81" s="5"/>
      <c r="BMA81" s="5"/>
      <c r="BMB81" s="5"/>
      <c r="BMC81" s="5"/>
      <c r="BMD81" s="5"/>
      <c r="BME81" s="5"/>
      <c r="BMF81" s="5"/>
      <c r="BMG81" s="5"/>
      <c r="BMH81" s="5"/>
      <c r="BMI81" s="5"/>
      <c r="BMJ81" s="5"/>
      <c r="BMK81" s="5"/>
      <c r="BML81" s="5"/>
      <c r="BMM81" s="5"/>
      <c r="BMN81" s="5"/>
      <c r="BMO81" s="5"/>
      <c r="BMP81" s="5"/>
      <c r="BMQ81" s="5"/>
      <c r="BMR81" s="5"/>
      <c r="BMS81" s="5"/>
      <c r="BMT81" s="5"/>
      <c r="BMU81" s="5"/>
      <c r="BMV81" s="5"/>
      <c r="BMW81" s="5"/>
      <c r="BMX81" s="5"/>
      <c r="BMY81" s="5"/>
      <c r="BMZ81" s="5"/>
      <c r="BNA81" s="5"/>
      <c r="BNB81" s="5"/>
      <c r="BNC81" s="5"/>
      <c r="BND81" s="5"/>
      <c r="BNE81" s="5"/>
      <c r="BNF81" s="5"/>
      <c r="BNG81" s="5"/>
      <c r="BNH81" s="5"/>
      <c r="BNI81" s="5"/>
      <c r="BNJ81" s="5"/>
      <c r="BNK81" s="5"/>
      <c r="BNL81" s="5"/>
      <c r="BNM81" s="5"/>
      <c r="BNN81" s="5"/>
      <c r="BNO81" s="5"/>
      <c r="BNP81" s="5"/>
      <c r="BNQ81" s="5"/>
      <c r="BNR81" s="5"/>
      <c r="BNS81" s="5"/>
      <c r="BNT81" s="5"/>
      <c r="BNU81" s="5"/>
      <c r="BNV81" s="5"/>
      <c r="BNW81" s="5"/>
      <c r="BNX81" s="5"/>
      <c r="BNY81" s="5"/>
      <c r="BNZ81" s="5"/>
      <c r="BOA81" s="5"/>
      <c r="BOB81" s="5"/>
      <c r="BOC81" s="5"/>
      <c r="BOD81" s="5"/>
      <c r="BOE81" s="5"/>
      <c r="BOF81" s="5"/>
      <c r="BOG81" s="5"/>
      <c r="BOH81" s="5"/>
      <c r="BOI81" s="5"/>
      <c r="BOJ81" s="5"/>
      <c r="BOK81" s="5"/>
      <c r="BOL81" s="5"/>
      <c r="BOM81" s="5"/>
      <c r="BON81" s="5"/>
      <c r="BOO81" s="5"/>
      <c r="BOP81" s="5"/>
      <c r="BOQ81" s="5"/>
      <c r="BOR81" s="5"/>
      <c r="BOS81" s="5"/>
      <c r="BOT81" s="5"/>
      <c r="BOU81" s="5"/>
      <c r="BOV81" s="5"/>
      <c r="BOW81" s="5"/>
      <c r="BOX81" s="5"/>
      <c r="BOY81" s="5"/>
      <c r="BOZ81" s="5"/>
      <c r="BPA81" s="5"/>
      <c r="BPB81" s="5"/>
      <c r="BPC81" s="5"/>
      <c r="BPD81" s="5"/>
      <c r="BPE81" s="5"/>
      <c r="BPF81" s="5"/>
      <c r="BPG81" s="5"/>
      <c r="BPH81" s="5"/>
      <c r="BPI81" s="5"/>
      <c r="BPJ81" s="5"/>
      <c r="BPK81" s="5"/>
      <c r="BPL81" s="5"/>
      <c r="BPM81" s="5"/>
      <c r="BPN81" s="5"/>
      <c r="BPO81" s="5"/>
      <c r="BPP81" s="5"/>
      <c r="BPQ81" s="5"/>
      <c r="BPR81" s="5"/>
      <c r="BPS81" s="5"/>
      <c r="BPT81" s="5"/>
      <c r="BPU81" s="5"/>
      <c r="BPV81" s="5"/>
      <c r="BPW81" s="5"/>
      <c r="BPX81" s="5"/>
      <c r="BPY81" s="5"/>
      <c r="BPZ81" s="5"/>
      <c r="BQA81" s="5"/>
      <c r="BQB81" s="5"/>
      <c r="BQC81" s="5"/>
      <c r="BQD81" s="5"/>
      <c r="BQE81" s="5"/>
      <c r="BQF81" s="5"/>
      <c r="BQG81" s="5"/>
      <c r="BQH81" s="5"/>
      <c r="BQI81" s="5"/>
      <c r="BQJ81" s="5"/>
      <c r="BQK81" s="5"/>
      <c r="BQL81" s="5"/>
      <c r="BQM81" s="5"/>
      <c r="BQN81" s="5"/>
      <c r="BQO81" s="5"/>
      <c r="BQP81" s="5"/>
      <c r="BQQ81" s="5"/>
      <c r="BQR81" s="5"/>
      <c r="BQS81" s="5"/>
      <c r="BQT81" s="5"/>
      <c r="BQU81" s="5"/>
      <c r="BQV81" s="5"/>
      <c r="BQW81" s="5"/>
      <c r="BQX81" s="5"/>
      <c r="BQY81" s="5"/>
      <c r="BQZ81" s="5"/>
      <c r="BRA81" s="5"/>
      <c r="BRB81" s="5"/>
      <c r="BRC81" s="5"/>
      <c r="BRD81" s="5"/>
      <c r="BRE81" s="5"/>
      <c r="BRF81" s="5"/>
      <c r="BRG81" s="5"/>
      <c r="BRH81" s="5"/>
      <c r="BRI81" s="5"/>
      <c r="BRJ81" s="5"/>
      <c r="BRK81" s="5"/>
      <c r="BRL81" s="5"/>
      <c r="BRM81" s="5"/>
      <c r="BRN81" s="5"/>
      <c r="BRO81" s="5"/>
      <c r="BRP81" s="5"/>
      <c r="BRQ81" s="5"/>
      <c r="BRR81" s="5"/>
      <c r="BRS81" s="5"/>
      <c r="BRT81" s="5"/>
      <c r="BRU81" s="5"/>
      <c r="BRV81" s="5"/>
      <c r="BRW81" s="5"/>
      <c r="BRX81" s="5"/>
      <c r="BRY81" s="5"/>
      <c r="BRZ81" s="5"/>
      <c r="BSA81" s="5"/>
      <c r="BSB81" s="5"/>
      <c r="BSC81" s="5"/>
      <c r="BSD81" s="5"/>
      <c r="BSE81" s="5"/>
      <c r="BSF81" s="5"/>
      <c r="BSG81" s="5"/>
      <c r="BSH81" s="5"/>
      <c r="BSI81" s="5"/>
      <c r="BSJ81" s="5"/>
      <c r="BSK81" s="5"/>
      <c r="BSL81" s="5"/>
      <c r="BSM81" s="5"/>
      <c r="BSN81" s="5"/>
      <c r="BSO81" s="5"/>
      <c r="BSP81" s="5"/>
      <c r="BSQ81" s="5"/>
      <c r="BSR81" s="5"/>
      <c r="BSS81" s="5"/>
      <c r="BST81" s="5"/>
      <c r="BSU81" s="5"/>
      <c r="BSV81" s="5"/>
      <c r="BSW81" s="5"/>
      <c r="BSX81" s="5"/>
      <c r="BSY81" s="5"/>
      <c r="BSZ81" s="5"/>
      <c r="BTA81" s="5"/>
      <c r="BTB81" s="5"/>
      <c r="BTC81" s="5"/>
      <c r="BTD81" s="5"/>
      <c r="BTE81" s="5"/>
      <c r="BTF81" s="5"/>
      <c r="BTG81" s="5"/>
      <c r="BTH81" s="5"/>
      <c r="BTI81" s="5"/>
      <c r="BTJ81" s="5"/>
      <c r="BTK81" s="5"/>
      <c r="BTL81" s="5"/>
      <c r="BTM81" s="5"/>
      <c r="BTN81" s="5"/>
      <c r="BTO81" s="5"/>
      <c r="BTP81" s="5"/>
      <c r="BTQ81" s="5"/>
      <c r="BTR81" s="5"/>
      <c r="BTS81" s="5"/>
      <c r="BTT81" s="5"/>
      <c r="BTU81" s="5"/>
      <c r="BTV81" s="5"/>
      <c r="BTW81" s="5"/>
      <c r="BTX81" s="5"/>
      <c r="BTY81" s="5"/>
      <c r="BTZ81" s="5"/>
      <c r="BUA81" s="5"/>
      <c r="BUB81" s="5"/>
      <c r="BUC81" s="5"/>
      <c r="BUD81" s="5"/>
      <c r="BUE81" s="5"/>
      <c r="BUF81" s="5"/>
      <c r="BUG81" s="5"/>
      <c r="BUH81" s="5"/>
      <c r="BUI81" s="5"/>
      <c r="BUJ81" s="5"/>
      <c r="BUK81" s="5"/>
      <c r="BUL81" s="5"/>
      <c r="BUM81" s="5"/>
      <c r="BUN81" s="5"/>
      <c r="BUO81" s="5"/>
      <c r="BUP81" s="5"/>
      <c r="BUQ81" s="5"/>
      <c r="BUR81" s="5"/>
      <c r="BUS81" s="5"/>
      <c r="BUT81" s="5"/>
      <c r="BUU81" s="5"/>
      <c r="BUV81" s="5"/>
      <c r="BUW81" s="5"/>
      <c r="BUX81" s="5"/>
      <c r="BUY81" s="5"/>
      <c r="BUZ81" s="5"/>
      <c r="BVA81" s="5"/>
      <c r="BVB81" s="5"/>
      <c r="BVC81" s="5"/>
      <c r="BVD81" s="5"/>
      <c r="BVE81" s="5"/>
      <c r="BVF81" s="5"/>
      <c r="BVG81" s="5"/>
      <c r="BVH81" s="5"/>
      <c r="BVI81" s="5"/>
      <c r="BVJ81" s="5"/>
      <c r="BVK81" s="5"/>
      <c r="BVL81" s="5"/>
      <c r="BVM81" s="5"/>
      <c r="BVN81" s="5"/>
      <c r="BVO81" s="5"/>
      <c r="BVP81" s="5"/>
      <c r="BVQ81" s="5"/>
      <c r="BVR81" s="5"/>
      <c r="BVS81" s="5"/>
      <c r="BVT81" s="5"/>
      <c r="BVU81" s="5"/>
      <c r="BVV81" s="5"/>
      <c r="BVW81" s="5"/>
      <c r="BVX81" s="5"/>
      <c r="BVY81" s="5"/>
      <c r="BVZ81" s="5"/>
      <c r="BWA81" s="5"/>
      <c r="BWB81" s="5"/>
      <c r="BWC81" s="5"/>
      <c r="BWD81" s="5"/>
      <c r="BWE81" s="5"/>
      <c r="BWF81" s="5"/>
      <c r="BWG81" s="5"/>
      <c r="BWH81" s="5"/>
      <c r="BWI81" s="5"/>
      <c r="BWJ81" s="5"/>
      <c r="BWK81" s="5"/>
      <c r="BWL81" s="5"/>
      <c r="BWM81" s="5"/>
      <c r="BWN81" s="5"/>
      <c r="BWO81" s="5"/>
      <c r="BWP81" s="5"/>
      <c r="BWQ81" s="5"/>
      <c r="BWR81" s="5"/>
      <c r="BWS81" s="5"/>
      <c r="BWT81" s="5"/>
      <c r="BWU81" s="5"/>
      <c r="BWV81" s="5"/>
      <c r="BWW81" s="5"/>
      <c r="BWX81" s="5"/>
      <c r="BWY81" s="5"/>
      <c r="BWZ81" s="5"/>
      <c r="BXA81" s="5"/>
      <c r="BXB81" s="5"/>
      <c r="BXC81" s="5"/>
      <c r="BXD81" s="5"/>
      <c r="BXE81" s="5"/>
      <c r="BXF81" s="5"/>
      <c r="BXG81" s="5"/>
      <c r="BXH81" s="5"/>
      <c r="BXI81" s="5"/>
      <c r="BXJ81" s="5"/>
      <c r="BXK81" s="5"/>
      <c r="BXL81" s="5"/>
      <c r="BXM81" s="5"/>
      <c r="BXN81" s="5"/>
      <c r="BXO81" s="5"/>
      <c r="BXP81" s="5"/>
      <c r="BXQ81" s="5"/>
      <c r="BXR81" s="5"/>
      <c r="BXS81" s="5"/>
      <c r="BXT81" s="5"/>
      <c r="BXU81" s="5"/>
      <c r="BXV81" s="5"/>
      <c r="BXW81" s="5"/>
      <c r="BXX81" s="5"/>
      <c r="BXY81" s="5"/>
      <c r="BXZ81" s="5"/>
      <c r="BYA81" s="5"/>
      <c r="BYB81" s="5"/>
      <c r="BYC81" s="5"/>
      <c r="BYD81" s="5"/>
      <c r="BYE81" s="5"/>
      <c r="BYF81" s="5"/>
      <c r="BYG81" s="5"/>
      <c r="BYH81" s="5"/>
      <c r="BYI81" s="5"/>
      <c r="BYJ81" s="5"/>
      <c r="BYK81" s="5"/>
      <c r="BYL81" s="5"/>
      <c r="BYM81" s="5"/>
      <c r="BYN81" s="5"/>
      <c r="BYO81" s="5"/>
      <c r="BYP81" s="5"/>
      <c r="BYQ81" s="5"/>
      <c r="BYR81" s="5"/>
      <c r="BYS81" s="5"/>
      <c r="BYT81" s="5"/>
      <c r="BYU81" s="5"/>
      <c r="BYV81" s="5"/>
      <c r="BYW81" s="5"/>
      <c r="BYX81" s="5"/>
      <c r="BYY81" s="5"/>
      <c r="BYZ81" s="5"/>
      <c r="BZA81" s="5"/>
      <c r="BZB81" s="5"/>
      <c r="BZC81" s="5"/>
      <c r="BZD81" s="5"/>
      <c r="BZE81" s="5"/>
      <c r="BZF81" s="5"/>
      <c r="BZG81" s="5"/>
      <c r="BZH81" s="5"/>
      <c r="BZI81" s="5"/>
      <c r="BZJ81" s="5"/>
      <c r="BZK81" s="5"/>
      <c r="BZL81" s="5"/>
      <c r="BZM81" s="5"/>
      <c r="BZN81" s="5"/>
      <c r="BZO81" s="5"/>
      <c r="BZP81" s="5"/>
      <c r="BZQ81" s="5"/>
      <c r="BZR81" s="5"/>
      <c r="BZS81" s="5"/>
      <c r="BZT81" s="5"/>
      <c r="BZU81" s="5"/>
      <c r="BZV81" s="5"/>
      <c r="BZW81" s="5"/>
      <c r="BZX81" s="5"/>
      <c r="BZY81" s="5"/>
      <c r="BZZ81" s="5"/>
      <c r="CAA81" s="5"/>
      <c r="CAB81" s="5"/>
      <c r="CAC81" s="5"/>
      <c r="CAD81" s="5"/>
      <c r="CAE81" s="5"/>
      <c r="CAF81" s="5"/>
      <c r="CAG81" s="5"/>
      <c r="CAH81" s="5"/>
      <c r="CAI81" s="5"/>
      <c r="CAJ81" s="5"/>
      <c r="CAK81" s="5"/>
      <c r="CAL81" s="5"/>
      <c r="CAM81" s="5"/>
      <c r="CAN81" s="5"/>
      <c r="CAO81" s="5"/>
      <c r="CAP81" s="5"/>
      <c r="CAQ81" s="5"/>
      <c r="CAR81" s="5"/>
      <c r="CAS81" s="5"/>
      <c r="CAT81" s="5"/>
      <c r="CAU81" s="5"/>
      <c r="CAV81" s="5"/>
      <c r="CAW81" s="5"/>
      <c r="CAX81" s="5"/>
      <c r="CAY81" s="5"/>
      <c r="CAZ81" s="5"/>
      <c r="CBA81" s="5"/>
      <c r="CBB81" s="5"/>
      <c r="CBC81" s="5"/>
      <c r="CBD81" s="5"/>
      <c r="CBE81" s="5"/>
      <c r="CBF81" s="5"/>
      <c r="CBG81" s="5"/>
      <c r="CBH81" s="5"/>
      <c r="CBI81" s="5"/>
      <c r="CBJ81" s="5"/>
      <c r="CBK81" s="5"/>
      <c r="CBL81" s="5"/>
      <c r="CBM81" s="5"/>
      <c r="CBN81" s="5"/>
      <c r="CBO81" s="5"/>
      <c r="CBP81" s="5"/>
      <c r="CBQ81" s="5"/>
      <c r="CBR81" s="5"/>
      <c r="CBS81" s="5"/>
      <c r="CBT81" s="5"/>
      <c r="CBU81" s="5"/>
      <c r="CBV81" s="5"/>
      <c r="CBW81" s="5"/>
      <c r="CBX81" s="5"/>
      <c r="CBY81" s="5"/>
      <c r="CBZ81" s="5"/>
      <c r="CCA81" s="5"/>
      <c r="CCB81" s="5"/>
      <c r="CCC81" s="5"/>
      <c r="CCD81" s="5"/>
      <c r="CCE81" s="5"/>
      <c r="CCF81" s="5"/>
      <c r="CCG81" s="5"/>
      <c r="CCH81" s="5"/>
      <c r="CCI81" s="5"/>
      <c r="CCJ81" s="5"/>
      <c r="CCK81" s="5"/>
      <c r="CCL81" s="5"/>
      <c r="CCM81" s="5"/>
      <c r="CCN81" s="5"/>
      <c r="CCO81" s="5"/>
      <c r="CCP81" s="5"/>
      <c r="CCQ81" s="5"/>
      <c r="CCR81" s="5"/>
      <c r="CCS81" s="5"/>
      <c r="CCT81" s="5"/>
      <c r="CCU81" s="5"/>
      <c r="CCV81" s="5"/>
      <c r="CCW81" s="5"/>
      <c r="CCX81" s="5"/>
      <c r="CCY81" s="5"/>
      <c r="CCZ81" s="5"/>
      <c r="CDA81" s="5"/>
      <c r="CDB81" s="5"/>
      <c r="CDC81" s="5"/>
      <c r="CDD81" s="5"/>
      <c r="CDE81" s="5"/>
      <c r="CDF81" s="5"/>
      <c r="CDG81" s="5"/>
      <c r="CDH81" s="5"/>
      <c r="CDI81" s="5"/>
      <c r="CDJ81" s="5"/>
      <c r="CDK81" s="5"/>
      <c r="CDL81" s="5"/>
      <c r="CDM81" s="5"/>
      <c r="CDN81" s="5"/>
      <c r="CDO81" s="5"/>
      <c r="CDP81" s="5"/>
      <c r="CDQ81" s="5"/>
      <c r="CDR81" s="5"/>
      <c r="CDS81" s="5"/>
      <c r="CDT81" s="5"/>
      <c r="CDU81" s="5"/>
      <c r="CDV81" s="5"/>
      <c r="CDW81" s="5"/>
      <c r="CDX81" s="5"/>
      <c r="CDY81" s="5"/>
      <c r="CDZ81" s="5"/>
      <c r="CEA81" s="5"/>
      <c r="CEB81" s="5"/>
      <c r="CEC81" s="5"/>
      <c r="CED81" s="5"/>
      <c r="CEE81" s="5"/>
      <c r="CEF81" s="5"/>
      <c r="CEG81" s="5"/>
      <c r="CEH81" s="5"/>
      <c r="CEI81" s="5"/>
      <c r="CEJ81" s="5"/>
      <c r="CEK81" s="5"/>
      <c r="CEL81" s="5"/>
      <c r="CEM81" s="5"/>
      <c r="CEN81" s="5"/>
      <c r="CEO81" s="5"/>
      <c r="CEP81" s="5"/>
      <c r="CEQ81" s="5"/>
      <c r="CER81" s="5"/>
      <c r="CES81" s="5"/>
      <c r="CET81" s="5"/>
      <c r="CEU81" s="5"/>
      <c r="CEV81" s="5"/>
      <c r="CEW81" s="5"/>
      <c r="CEX81" s="5"/>
      <c r="CEY81" s="5"/>
      <c r="CEZ81" s="5"/>
      <c r="CFA81" s="5"/>
      <c r="CFB81" s="5"/>
      <c r="CFC81" s="5"/>
      <c r="CFD81" s="5"/>
      <c r="CFE81" s="5"/>
      <c r="CFF81" s="5"/>
      <c r="CFG81" s="5"/>
      <c r="CFH81" s="5"/>
      <c r="CFI81" s="5"/>
      <c r="CFJ81" s="5"/>
      <c r="CFK81" s="5"/>
      <c r="CFL81" s="5"/>
      <c r="CFM81" s="5"/>
      <c r="CFN81" s="5"/>
      <c r="CFO81" s="5"/>
      <c r="CFP81" s="5"/>
      <c r="CFQ81" s="5"/>
      <c r="CFR81" s="5"/>
      <c r="CFS81" s="5"/>
      <c r="CFT81" s="5"/>
      <c r="CFU81" s="5"/>
      <c r="CFV81" s="5"/>
      <c r="CFW81" s="5"/>
      <c r="CFX81" s="5"/>
      <c r="CFY81" s="5"/>
      <c r="CFZ81" s="5"/>
      <c r="CGA81" s="5"/>
      <c r="CGB81" s="5"/>
      <c r="CGC81" s="5"/>
      <c r="CGD81" s="5"/>
      <c r="CGE81" s="5"/>
      <c r="CGF81" s="5"/>
      <c r="CGG81" s="5"/>
      <c r="CGH81" s="5"/>
      <c r="CGI81" s="5"/>
      <c r="CGJ81" s="5"/>
      <c r="CGK81" s="5"/>
      <c r="CGL81" s="5"/>
      <c r="CGM81" s="5"/>
      <c r="CGN81" s="5"/>
      <c r="CGO81" s="5"/>
      <c r="CGP81" s="5"/>
      <c r="CGQ81" s="5"/>
      <c r="CGR81" s="5"/>
      <c r="CGS81" s="5"/>
      <c r="CGT81" s="5"/>
      <c r="CGU81" s="5"/>
      <c r="CGV81" s="5"/>
      <c r="CGW81" s="5"/>
      <c r="CGX81" s="5"/>
      <c r="CGY81" s="5"/>
      <c r="CGZ81" s="5"/>
      <c r="CHA81" s="5"/>
      <c r="CHB81" s="5"/>
      <c r="CHC81" s="5"/>
      <c r="CHD81" s="5"/>
      <c r="CHE81" s="5"/>
      <c r="CHF81" s="5"/>
      <c r="CHG81" s="5"/>
      <c r="CHH81" s="5"/>
      <c r="CHI81" s="5"/>
      <c r="CHJ81" s="5"/>
      <c r="CHK81" s="5"/>
      <c r="CHL81" s="5"/>
      <c r="CHM81" s="5"/>
      <c r="CHN81" s="5"/>
      <c r="CHO81" s="5"/>
      <c r="CHP81" s="5"/>
      <c r="CHQ81" s="5"/>
      <c r="CHR81" s="5"/>
      <c r="CHS81" s="5"/>
      <c r="CHT81" s="5"/>
      <c r="CHU81" s="5"/>
      <c r="CHV81" s="5"/>
      <c r="CHW81" s="5"/>
      <c r="CHX81" s="5"/>
      <c r="CHY81" s="5"/>
      <c r="CHZ81" s="5"/>
      <c r="CIA81" s="5"/>
      <c r="CIB81" s="5"/>
      <c r="CIC81" s="5"/>
      <c r="CID81" s="5"/>
      <c r="CIE81" s="5"/>
      <c r="CIF81" s="5"/>
      <c r="CIG81" s="5"/>
      <c r="CIH81" s="5"/>
      <c r="CII81" s="5"/>
      <c r="CIJ81" s="5"/>
      <c r="CIK81" s="5"/>
      <c r="CIL81" s="5"/>
      <c r="CIM81" s="5"/>
      <c r="CIN81" s="5"/>
      <c r="CIO81" s="5"/>
      <c r="CIP81" s="5"/>
      <c r="CIQ81" s="5"/>
      <c r="CIR81" s="5"/>
      <c r="CIS81" s="5"/>
      <c r="CIT81" s="5"/>
      <c r="CIU81" s="5"/>
      <c r="CIV81" s="5"/>
      <c r="CIW81" s="5"/>
      <c r="CIX81" s="5"/>
      <c r="CIY81" s="5"/>
      <c r="CIZ81" s="5"/>
      <c r="CJA81" s="5"/>
      <c r="CJB81" s="5"/>
      <c r="CJC81" s="5"/>
      <c r="CJD81" s="5"/>
      <c r="CJE81" s="5"/>
      <c r="CJF81" s="5"/>
      <c r="CJG81" s="5"/>
      <c r="CJH81" s="5"/>
      <c r="CJI81" s="5"/>
      <c r="CJJ81" s="5"/>
      <c r="CJK81" s="5"/>
      <c r="CJL81" s="5"/>
      <c r="CJM81" s="5"/>
      <c r="CJN81" s="5"/>
      <c r="CJO81" s="5"/>
      <c r="CJP81" s="5"/>
      <c r="CJQ81" s="5"/>
      <c r="CJR81" s="5"/>
      <c r="CJS81" s="5"/>
      <c r="CJT81" s="5"/>
      <c r="CJU81" s="5"/>
      <c r="CJV81" s="5"/>
      <c r="CJW81" s="5"/>
      <c r="CJX81" s="5"/>
      <c r="CJY81" s="5"/>
      <c r="CJZ81" s="5"/>
      <c r="CKA81" s="5"/>
      <c r="CKB81" s="5"/>
      <c r="CKC81" s="5"/>
      <c r="CKD81" s="5"/>
      <c r="CKE81" s="5"/>
      <c r="CKF81" s="5"/>
      <c r="CKG81" s="5"/>
      <c r="CKH81" s="5"/>
      <c r="CKI81" s="5"/>
      <c r="CKJ81" s="5"/>
      <c r="CKK81" s="5"/>
      <c r="CKL81" s="5"/>
      <c r="CKM81" s="5"/>
      <c r="CKN81" s="5"/>
      <c r="CKO81" s="5"/>
      <c r="CKP81" s="5"/>
      <c r="CKQ81" s="5"/>
      <c r="CKR81" s="5"/>
      <c r="CKS81" s="5"/>
      <c r="CKT81" s="5"/>
      <c r="CKU81" s="5"/>
      <c r="CKV81" s="5"/>
      <c r="CKW81" s="5"/>
      <c r="CKX81" s="5"/>
      <c r="CKY81" s="5"/>
      <c r="CKZ81" s="5"/>
      <c r="CLA81" s="5"/>
      <c r="CLB81" s="5"/>
      <c r="CLC81" s="5"/>
      <c r="CLD81" s="5"/>
      <c r="CLE81" s="5"/>
      <c r="CLF81" s="5"/>
      <c r="CLG81" s="5"/>
      <c r="CLH81" s="5"/>
      <c r="CLI81" s="5"/>
      <c r="CLJ81" s="5"/>
      <c r="CLK81" s="5"/>
      <c r="CLL81" s="5"/>
      <c r="CLM81" s="5"/>
      <c r="CLN81" s="5"/>
      <c r="CLO81" s="5"/>
      <c r="CLP81" s="5"/>
      <c r="CLQ81" s="5"/>
      <c r="CLR81" s="5"/>
      <c r="CLS81" s="5"/>
      <c r="CLT81" s="5"/>
      <c r="CLU81" s="5"/>
      <c r="CLV81" s="5"/>
      <c r="CLW81" s="5"/>
      <c r="CLX81" s="5"/>
      <c r="CLY81" s="5"/>
      <c r="CLZ81" s="5"/>
      <c r="CMA81" s="5"/>
      <c r="CMB81" s="5"/>
      <c r="CMC81" s="5"/>
      <c r="CMD81" s="5"/>
      <c r="CME81" s="5"/>
      <c r="CMF81" s="5"/>
      <c r="CMG81" s="5"/>
      <c r="CMH81" s="5"/>
      <c r="CMI81" s="5"/>
      <c r="CMJ81" s="5"/>
      <c r="CMK81" s="5"/>
      <c r="CML81" s="5"/>
      <c r="CMM81" s="5"/>
      <c r="CMN81" s="5"/>
      <c r="CMO81" s="5"/>
      <c r="CMP81" s="5"/>
      <c r="CMQ81" s="5"/>
      <c r="CMR81" s="5"/>
      <c r="CMS81" s="5"/>
      <c r="CMT81" s="5"/>
      <c r="CMU81" s="5"/>
      <c r="CMV81" s="5"/>
      <c r="CMW81" s="5"/>
      <c r="CMX81" s="5"/>
      <c r="CMY81" s="5"/>
      <c r="CMZ81" s="5"/>
      <c r="CNA81" s="5"/>
      <c r="CNB81" s="5"/>
      <c r="CNC81" s="5"/>
      <c r="CND81" s="5"/>
      <c r="CNE81" s="5"/>
      <c r="CNF81" s="5"/>
      <c r="CNG81" s="5"/>
      <c r="CNH81" s="5"/>
      <c r="CNI81" s="5"/>
      <c r="CNJ81" s="5"/>
      <c r="CNK81" s="5"/>
      <c r="CNL81" s="5"/>
      <c r="CNM81" s="5"/>
      <c r="CNN81" s="5"/>
      <c r="CNO81" s="5"/>
      <c r="CNP81" s="5"/>
      <c r="CNQ81" s="5"/>
      <c r="CNR81" s="5"/>
      <c r="CNS81" s="5"/>
      <c r="CNT81" s="5"/>
      <c r="CNU81" s="5"/>
      <c r="CNV81" s="5"/>
      <c r="CNW81" s="5"/>
      <c r="CNX81" s="5"/>
      <c r="CNY81" s="5"/>
      <c r="CNZ81" s="5"/>
      <c r="COA81" s="5"/>
      <c r="COB81" s="5"/>
      <c r="COC81" s="5"/>
      <c r="COD81" s="5"/>
      <c r="COE81" s="5"/>
      <c r="COF81" s="5"/>
      <c r="COG81" s="5"/>
      <c r="COH81" s="5"/>
      <c r="COI81" s="5"/>
      <c r="COJ81" s="5"/>
      <c r="COK81" s="5"/>
      <c r="COL81" s="5"/>
      <c r="COM81" s="5"/>
      <c r="CON81" s="5"/>
      <c r="COO81" s="5"/>
      <c r="COP81" s="5"/>
      <c r="COQ81" s="5"/>
      <c r="COR81" s="5"/>
      <c r="COS81" s="5"/>
      <c r="COT81" s="5"/>
      <c r="COU81" s="5"/>
      <c r="COV81" s="5"/>
      <c r="COW81" s="5"/>
      <c r="COX81" s="5"/>
      <c r="COY81" s="5"/>
      <c r="COZ81" s="5"/>
      <c r="CPA81" s="5"/>
      <c r="CPB81" s="5"/>
      <c r="CPC81" s="5"/>
      <c r="CPD81" s="5"/>
      <c r="CPE81" s="5"/>
      <c r="CPF81" s="5"/>
      <c r="CPG81" s="5"/>
      <c r="CPH81" s="5"/>
      <c r="CPI81" s="5"/>
      <c r="CPJ81" s="5"/>
      <c r="CPK81" s="5"/>
      <c r="CPL81" s="5"/>
      <c r="CPM81" s="5"/>
      <c r="CPN81" s="5"/>
      <c r="CPO81" s="5"/>
      <c r="CPP81" s="5"/>
      <c r="CPQ81" s="5"/>
      <c r="CPR81" s="5"/>
      <c r="CPS81" s="5"/>
      <c r="CPT81" s="5"/>
      <c r="CPU81" s="5"/>
      <c r="CPV81" s="5"/>
      <c r="CPW81" s="5"/>
      <c r="CPX81" s="5"/>
      <c r="CPY81" s="5"/>
      <c r="CPZ81" s="5"/>
      <c r="CQA81" s="5"/>
      <c r="CQB81" s="5"/>
      <c r="CQC81" s="5"/>
      <c r="CQD81" s="5"/>
      <c r="CQE81" s="5"/>
      <c r="CQF81" s="5"/>
      <c r="CQG81" s="5"/>
      <c r="CQH81" s="5"/>
      <c r="CQI81" s="5"/>
      <c r="CQJ81" s="5"/>
      <c r="CQK81" s="5"/>
      <c r="CQL81" s="5"/>
      <c r="CQM81" s="5"/>
      <c r="CQN81" s="5"/>
      <c r="CQO81" s="5"/>
      <c r="CQP81" s="5"/>
      <c r="CQQ81" s="5"/>
      <c r="CQR81" s="5"/>
      <c r="CQS81" s="5"/>
      <c r="CQT81" s="5"/>
      <c r="CQU81" s="5"/>
      <c r="CQV81" s="5"/>
      <c r="CQW81" s="5"/>
      <c r="CQX81" s="5"/>
      <c r="CQY81" s="5"/>
      <c r="CQZ81" s="5"/>
      <c r="CRA81" s="5"/>
      <c r="CRB81" s="5"/>
      <c r="CRC81" s="5"/>
      <c r="CRD81" s="5"/>
      <c r="CRE81" s="5"/>
      <c r="CRF81" s="5"/>
      <c r="CRG81" s="5"/>
      <c r="CRH81" s="5"/>
      <c r="CRI81" s="5"/>
      <c r="CRJ81" s="5"/>
      <c r="CRK81" s="5"/>
      <c r="CRL81" s="5"/>
      <c r="CRM81" s="5"/>
      <c r="CRN81" s="5"/>
      <c r="CRO81" s="5"/>
      <c r="CRP81" s="5"/>
      <c r="CRQ81" s="5"/>
      <c r="CRR81" s="5"/>
      <c r="CRS81" s="5"/>
      <c r="CRT81" s="5"/>
      <c r="CRU81" s="5"/>
      <c r="CRV81" s="5"/>
      <c r="CRW81" s="5"/>
      <c r="CRX81" s="5"/>
      <c r="CRY81" s="5"/>
      <c r="CRZ81" s="5"/>
      <c r="CSA81" s="5"/>
      <c r="CSB81" s="5"/>
      <c r="CSC81" s="5"/>
      <c r="CSD81" s="5"/>
      <c r="CSE81" s="5"/>
      <c r="CSF81" s="5"/>
      <c r="CSG81" s="5"/>
      <c r="CSH81" s="5"/>
      <c r="CSI81" s="5"/>
      <c r="CSJ81" s="5"/>
      <c r="CSK81" s="5"/>
      <c r="CSL81" s="5"/>
      <c r="CSM81" s="5"/>
      <c r="CSN81" s="5"/>
      <c r="CSO81" s="5"/>
      <c r="CSP81" s="5"/>
      <c r="CSQ81" s="5"/>
      <c r="CSR81" s="5"/>
      <c r="CSS81" s="5"/>
      <c r="CST81" s="5"/>
      <c r="CSU81" s="5"/>
      <c r="CSV81" s="5"/>
      <c r="CSW81" s="5"/>
      <c r="CSX81" s="5"/>
      <c r="CSY81" s="5"/>
      <c r="CSZ81" s="5"/>
      <c r="CTA81" s="5"/>
      <c r="CTB81" s="5"/>
      <c r="CTC81" s="5"/>
      <c r="CTD81" s="5"/>
      <c r="CTE81" s="5"/>
      <c r="CTF81" s="5"/>
      <c r="CTG81" s="5"/>
      <c r="CTH81" s="5"/>
      <c r="CTI81" s="5"/>
      <c r="CTJ81" s="5"/>
      <c r="CTK81" s="5"/>
      <c r="CTL81" s="5"/>
      <c r="CTM81" s="5"/>
      <c r="CTN81" s="5"/>
      <c r="CTO81" s="5"/>
      <c r="CTP81" s="5"/>
      <c r="CTQ81" s="5"/>
      <c r="CTR81" s="5"/>
      <c r="CTS81" s="5"/>
      <c r="CTT81" s="5"/>
      <c r="CTU81" s="5"/>
      <c r="CTV81" s="5"/>
      <c r="CTW81" s="5"/>
      <c r="CTX81" s="5"/>
      <c r="CTY81" s="5"/>
      <c r="CTZ81" s="5"/>
      <c r="CUA81" s="5"/>
      <c r="CUB81" s="5"/>
      <c r="CUC81" s="5"/>
      <c r="CUD81" s="5"/>
      <c r="CUE81" s="5"/>
      <c r="CUF81" s="5"/>
      <c r="CUG81" s="5"/>
      <c r="CUH81" s="5"/>
      <c r="CUI81" s="5"/>
      <c r="CUJ81" s="5"/>
      <c r="CUK81" s="5"/>
      <c r="CUL81" s="5"/>
      <c r="CUM81" s="5"/>
      <c r="CUN81" s="5"/>
      <c r="CUO81" s="5"/>
      <c r="CUP81" s="5"/>
      <c r="CUQ81" s="5"/>
      <c r="CUR81" s="5"/>
      <c r="CUS81" s="5"/>
      <c r="CUT81" s="5"/>
      <c r="CUU81" s="5"/>
      <c r="CUV81" s="5"/>
      <c r="CUW81" s="5"/>
      <c r="CUX81" s="5"/>
      <c r="CUY81" s="5"/>
      <c r="CUZ81" s="5"/>
      <c r="CVA81" s="5"/>
      <c r="CVB81" s="5"/>
      <c r="CVC81" s="5"/>
      <c r="CVD81" s="5"/>
      <c r="CVE81" s="5"/>
      <c r="CVF81" s="5"/>
      <c r="CVG81" s="5"/>
      <c r="CVH81" s="5"/>
      <c r="CVI81" s="5"/>
      <c r="CVJ81" s="5"/>
      <c r="CVK81" s="5"/>
      <c r="CVL81" s="5"/>
      <c r="CVM81" s="5"/>
      <c r="CVN81" s="5"/>
      <c r="CVO81" s="5"/>
      <c r="CVP81" s="5"/>
      <c r="CVQ81" s="5"/>
      <c r="CVR81" s="5"/>
      <c r="CVS81" s="5"/>
      <c r="CVT81" s="5"/>
      <c r="CVU81" s="5"/>
      <c r="CVV81" s="5"/>
      <c r="CVW81" s="5"/>
      <c r="CVX81" s="5"/>
      <c r="CVY81" s="5"/>
      <c r="CVZ81" s="5"/>
      <c r="CWA81" s="5"/>
      <c r="CWB81" s="5"/>
      <c r="CWC81" s="5"/>
      <c r="CWD81" s="5"/>
      <c r="CWE81" s="5"/>
      <c r="CWF81" s="5"/>
      <c r="CWG81" s="5"/>
      <c r="CWH81" s="5"/>
      <c r="CWI81" s="5"/>
      <c r="CWJ81" s="5"/>
      <c r="CWK81" s="5"/>
      <c r="CWL81" s="5"/>
      <c r="CWM81" s="5"/>
      <c r="CWN81" s="5"/>
      <c r="CWO81" s="5"/>
      <c r="CWP81" s="5"/>
      <c r="CWQ81" s="5"/>
      <c r="CWR81" s="5"/>
      <c r="CWS81" s="5"/>
    </row>
    <row r="82" spans="1:2645" ht="21" customHeight="1">
      <c r="A82" s="23" t="s">
        <v>250</v>
      </c>
      <c r="B82" s="364" t="s">
        <v>630</v>
      </c>
      <c r="C82" s="364" t="s">
        <v>631</v>
      </c>
      <c r="D82" s="364" t="s">
        <v>632</v>
      </c>
      <c r="E82" s="364" t="s">
        <v>10</v>
      </c>
      <c r="F82" s="364" t="s">
        <v>630</v>
      </c>
      <c r="G82" s="364" t="s">
        <v>631</v>
      </c>
      <c r="H82" s="364" t="s">
        <v>632</v>
      </c>
      <c r="I82" s="364" t="s">
        <v>10</v>
      </c>
      <c r="J82" s="364" t="s">
        <v>630</v>
      </c>
      <c r="K82" s="364" t="s">
        <v>631</v>
      </c>
      <c r="L82" s="364" t="s">
        <v>632</v>
      </c>
      <c r="M82" s="364" t="s">
        <v>10</v>
      </c>
      <c r="N82" s="364" t="s">
        <v>630</v>
      </c>
      <c r="O82" s="364" t="s">
        <v>631</v>
      </c>
      <c r="P82" s="364" t="s">
        <v>632</v>
      </c>
      <c r="Q82" s="364" t="s">
        <v>10</v>
      </c>
      <c r="R82" s="364" t="s">
        <v>630</v>
      </c>
      <c r="S82" s="364" t="s">
        <v>631</v>
      </c>
      <c r="T82" s="364" t="s">
        <v>632</v>
      </c>
      <c r="U82" s="364" t="s">
        <v>10</v>
      </c>
      <c r="V82" s="364" t="s">
        <v>630</v>
      </c>
      <c r="W82" s="364" t="s">
        <v>631</v>
      </c>
      <c r="X82" s="364" t="s">
        <v>632</v>
      </c>
      <c r="Y82" s="364" t="s">
        <v>10</v>
      </c>
      <c r="Z82" s="364" t="s">
        <v>630</v>
      </c>
      <c r="AA82" s="364" t="s">
        <v>631</v>
      </c>
      <c r="AB82" s="364" t="s">
        <v>632</v>
      </c>
      <c r="AC82" s="364" t="s">
        <v>10</v>
      </c>
      <c r="AD82" s="364" t="s">
        <v>630</v>
      </c>
      <c r="AE82" s="364" t="s">
        <v>631</v>
      </c>
      <c r="AF82" s="364" t="s">
        <v>632</v>
      </c>
      <c r="AG82" s="364" t="s">
        <v>10</v>
      </c>
      <c r="AH82" s="364" t="s">
        <v>630</v>
      </c>
      <c r="AI82" s="364" t="s">
        <v>631</v>
      </c>
      <c r="AJ82" s="364" t="s">
        <v>632</v>
      </c>
      <c r="AK82" s="364" t="s">
        <v>10</v>
      </c>
      <c r="AL82" s="364" t="s">
        <v>630</v>
      </c>
      <c r="AM82" s="364" t="s">
        <v>631</v>
      </c>
      <c r="AN82" s="364" t="s">
        <v>632</v>
      </c>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c r="BGX82" s="5"/>
      <c r="BGY82" s="5"/>
      <c r="BGZ82" s="5"/>
      <c r="BHA82" s="5"/>
      <c r="BHB82" s="5"/>
      <c r="BHC82" s="5"/>
      <c r="BHD82" s="5"/>
      <c r="BHE82" s="5"/>
      <c r="BHF82" s="5"/>
      <c r="BHG82" s="5"/>
      <c r="BHH82" s="5"/>
      <c r="BHI82" s="5"/>
      <c r="BHJ82" s="5"/>
      <c r="BHK82" s="5"/>
      <c r="BHL82" s="5"/>
      <c r="BHM82" s="5"/>
      <c r="BHN82" s="5"/>
      <c r="BHO82" s="5"/>
      <c r="BHP82" s="5"/>
      <c r="BHQ82" s="5"/>
      <c r="BHR82" s="5"/>
      <c r="BHS82" s="5"/>
      <c r="BHT82" s="5"/>
      <c r="BHU82" s="5"/>
      <c r="BHV82" s="5"/>
      <c r="BHW82" s="5"/>
      <c r="BHX82" s="5"/>
      <c r="BHY82" s="5"/>
      <c r="BHZ82" s="5"/>
      <c r="BIA82" s="5"/>
      <c r="BIB82" s="5"/>
      <c r="BIC82" s="5"/>
      <c r="BID82" s="5"/>
      <c r="BIE82" s="5"/>
      <c r="BIF82" s="5"/>
      <c r="BIG82" s="5"/>
      <c r="BIH82" s="5"/>
      <c r="BII82" s="5"/>
      <c r="BIJ82" s="5"/>
      <c r="BIK82" s="5"/>
      <c r="BIL82" s="5"/>
      <c r="BIM82" s="5"/>
      <c r="BIN82" s="5"/>
      <c r="BIO82" s="5"/>
      <c r="BIP82" s="5"/>
      <c r="BIQ82" s="5"/>
      <c r="BIR82" s="5"/>
      <c r="BIS82" s="5"/>
      <c r="BIT82" s="5"/>
      <c r="BIU82" s="5"/>
      <c r="BIV82" s="5"/>
      <c r="BIW82" s="5"/>
      <c r="BIX82" s="5"/>
      <c r="BIY82" s="5"/>
      <c r="BIZ82" s="5"/>
      <c r="BJA82" s="5"/>
      <c r="BJB82" s="5"/>
      <c r="BJC82" s="5"/>
      <c r="BJD82" s="5"/>
      <c r="BJE82" s="5"/>
      <c r="BJF82" s="5"/>
      <c r="BJG82" s="5"/>
      <c r="BJH82" s="5"/>
      <c r="BJI82" s="5"/>
      <c r="BJJ82" s="5"/>
      <c r="BJK82" s="5"/>
      <c r="BJL82" s="5"/>
      <c r="BJM82" s="5"/>
      <c r="BJN82" s="5"/>
      <c r="BJO82" s="5"/>
      <c r="BJP82" s="5"/>
      <c r="BJQ82" s="5"/>
      <c r="BJR82" s="5"/>
      <c r="BJS82" s="5"/>
      <c r="BJT82" s="5"/>
      <c r="BJU82" s="5"/>
      <c r="BJV82" s="5"/>
      <c r="BJW82" s="5"/>
      <c r="BJX82" s="5"/>
      <c r="BJY82" s="5"/>
      <c r="BJZ82" s="5"/>
      <c r="BKA82" s="5"/>
      <c r="BKB82" s="5"/>
      <c r="BKC82" s="5"/>
      <c r="BKD82" s="5"/>
      <c r="BKE82" s="5"/>
      <c r="BKF82" s="5"/>
      <c r="BKG82" s="5"/>
      <c r="BKH82" s="5"/>
      <c r="BKI82" s="5"/>
      <c r="BKJ82" s="5"/>
      <c r="BKK82" s="5"/>
      <c r="BKL82" s="5"/>
      <c r="BKM82" s="5"/>
      <c r="BKN82" s="5"/>
      <c r="BKO82" s="5"/>
      <c r="BKP82" s="5"/>
      <c r="BKQ82" s="5"/>
      <c r="BKR82" s="5"/>
      <c r="BKS82" s="5"/>
      <c r="BKT82" s="5"/>
      <c r="BKU82" s="5"/>
      <c r="BKV82" s="5"/>
      <c r="BKW82" s="5"/>
      <c r="BKX82" s="5"/>
      <c r="BKY82" s="5"/>
      <c r="BKZ82" s="5"/>
      <c r="BLA82" s="5"/>
      <c r="BLB82" s="5"/>
      <c r="BLC82" s="5"/>
      <c r="BLD82" s="5"/>
      <c r="BLE82" s="5"/>
      <c r="BLF82" s="5"/>
      <c r="BLG82" s="5"/>
      <c r="BLH82" s="5"/>
      <c r="BLI82" s="5"/>
      <c r="BLJ82" s="5"/>
      <c r="BLK82" s="5"/>
      <c r="BLL82" s="5"/>
      <c r="BLM82" s="5"/>
      <c r="BLN82" s="5"/>
      <c r="BLO82" s="5"/>
      <c r="BLP82" s="5"/>
      <c r="BLQ82" s="5"/>
      <c r="BLR82" s="5"/>
      <c r="BLS82" s="5"/>
      <c r="BLT82" s="5"/>
      <c r="BLU82" s="5"/>
      <c r="BLV82" s="5"/>
      <c r="BLW82" s="5"/>
      <c r="BLX82" s="5"/>
      <c r="BLY82" s="5"/>
      <c r="BLZ82" s="5"/>
      <c r="BMA82" s="5"/>
      <c r="BMB82" s="5"/>
      <c r="BMC82" s="5"/>
      <c r="BMD82" s="5"/>
      <c r="BME82" s="5"/>
      <c r="BMF82" s="5"/>
      <c r="BMG82" s="5"/>
      <c r="BMH82" s="5"/>
      <c r="BMI82" s="5"/>
      <c r="BMJ82" s="5"/>
      <c r="BMK82" s="5"/>
      <c r="BML82" s="5"/>
      <c r="BMM82" s="5"/>
      <c r="BMN82" s="5"/>
      <c r="BMO82" s="5"/>
      <c r="BMP82" s="5"/>
      <c r="BMQ82" s="5"/>
      <c r="BMR82" s="5"/>
      <c r="BMS82" s="5"/>
      <c r="BMT82" s="5"/>
      <c r="BMU82" s="5"/>
      <c r="BMV82" s="5"/>
      <c r="BMW82" s="5"/>
      <c r="BMX82" s="5"/>
      <c r="BMY82" s="5"/>
      <c r="BMZ82" s="5"/>
      <c r="BNA82" s="5"/>
      <c r="BNB82" s="5"/>
      <c r="BNC82" s="5"/>
      <c r="BND82" s="5"/>
      <c r="BNE82" s="5"/>
      <c r="BNF82" s="5"/>
      <c r="BNG82" s="5"/>
      <c r="BNH82" s="5"/>
      <c r="BNI82" s="5"/>
      <c r="BNJ82" s="5"/>
      <c r="BNK82" s="5"/>
      <c r="BNL82" s="5"/>
      <c r="BNM82" s="5"/>
      <c r="BNN82" s="5"/>
      <c r="BNO82" s="5"/>
      <c r="BNP82" s="5"/>
      <c r="BNQ82" s="5"/>
      <c r="BNR82" s="5"/>
      <c r="BNS82" s="5"/>
      <c r="BNT82" s="5"/>
      <c r="BNU82" s="5"/>
      <c r="BNV82" s="5"/>
      <c r="BNW82" s="5"/>
      <c r="BNX82" s="5"/>
      <c r="BNY82" s="5"/>
      <c r="BNZ82" s="5"/>
      <c r="BOA82" s="5"/>
      <c r="BOB82" s="5"/>
      <c r="BOC82" s="5"/>
      <c r="BOD82" s="5"/>
      <c r="BOE82" s="5"/>
      <c r="BOF82" s="5"/>
      <c r="BOG82" s="5"/>
      <c r="BOH82" s="5"/>
      <c r="BOI82" s="5"/>
      <c r="BOJ82" s="5"/>
      <c r="BOK82" s="5"/>
      <c r="BOL82" s="5"/>
      <c r="BOM82" s="5"/>
      <c r="BON82" s="5"/>
      <c r="BOO82" s="5"/>
      <c r="BOP82" s="5"/>
      <c r="BOQ82" s="5"/>
      <c r="BOR82" s="5"/>
      <c r="BOS82" s="5"/>
      <c r="BOT82" s="5"/>
      <c r="BOU82" s="5"/>
      <c r="BOV82" s="5"/>
      <c r="BOW82" s="5"/>
      <c r="BOX82" s="5"/>
      <c r="BOY82" s="5"/>
      <c r="BOZ82" s="5"/>
      <c r="BPA82" s="5"/>
      <c r="BPB82" s="5"/>
      <c r="BPC82" s="5"/>
      <c r="BPD82" s="5"/>
      <c r="BPE82" s="5"/>
      <c r="BPF82" s="5"/>
      <c r="BPG82" s="5"/>
      <c r="BPH82" s="5"/>
      <c r="BPI82" s="5"/>
      <c r="BPJ82" s="5"/>
      <c r="BPK82" s="5"/>
      <c r="BPL82" s="5"/>
      <c r="BPM82" s="5"/>
      <c r="BPN82" s="5"/>
      <c r="BPO82" s="5"/>
      <c r="BPP82" s="5"/>
      <c r="BPQ82" s="5"/>
      <c r="BPR82" s="5"/>
      <c r="BPS82" s="5"/>
      <c r="BPT82" s="5"/>
      <c r="BPU82" s="5"/>
      <c r="BPV82" s="5"/>
      <c r="BPW82" s="5"/>
      <c r="BPX82" s="5"/>
      <c r="BPY82" s="5"/>
      <c r="BPZ82" s="5"/>
      <c r="BQA82" s="5"/>
      <c r="BQB82" s="5"/>
      <c r="BQC82" s="5"/>
      <c r="BQD82" s="5"/>
      <c r="BQE82" s="5"/>
      <c r="BQF82" s="5"/>
      <c r="BQG82" s="5"/>
      <c r="BQH82" s="5"/>
      <c r="BQI82" s="5"/>
      <c r="BQJ82" s="5"/>
      <c r="BQK82" s="5"/>
      <c r="BQL82" s="5"/>
      <c r="BQM82" s="5"/>
      <c r="BQN82" s="5"/>
      <c r="BQO82" s="5"/>
      <c r="BQP82" s="5"/>
      <c r="BQQ82" s="5"/>
      <c r="BQR82" s="5"/>
      <c r="BQS82" s="5"/>
      <c r="BQT82" s="5"/>
      <c r="BQU82" s="5"/>
      <c r="BQV82" s="5"/>
      <c r="BQW82" s="5"/>
      <c r="BQX82" s="5"/>
      <c r="BQY82" s="5"/>
      <c r="BQZ82" s="5"/>
      <c r="BRA82" s="5"/>
      <c r="BRB82" s="5"/>
      <c r="BRC82" s="5"/>
      <c r="BRD82" s="5"/>
      <c r="BRE82" s="5"/>
      <c r="BRF82" s="5"/>
      <c r="BRG82" s="5"/>
      <c r="BRH82" s="5"/>
      <c r="BRI82" s="5"/>
      <c r="BRJ82" s="5"/>
      <c r="BRK82" s="5"/>
      <c r="BRL82" s="5"/>
      <c r="BRM82" s="5"/>
      <c r="BRN82" s="5"/>
      <c r="BRO82" s="5"/>
      <c r="BRP82" s="5"/>
      <c r="BRQ82" s="5"/>
      <c r="BRR82" s="5"/>
      <c r="BRS82" s="5"/>
      <c r="BRT82" s="5"/>
      <c r="BRU82" s="5"/>
      <c r="BRV82" s="5"/>
      <c r="BRW82" s="5"/>
      <c r="BRX82" s="5"/>
      <c r="BRY82" s="5"/>
      <c r="BRZ82" s="5"/>
      <c r="BSA82" s="5"/>
      <c r="BSB82" s="5"/>
      <c r="BSC82" s="5"/>
      <c r="BSD82" s="5"/>
      <c r="BSE82" s="5"/>
      <c r="BSF82" s="5"/>
      <c r="BSG82" s="5"/>
      <c r="BSH82" s="5"/>
      <c r="BSI82" s="5"/>
      <c r="BSJ82" s="5"/>
      <c r="BSK82" s="5"/>
      <c r="BSL82" s="5"/>
      <c r="BSM82" s="5"/>
      <c r="BSN82" s="5"/>
      <c r="BSO82" s="5"/>
      <c r="BSP82" s="5"/>
      <c r="BSQ82" s="5"/>
      <c r="BSR82" s="5"/>
      <c r="BSS82" s="5"/>
      <c r="BST82" s="5"/>
      <c r="BSU82" s="5"/>
      <c r="BSV82" s="5"/>
      <c r="BSW82" s="5"/>
      <c r="BSX82" s="5"/>
      <c r="BSY82" s="5"/>
      <c r="BSZ82" s="5"/>
      <c r="BTA82" s="5"/>
      <c r="BTB82" s="5"/>
      <c r="BTC82" s="5"/>
      <c r="BTD82" s="5"/>
      <c r="BTE82" s="5"/>
      <c r="BTF82" s="5"/>
      <c r="BTG82" s="5"/>
      <c r="BTH82" s="5"/>
      <c r="BTI82" s="5"/>
      <c r="BTJ82" s="5"/>
      <c r="BTK82" s="5"/>
      <c r="BTL82" s="5"/>
      <c r="BTM82" s="5"/>
      <c r="BTN82" s="5"/>
      <c r="BTO82" s="5"/>
      <c r="BTP82" s="5"/>
      <c r="BTQ82" s="5"/>
      <c r="BTR82" s="5"/>
      <c r="BTS82" s="5"/>
      <c r="BTT82" s="5"/>
      <c r="BTU82" s="5"/>
      <c r="BTV82" s="5"/>
      <c r="BTW82" s="5"/>
      <c r="BTX82" s="5"/>
      <c r="BTY82" s="5"/>
      <c r="BTZ82" s="5"/>
      <c r="BUA82" s="5"/>
      <c r="BUB82" s="5"/>
      <c r="BUC82" s="5"/>
      <c r="BUD82" s="5"/>
      <c r="BUE82" s="5"/>
      <c r="BUF82" s="5"/>
      <c r="BUG82" s="5"/>
      <c r="BUH82" s="5"/>
      <c r="BUI82" s="5"/>
      <c r="BUJ82" s="5"/>
      <c r="BUK82" s="5"/>
      <c r="BUL82" s="5"/>
      <c r="BUM82" s="5"/>
      <c r="BUN82" s="5"/>
      <c r="BUO82" s="5"/>
      <c r="BUP82" s="5"/>
      <c r="BUQ82" s="5"/>
      <c r="BUR82" s="5"/>
      <c r="BUS82" s="5"/>
      <c r="BUT82" s="5"/>
      <c r="BUU82" s="5"/>
      <c r="BUV82" s="5"/>
      <c r="BUW82" s="5"/>
      <c r="BUX82" s="5"/>
      <c r="BUY82" s="5"/>
      <c r="BUZ82" s="5"/>
      <c r="BVA82" s="5"/>
      <c r="BVB82" s="5"/>
      <c r="BVC82" s="5"/>
      <c r="BVD82" s="5"/>
      <c r="BVE82" s="5"/>
      <c r="BVF82" s="5"/>
      <c r="BVG82" s="5"/>
      <c r="BVH82" s="5"/>
      <c r="BVI82" s="5"/>
      <c r="BVJ82" s="5"/>
      <c r="BVK82" s="5"/>
      <c r="BVL82" s="5"/>
      <c r="BVM82" s="5"/>
      <c r="BVN82" s="5"/>
      <c r="BVO82" s="5"/>
      <c r="BVP82" s="5"/>
      <c r="BVQ82" s="5"/>
      <c r="BVR82" s="5"/>
      <c r="BVS82" s="5"/>
      <c r="BVT82" s="5"/>
      <c r="BVU82" s="5"/>
      <c r="BVV82" s="5"/>
      <c r="BVW82" s="5"/>
      <c r="BVX82" s="5"/>
      <c r="BVY82" s="5"/>
      <c r="BVZ82" s="5"/>
      <c r="BWA82" s="5"/>
      <c r="BWB82" s="5"/>
      <c r="BWC82" s="5"/>
      <c r="BWD82" s="5"/>
      <c r="BWE82" s="5"/>
      <c r="BWF82" s="5"/>
      <c r="BWG82" s="5"/>
      <c r="BWH82" s="5"/>
      <c r="BWI82" s="5"/>
      <c r="BWJ82" s="5"/>
      <c r="BWK82" s="5"/>
      <c r="BWL82" s="5"/>
      <c r="BWM82" s="5"/>
      <c r="BWN82" s="5"/>
      <c r="BWO82" s="5"/>
      <c r="BWP82" s="5"/>
      <c r="BWQ82" s="5"/>
      <c r="BWR82" s="5"/>
      <c r="BWS82" s="5"/>
      <c r="BWT82" s="5"/>
      <c r="BWU82" s="5"/>
      <c r="BWV82" s="5"/>
      <c r="BWW82" s="5"/>
      <c r="BWX82" s="5"/>
      <c r="BWY82" s="5"/>
      <c r="BWZ82" s="5"/>
      <c r="BXA82" s="5"/>
      <c r="BXB82" s="5"/>
      <c r="BXC82" s="5"/>
      <c r="BXD82" s="5"/>
      <c r="BXE82" s="5"/>
      <c r="BXF82" s="5"/>
      <c r="BXG82" s="5"/>
      <c r="BXH82" s="5"/>
      <c r="BXI82" s="5"/>
      <c r="BXJ82" s="5"/>
      <c r="BXK82" s="5"/>
      <c r="BXL82" s="5"/>
      <c r="BXM82" s="5"/>
      <c r="BXN82" s="5"/>
      <c r="BXO82" s="5"/>
      <c r="BXP82" s="5"/>
      <c r="BXQ82" s="5"/>
      <c r="BXR82" s="5"/>
      <c r="BXS82" s="5"/>
      <c r="BXT82" s="5"/>
      <c r="BXU82" s="5"/>
      <c r="BXV82" s="5"/>
      <c r="BXW82" s="5"/>
      <c r="BXX82" s="5"/>
      <c r="BXY82" s="5"/>
      <c r="BXZ82" s="5"/>
      <c r="BYA82" s="5"/>
      <c r="BYB82" s="5"/>
      <c r="BYC82" s="5"/>
      <c r="BYD82" s="5"/>
      <c r="BYE82" s="5"/>
      <c r="BYF82" s="5"/>
      <c r="BYG82" s="5"/>
      <c r="BYH82" s="5"/>
      <c r="BYI82" s="5"/>
      <c r="BYJ82" s="5"/>
      <c r="BYK82" s="5"/>
      <c r="BYL82" s="5"/>
      <c r="BYM82" s="5"/>
      <c r="BYN82" s="5"/>
      <c r="BYO82" s="5"/>
      <c r="BYP82" s="5"/>
      <c r="BYQ82" s="5"/>
      <c r="BYR82" s="5"/>
      <c r="BYS82" s="5"/>
      <c r="BYT82" s="5"/>
      <c r="BYU82" s="5"/>
      <c r="BYV82" s="5"/>
      <c r="BYW82" s="5"/>
      <c r="BYX82" s="5"/>
      <c r="BYY82" s="5"/>
      <c r="BYZ82" s="5"/>
      <c r="BZA82" s="5"/>
      <c r="BZB82" s="5"/>
      <c r="BZC82" s="5"/>
      <c r="BZD82" s="5"/>
      <c r="BZE82" s="5"/>
      <c r="BZF82" s="5"/>
      <c r="BZG82" s="5"/>
      <c r="BZH82" s="5"/>
      <c r="BZI82" s="5"/>
      <c r="BZJ82" s="5"/>
      <c r="BZK82" s="5"/>
      <c r="BZL82" s="5"/>
      <c r="BZM82" s="5"/>
      <c r="BZN82" s="5"/>
      <c r="BZO82" s="5"/>
      <c r="BZP82" s="5"/>
      <c r="BZQ82" s="5"/>
      <c r="BZR82" s="5"/>
      <c r="BZS82" s="5"/>
      <c r="BZT82" s="5"/>
      <c r="BZU82" s="5"/>
      <c r="BZV82" s="5"/>
      <c r="BZW82" s="5"/>
      <c r="BZX82" s="5"/>
      <c r="BZY82" s="5"/>
      <c r="BZZ82" s="5"/>
      <c r="CAA82" s="5"/>
      <c r="CAB82" s="5"/>
      <c r="CAC82" s="5"/>
      <c r="CAD82" s="5"/>
      <c r="CAE82" s="5"/>
      <c r="CAF82" s="5"/>
      <c r="CAG82" s="5"/>
      <c r="CAH82" s="5"/>
      <c r="CAI82" s="5"/>
      <c r="CAJ82" s="5"/>
      <c r="CAK82" s="5"/>
      <c r="CAL82" s="5"/>
      <c r="CAM82" s="5"/>
      <c r="CAN82" s="5"/>
      <c r="CAO82" s="5"/>
      <c r="CAP82" s="5"/>
      <c r="CAQ82" s="5"/>
      <c r="CAR82" s="5"/>
      <c r="CAS82" s="5"/>
      <c r="CAT82" s="5"/>
      <c r="CAU82" s="5"/>
      <c r="CAV82" s="5"/>
      <c r="CAW82" s="5"/>
      <c r="CAX82" s="5"/>
      <c r="CAY82" s="5"/>
      <c r="CAZ82" s="5"/>
      <c r="CBA82" s="5"/>
      <c r="CBB82" s="5"/>
      <c r="CBC82" s="5"/>
      <c r="CBD82" s="5"/>
      <c r="CBE82" s="5"/>
      <c r="CBF82" s="5"/>
      <c r="CBG82" s="5"/>
      <c r="CBH82" s="5"/>
      <c r="CBI82" s="5"/>
      <c r="CBJ82" s="5"/>
      <c r="CBK82" s="5"/>
      <c r="CBL82" s="5"/>
      <c r="CBM82" s="5"/>
      <c r="CBN82" s="5"/>
      <c r="CBO82" s="5"/>
      <c r="CBP82" s="5"/>
      <c r="CBQ82" s="5"/>
      <c r="CBR82" s="5"/>
      <c r="CBS82" s="5"/>
      <c r="CBT82" s="5"/>
      <c r="CBU82" s="5"/>
      <c r="CBV82" s="5"/>
      <c r="CBW82" s="5"/>
      <c r="CBX82" s="5"/>
      <c r="CBY82" s="5"/>
      <c r="CBZ82" s="5"/>
      <c r="CCA82" s="5"/>
      <c r="CCB82" s="5"/>
      <c r="CCC82" s="5"/>
      <c r="CCD82" s="5"/>
      <c r="CCE82" s="5"/>
      <c r="CCF82" s="5"/>
      <c r="CCG82" s="5"/>
      <c r="CCH82" s="5"/>
      <c r="CCI82" s="5"/>
      <c r="CCJ82" s="5"/>
      <c r="CCK82" s="5"/>
      <c r="CCL82" s="5"/>
      <c r="CCM82" s="5"/>
      <c r="CCN82" s="5"/>
      <c r="CCO82" s="5"/>
      <c r="CCP82" s="5"/>
      <c r="CCQ82" s="5"/>
      <c r="CCR82" s="5"/>
      <c r="CCS82" s="5"/>
      <c r="CCT82" s="5"/>
      <c r="CCU82" s="5"/>
      <c r="CCV82" s="5"/>
      <c r="CCW82" s="5"/>
      <c r="CCX82" s="5"/>
      <c r="CCY82" s="5"/>
      <c r="CCZ82" s="5"/>
      <c r="CDA82" s="5"/>
      <c r="CDB82" s="5"/>
      <c r="CDC82" s="5"/>
      <c r="CDD82" s="5"/>
      <c r="CDE82" s="5"/>
      <c r="CDF82" s="5"/>
      <c r="CDG82" s="5"/>
      <c r="CDH82" s="5"/>
      <c r="CDI82" s="5"/>
      <c r="CDJ82" s="5"/>
      <c r="CDK82" s="5"/>
      <c r="CDL82" s="5"/>
      <c r="CDM82" s="5"/>
      <c r="CDN82" s="5"/>
      <c r="CDO82" s="5"/>
      <c r="CDP82" s="5"/>
      <c r="CDQ82" s="5"/>
      <c r="CDR82" s="5"/>
      <c r="CDS82" s="5"/>
      <c r="CDT82" s="5"/>
      <c r="CDU82" s="5"/>
      <c r="CDV82" s="5"/>
      <c r="CDW82" s="5"/>
      <c r="CDX82" s="5"/>
      <c r="CDY82" s="5"/>
      <c r="CDZ82" s="5"/>
      <c r="CEA82" s="5"/>
      <c r="CEB82" s="5"/>
      <c r="CEC82" s="5"/>
      <c r="CED82" s="5"/>
      <c r="CEE82" s="5"/>
      <c r="CEF82" s="5"/>
      <c r="CEG82" s="5"/>
      <c r="CEH82" s="5"/>
      <c r="CEI82" s="5"/>
      <c r="CEJ82" s="5"/>
      <c r="CEK82" s="5"/>
      <c r="CEL82" s="5"/>
      <c r="CEM82" s="5"/>
      <c r="CEN82" s="5"/>
      <c r="CEO82" s="5"/>
      <c r="CEP82" s="5"/>
      <c r="CEQ82" s="5"/>
      <c r="CER82" s="5"/>
      <c r="CES82" s="5"/>
      <c r="CET82" s="5"/>
      <c r="CEU82" s="5"/>
      <c r="CEV82" s="5"/>
      <c r="CEW82" s="5"/>
      <c r="CEX82" s="5"/>
      <c r="CEY82" s="5"/>
      <c r="CEZ82" s="5"/>
      <c r="CFA82" s="5"/>
      <c r="CFB82" s="5"/>
      <c r="CFC82" s="5"/>
      <c r="CFD82" s="5"/>
      <c r="CFE82" s="5"/>
      <c r="CFF82" s="5"/>
      <c r="CFG82" s="5"/>
      <c r="CFH82" s="5"/>
      <c r="CFI82" s="5"/>
      <c r="CFJ82" s="5"/>
      <c r="CFK82" s="5"/>
      <c r="CFL82" s="5"/>
      <c r="CFM82" s="5"/>
      <c r="CFN82" s="5"/>
      <c r="CFO82" s="5"/>
      <c r="CFP82" s="5"/>
      <c r="CFQ82" s="5"/>
      <c r="CFR82" s="5"/>
      <c r="CFS82" s="5"/>
      <c r="CFT82" s="5"/>
      <c r="CFU82" s="5"/>
      <c r="CFV82" s="5"/>
      <c r="CFW82" s="5"/>
      <c r="CFX82" s="5"/>
      <c r="CFY82" s="5"/>
      <c r="CFZ82" s="5"/>
      <c r="CGA82" s="5"/>
      <c r="CGB82" s="5"/>
      <c r="CGC82" s="5"/>
      <c r="CGD82" s="5"/>
      <c r="CGE82" s="5"/>
      <c r="CGF82" s="5"/>
      <c r="CGG82" s="5"/>
      <c r="CGH82" s="5"/>
      <c r="CGI82" s="5"/>
      <c r="CGJ82" s="5"/>
      <c r="CGK82" s="5"/>
      <c r="CGL82" s="5"/>
      <c r="CGM82" s="5"/>
      <c r="CGN82" s="5"/>
      <c r="CGO82" s="5"/>
      <c r="CGP82" s="5"/>
      <c r="CGQ82" s="5"/>
      <c r="CGR82" s="5"/>
      <c r="CGS82" s="5"/>
      <c r="CGT82" s="5"/>
      <c r="CGU82" s="5"/>
      <c r="CGV82" s="5"/>
      <c r="CGW82" s="5"/>
      <c r="CGX82" s="5"/>
      <c r="CGY82" s="5"/>
      <c r="CGZ82" s="5"/>
      <c r="CHA82" s="5"/>
      <c r="CHB82" s="5"/>
      <c r="CHC82" s="5"/>
      <c r="CHD82" s="5"/>
      <c r="CHE82" s="5"/>
      <c r="CHF82" s="5"/>
      <c r="CHG82" s="5"/>
      <c r="CHH82" s="5"/>
      <c r="CHI82" s="5"/>
      <c r="CHJ82" s="5"/>
      <c r="CHK82" s="5"/>
      <c r="CHL82" s="5"/>
      <c r="CHM82" s="5"/>
      <c r="CHN82" s="5"/>
      <c r="CHO82" s="5"/>
      <c r="CHP82" s="5"/>
      <c r="CHQ82" s="5"/>
      <c r="CHR82" s="5"/>
      <c r="CHS82" s="5"/>
      <c r="CHT82" s="5"/>
      <c r="CHU82" s="5"/>
      <c r="CHV82" s="5"/>
      <c r="CHW82" s="5"/>
      <c r="CHX82" s="5"/>
      <c r="CHY82" s="5"/>
      <c r="CHZ82" s="5"/>
      <c r="CIA82" s="5"/>
      <c r="CIB82" s="5"/>
      <c r="CIC82" s="5"/>
      <c r="CID82" s="5"/>
      <c r="CIE82" s="5"/>
      <c r="CIF82" s="5"/>
      <c r="CIG82" s="5"/>
      <c r="CIH82" s="5"/>
      <c r="CII82" s="5"/>
      <c r="CIJ82" s="5"/>
      <c r="CIK82" s="5"/>
      <c r="CIL82" s="5"/>
      <c r="CIM82" s="5"/>
      <c r="CIN82" s="5"/>
      <c r="CIO82" s="5"/>
      <c r="CIP82" s="5"/>
      <c r="CIQ82" s="5"/>
      <c r="CIR82" s="5"/>
      <c r="CIS82" s="5"/>
      <c r="CIT82" s="5"/>
      <c r="CIU82" s="5"/>
      <c r="CIV82" s="5"/>
      <c r="CIW82" s="5"/>
      <c r="CIX82" s="5"/>
      <c r="CIY82" s="5"/>
      <c r="CIZ82" s="5"/>
      <c r="CJA82" s="5"/>
      <c r="CJB82" s="5"/>
      <c r="CJC82" s="5"/>
      <c r="CJD82" s="5"/>
      <c r="CJE82" s="5"/>
      <c r="CJF82" s="5"/>
      <c r="CJG82" s="5"/>
      <c r="CJH82" s="5"/>
      <c r="CJI82" s="5"/>
      <c r="CJJ82" s="5"/>
      <c r="CJK82" s="5"/>
      <c r="CJL82" s="5"/>
      <c r="CJM82" s="5"/>
      <c r="CJN82" s="5"/>
      <c r="CJO82" s="5"/>
      <c r="CJP82" s="5"/>
      <c r="CJQ82" s="5"/>
      <c r="CJR82" s="5"/>
      <c r="CJS82" s="5"/>
      <c r="CJT82" s="5"/>
      <c r="CJU82" s="5"/>
      <c r="CJV82" s="5"/>
      <c r="CJW82" s="5"/>
      <c r="CJX82" s="5"/>
      <c r="CJY82" s="5"/>
      <c r="CJZ82" s="5"/>
      <c r="CKA82" s="5"/>
      <c r="CKB82" s="5"/>
      <c r="CKC82" s="5"/>
      <c r="CKD82" s="5"/>
      <c r="CKE82" s="5"/>
      <c r="CKF82" s="5"/>
      <c r="CKG82" s="5"/>
      <c r="CKH82" s="5"/>
      <c r="CKI82" s="5"/>
      <c r="CKJ82" s="5"/>
      <c r="CKK82" s="5"/>
      <c r="CKL82" s="5"/>
      <c r="CKM82" s="5"/>
      <c r="CKN82" s="5"/>
      <c r="CKO82" s="5"/>
      <c r="CKP82" s="5"/>
      <c r="CKQ82" s="5"/>
      <c r="CKR82" s="5"/>
      <c r="CKS82" s="5"/>
      <c r="CKT82" s="5"/>
      <c r="CKU82" s="5"/>
      <c r="CKV82" s="5"/>
      <c r="CKW82" s="5"/>
      <c r="CKX82" s="5"/>
      <c r="CKY82" s="5"/>
      <c r="CKZ82" s="5"/>
      <c r="CLA82" s="5"/>
      <c r="CLB82" s="5"/>
      <c r="CLC82" s="5"/>
      <c r="CLD82" s="5"/>
      <c r="CLE82" s="5"/>
      <c r="CLF82" s="5"/>
      <c r="CLG82" s="5"/>
      <c r="CLH82" s="5"/>
      <c r="CLI82" s="5"/>
      <c r="CLJ82" s="5"/>
      <c r="CLK82" s="5"/>
      <c r="CLL82" s="5"/>
      <c r="CLM82" s="5"/>
      <c r="CLN82" s="5"/>
      <c r="CLO82" s="5"/>
      <c r="CLP82" s="5"/>
      <c r="CLQ82" s="5"/>
      <c r="CLR82" s="5"/>
      <c r="CLS82" s="5"/>
      <c r="CLT82" s="5"/>
      <c r="CLU82" s="5"/>
      <c r="CLV82" s="5"/>
      <c r="CLW82" s="5"/>
      <c r="CLX82" s="5"/>
      <c r="CLY82" s="5"/>
      <c r="CLZ82" s="5"/>
      <c r="CMA82" s="5"/>
      <c r="CMB82" s="5"/>
      <c r="CMC82" s="5"/>
      <c r="CMD82" s="5"/>
      <c r="CME82" s="5"/>
      <c r="CMF82" s="5"/>
      <c r="CMG82" s="5"/>
      <c r="CMH82" s="5"/>
      <c r="CMI82" s="5"/>
      <c r="CMJ82" s="5"/>
      <c r="CMK82" s="5"/>
      <c r="CML82" s="5"/>
      <c r="CMM82" s="5"/>
      <c r="CMN82" s="5"/>
      <c r="CMO82" s="5"/>
      <c r="CMP82" s="5"/>
      <c r="CMQ82" s="5"/>
      <c r="CMR82" s="5"/>
      <c r="CMS82" s="5"/>
      <c r="CMT82" s="5"/>
      <c r="CMU82" s="5"/>
      <c r="CMV82" s="5"/>
      <c r="CMW82" s="5"/>
      <c r="CMX82" s="5"/>
      <c r="CMY82" s="5"/>
      <c r="CMZ82" s="5"/>
      <c r="CNA82" s="5"/>
      <c r="CNB82" s="5"/>
      <c r="CNC82" s="5"/>
      <c r="CND82" s="5"/>
      <c r="CNE82" s="5"/>
      <c r="CNF82" s="5"/>
      <c r="CNG82" s="5"/>
      <c r="CNH82" s="5"/>
      <c r="CNI82" s="5"/>
      <c r="CNJ82" s="5"/>
      <c r="CNK82" s="5"/>
      <c r="CNL82" s="5"/>
      <c r="CNM82" s="5"/>
      <c r="CNN82" s="5"/>
      <c r="CNO82" s="5"/>
      <c r="CNP82" s="5"/>
      <c r="CNQ82" s="5"/>
      <c r="CNR82" s="5"/>
      <c r="CNS82" s="5"/>
      <c r="CNT82" s="5"/>
      <c r="CNU82" s="5"/>
      <c r="CNV82" s="5"/>
      <c r="CNW82" s="5"/>
      <c r="CNX82" s="5"/>
      <c r="CNY82" s="5"/>
      <c r="CNZ82" s="5"/>
      <c r="COA82" s="5"/>
      <c r="COB82" s="5"/>
      <c r="COC82" s="5"/>
      <c r="COD82" s="5"/>
      <c r="COE82" s="5"/>
      <c r="COF82" s="5"/>
      <c r="COG82" s="5"/>
      <c r="COH82" s="5"/>
      <c r="COI82" s="5"/>
      <c r="COJ82" s="5"/>
      <c r="COK82" s="5"/>
      <c r="COL82" s="5"/>
      <c r="COM82" s="5"/>
      <c r="CON82" s="5"/>
      <c r="COO82" s="5"/>
      <c r="COP82" s="5"/>
      <c r="COQ82" s="5"/>
      <c r="COR82" s="5"/>
      <c r="COS82" s="5"/>
      <c r="COT82" s="5"/>
      <c r="COU82" s="5"/>
      <c r="COV82" s="5"/>
      <c r="COW82" s="5"/>
      <c r="COX82" s="5"/>
      <c r="COY82" s="5"/>
      <c r="COZ82" s="5"/>
      <c r="CPA82" s="5"/>
      <c r="CPB82" s="5"/>
      <c r="CPC82" s="5"/>
      <c r="CPD82" s="5"/>
      <c r="CPE82" s="5"/>
      <c r="CPF82" s="5"/>
      <c r="CPG82" s="5"/>
      <c r="CPH82" s="5"/>
      <c r="CPI82" s="5"/>
      <c r="CPJ82" s="5"/>
      <c r="CPK82" s="5"/>
      <c r="CPL82" s="5"/>
      <c r="CPM82" s="5"/>
      <c r="CPN82" s="5"/>
      <c r="CPO82" s="5"/>
      <c r="CPP82" s="5"/>
      <c r="CPQ82" s="5"/>
      <c r="CPR82" s="5"/>
      <c r="CPS82" s="5"/>
      <c r="CPT82" s="5"/>
      <c r="CPU82" s="5"/>
      <c r="CPV82" s="5"/>
      <c r="CPW82" s="5"/>
      <c r="CPX82" s="5"/>
      <c r="CPY82" s="5"/>
      <c r="CPZ82" s="5"/>
      <c r="CQA82" s="5"/>
      <c r="CQB82" s="5"/>
      <c r="CQC82" s="5"/>
      <c r="CQD82" s="5"/>
      <c r="CQE82" s="5"/>
      <c r="CQF82" s="5"/>
      <c r="CQG82" s="5"/>
      <c r="CQH82" s="5"/>
      <c r="CQI82" s="5"/>
      <c r="CQJ82" s="5"/>
      <c r="CQK82" s="5"/>
      <c r="CQL82" s="5"/>
      <c r="CQM82" s="5"/>
      <c r="CQN82" s="5"/>
      <c r="CQO82" s="5"/>
      <c r="CQP82" s="5"/>
      <c r="CQQ82" s="5"/>
      <c r="CQR82" s="5"/>
      <c r="CQS82" s="5"/>
      <c r="CQT82" s="5"/>
      <c r="CQU82" s="5"/>
      <c r="CQV82" s="5"/>
      <c r="CQW82" s="5"/>
      <c r="CQX82" s="5"/>
      <c r="CQY82" s="5"/>
      <c r="CQZ82" s="5"/>
      <c r="CRA82" s="5"/>
      <c r="CRB82" s="5"/>
      <c r="CRC82" s="5"/>
      <c r="CRD82" s="5"/>
      <c r="CRE82" s="5"/>
      <c r="CRF82" s="5"/>
      <c r="CRG82" s="5"/>
      <c r="CRH82" s="5"/>
      <c r="CRI82" s="5"/>
      <c r="CRJ82" s="5"/>
      <c r="CRK82" s="5"/>
      <c r="CRL82" s="5"/>
      <c r="CRM82" s="5"/>
      <c r="CRN82" s="5"/>
      <c r="CRO82" s="5"/>
      <c r="CRP82" s="5"/>
      <c r="CRQ82" s="5"/>
      <c r="CRR82" s="5"/>
      <c r="CRS82" s="5"/>
      <c r="CRT82" s="5"/>
      <c r="CRU82" s="5"/>
      <c r="CRV82" s="5"/>
      <c r="CRW82" s="5"/>
      <c r="CRX82" s="5"/>
      <c r="CRY82" s="5"/>
      <c r="CRZ82" s="5"/>
      <c r="CSA82" s="5"/>
      <c r="CSB82" s="5"/>
      <c r="CSC82" s="5"/>
      <c r="CSD82" s="5"/>
      <c r="CSE82" s="5"/>
      <c r="CSF82" s="5"/>
      <c r="CSG82" s="5"/>
      <c r="CSH82" s="5"/>
      <c r="CSI82" s="5"/>
      <c r="CSJ82" s="5"/>
      <c r="CSK82" s="5"/>
      <c r="CSL82" s="5"/>
      <c r="CSM82" s="5"/>
      <c r="CSN82" s="5"/>
      <c r="CSO82" s="5"/>
      <c r="CSP82" s="5"/>
      <c r="CSQ82" s="5"/>
      <c r="CSR82" s="5"/>
      <c r="CSS82" s="5"/>
      <c r="CST82" s="5"/>
      <c r="CSU82" s="5"/>
      <c r="CSV82" s="5"/>
      <c r="CSW82" s="5"/>
      <c r="CSX82" s="5"/>
      <c r="CSY82" s="5"/>
      <c r="CSZ82" s="5"/>
      <c r="CTA82" s="5"/>
      <c r="CTB82" s="5"/>
      <c r="CTC82" s="5"/>
      <c r="CTD82" s="5"/>
      <c r="CTE82" s="5"/>
      <c r="CTF82" s="5"/>
      <c r="CTG82" s="5"/>
      <c r="CTH82" s="5"/>
      <c r="CTI82" s="5"/>
      <c r="CTJ82" s="5"/>
      <c r="CTK82" s="5"/>
      <c r="CTL82" s="5"/>
      <c r="CTM82" s="5"/>
      <c r="CTN82" s="5"/>
      <c r="CTO82" s="5"/>
      <c r="CTP82" s="5"/>
      <c r="CTQ82" s="5"/>
      <c r="CTR82" s="5"/>
      <c r="CTS82" s="5"/>
      <c r="CTT82" s="5"/>
      <c r="CTU82" s="5"/>
      <c r="CTV82" s="5"/>
      <c r="CTW82" s="5"/>
      <c r="CTX82" s="5"/>
      <c r="CTY82" s="5"/>
      <c r="CTZ82" s="5"/>
      <c r="CUA82" s="5"/>
      <c r="CUB82" s="5"/>
      <c r="CUC82" s="5"/>
      <c r="CUD82" s="5"/>
      <c r="CUE82" s="5"/>
      <c r="CUF82" s="5"/>
      <c r="CUG82" s="5"/>
      <c r="CUH82" s="5"/>
      <c r="CUI82" s="5"/>
      <c r="CUJ82" s="5"/>
      <c r="CUK82" s="5"/>
      <c r="CUL82" s="5"/>
      <c r="CUM82" s="5"/>
      <c r="CUN82" s="5"/>
      <c r="CUO82" s="5"/>
      <c r="CUP82" s="5"/>
      <c r="CUQ82" s="5"/>
      <c r="CUR82" s="5"/>
      <c r="CUS82" s="5"/>
      <c r="CUT82" s="5"/>
      <c r="CUU82" s="5"/>
      <c r="CUV82" s="5"/>
      <c r="CUW82" s="5"/>
      <c r="CUX82" s="5"/>
      <c r="CUY82" s="5"/>
      <c r="CUZ82" s="5"/>
      <c r="CVA82" s="5"/>
      <c r="CVB82" s="5"/>
      <c r="CVC82" s="5"/>
      <c r="CVD82" s="5"/>
      <c r="CVE82" s="5"/>
      <c r="CVF82" s="5"/>
      <c r="CVG82" s="5"/>
      <c r="CVH82" s="5"/>
      <c r="CVI82" s="5"/>
      <c r="CVJ82" s="5"/>
      <c r="CVK82" s="5"/>
      <c r="CVL82" s="5"/>
      <c r="CVM82" s="5"/>
      <c r="CVN82" s="5"/>
      <c r="CVO82" s="5"/>
      <c r="CVP82" s="5"/>
      <c r="CVQ82" s="5"/>
      <c r="CVR82" s="5"/>
      <c r="CVS82" s="5"/>
      <c r="CVT82" s="5"/>
      <c r="CVU82" s="5"/>
      <c r="CVV82" s="5"/>
      <c r="CVW82" s="5"/>
      <c r="CVX82" s="5"/>
      <c r="CVY82" s="5"/>
      <c r="CVZ82" s="5"/>
      <c r="CWA82" s="5"/>
      <c r="CWB82" s="5"/>
      <c r="CWC82" s="5"/>
      <c r="CWD82" s="5"/>
      <c r="CWE82" s="5"/>
      <c r="CWF82" s="5"/>
      <c r="CWG82" s="5"/>
      <c r="CWH82" s="5"/>
      <c r="CWI82" s="5"/>
      <c r="CWJ82" s="5"/>
      <c r="CWK82" s="5"/>
      <c r="CWL82" s="5"/>
      <c r="CWM82" s="5"/>
      <c r="CWN82" s="5"/>
      <c r="CWO82" s="5"/>
      <c r="CWP82" s="5"/>
      <c r="CWQ82" s="5"/>
      <c r="CWR82" s="5"/>
      <c r="CWS82" s="5"/>
    </row>
    <row r="83" spans="1:2645" s="6" customFormat="1">
      <c r="A83" s="24" t="s">
        <v>55</v>
      </c>
      <c r="B83" s="242"/>
      <c r="C83" s="242"/>
      <c r="D83" s="242"/>
      <c r="E83" s="242"/>
      <c r="F83" s="242"/>
      <c r="G83" s="242"/>
      <c r="H83" s="242"/>
      <c r="I83" s="242"/>
      <c r="J83" s="242"/>
      <c r="K83" s="242"/>
      <c r="L83" s="242"/>
      <c r="M83" s="242"/>
      <c r="N83" s="242"/>
      <c r="O83" s="242"/>
      <c r="P83" s="242"/>
      <c r="Q83" s="90"/>
      <c r="R83" s="90"/>
      <c r="S83" s="90"/>
      <c r="T83" s="90"/>
      <c r="U83" s="90"/>
      <c r="V83" s="90"/>
      <c r="W83" s="90"/>
      <c r="X83" s="90"/>
      <c r="Y83" s="90"/>
      <c r="Z83" s="90"/>
      <c r="AA83" s="90"/>
      <c r="AB83" s="90"/>
      <c r="AC83" s="90">
        <v>0</v>
      </c>
      <c r="AD83" s="90">
        <v>0</v>
      </c>
      <c r="AE83" s="90">
        <v>0</v>
      </c>
      <c r="AF83" s="90">
        <v>0</v>
      </c>
      <c r="AG83" s="90">
        <v>-18.599999999999998</v>
      </c>
      <c r="AH83" s="90">
        <v>-23.4</v>
      </c>
      <c r="AI83" s="90">
        <v>-8.15</v>
      </c>
      <c r="AJ83" s="90">
        <v>-111</v>
      </c>
      <c r="AK83" s="90">
        <v>-126.1</v>
      </c>
      <c r="AL83" s="90">
        <v>-34.4</v>
      </c>
      <c r="AM83" s="90">
        <v>-164.2</v>
      </c>
      <c r="AN83" s="90">
        <v>-703.5171000000006</v>
      </c>
      <c r="AO83"/>
      <c r="AP83"/>
      <c r="AQ83"/>
      <c r="AR83"/>
      <c r="AS83"/>
      <c r="AT83"/>
    </row>
    <row r="84" spans="1:2645" s="6" customFormat="1">
      <c r="A84" s="91" t="s">
        <v>403</v>
      </c>
      <c r="B84" s="243"/>
      <c r="C84" s="243"/>
      <c r="D84" s="243"/>
      <c r="E84" s="243"/>
      <c r="F84" s="243"/>
      <c r="G84" s="243"/>
      <c r="H84" s="243"/>
      <c r="I84" s="243"/>
      <c r="J84" s="243"/>
      <c r="K84" s="243"/>
      <c r="L84" s="243"/>
      <c r="M84" s="243"/>
      <c r="N84" s="243"/>
      <c r="O84" s="243"/>
      <c r="P84" s="243"/>
      <c r="Q84" s="93"/>
      <c r="R84" s="93"/>
      <c r="S84" s="93"/>
      <c r="T84" s="93"/>
      <c r="U84" s="93"/>
      <c r="V84" s="93"/>
      <c r="W84" s="93"/>
      <c r="X84" s="93"/>
      <c r="Y84" s="93"/>
      <c r="Z84" s="93"/>
      <c r="AA84" s="93"/>
      <c r="AB84" s="93"/>
      <c r="AC84" s="93"/>
      <c r="AD84" s="93"/>
      <c r="AE84" s="93"/>
      <c r="AF84" s="93"/>
      <c r="AG84" s="93">
        <v>-18.399999999999999</v>
      </c>
      <c r="AH84" s="93">
        <v>-2.2000000000000002</v>
      </c>
      <c r="AI84" s="93">
        <v>0.45</v>
      </c>
      <c r="AJ84" s="93">
        <v>-2</v>
      </c>
      <c r="AK84" s="93">
        <v>-34.9</v>
      </c>
      <c r="AL84" s="93">
        <v>-21.6</v>
      </c>
      <c r="AM84" s="93">
        <v>-4</v>
      </c>
      <c r="AN84" s="93">
        <v>-2.5093200000005851</v>
      </c>
      <c r="AO84" s="434"/>
      <c r="AP84"/>
      <c r="AQ84"/>
      <c r="AR84"/>
      <c r="AS84"/>
      <c r="AT84"/>
    </row>
    <row r="85" spans="1:2645" s="6" customFormat="1">
      <c r="A85" s="91" t="s">
        <v>404</v>
      </c>
      <c r="B85" s="243"/>
      <c r="C85" s="243"/>
      <c r="D85" s="243"/>
      <c r="E85" s="243"/>
      <c r="F85" s="243"/>
      <c r="G85" s="243"/>
      <c r="H85" s="243"/>
      <c r="I85" s="243"/>
      <c r="J85" s="243"/>
      <c r="K85" s="243"/>
      <c r="L85" s="243"/>
      <c r="M85" s="243"/>
      <c r="N85" s="243"/>
      <c r="O85" s="243"/>
      <c r="P85" s="24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c r="AP85"/>
      <c r="AQ85"/>
      <c r="AR85"/>
      <c r="AS85"/>
      <c r="AT85"/>
    </row>
    <row r="86" spans="1:2645" s="6" customFormat="1">
      <c r="A86" s="91" t="s">
        <v>652</v>
      </c>
      <c r="B86" s="243"/>
      <c r="C86" s="243"/>
      <c r="D86" s="243"/>
      <c r="E86" s="243"/>
      <c r="F86" s="243"/>
      <c r="G86" s="243"/>
      <c r="H86" s="243"/>
      <c r="I86" s="243"/>
      <c r="J86" s="243"/>
      <c r="K86" s="243"/>
      <c r="L86" s="243"/>
      <c r="M86" s="243"/>
      <c r="N86" s="243"/>
      <c r="O86" s="243"/>
      <c r="P86" s="243"/>
      <c r="Q86" s="93"/>
      <c r="R86" s="93"/>
      <c r="S86" s="93"/>
      <c r="T86" s="93"/>
      <c r="U86" s="93"/>
      <c r="V86" s="93"/>
      <c r="W86" s="93"/>
      <c r="X86" s="93"/>
      <c r="Y86" s="93"/>
      <c r="Z86" s="93"/>
      <c r="AA86" s="93"/>
      <c r="AB86" s="93"/>
      <c r="AC86" s="93"/>
      <c r="AD86" s="93"/>
      <c r="AE86" s="93"/>
      <c r="AF86" s="93"/>
      <c r="AG86" s="93"/>
      <c r="AH86" s="93"/>
      <c r="AI86" s="93"/>
      <c r="AJ86" s="93"/>
      <c r="AK86" s="93">
        <v>0.8</v>
      </c>
      <c r="AL86" s="93">
        <v>1.8</v>
      </c>
      <c r="AM86" s="93">
        <v>9.8000000000000007</v>
      </c>
      <c r="AN86" s="93">
        <v>0.32999999999999957</v>
      </c>
      <c r="AO86" s="434"/>
      <c r="AP86"/>
      <c r="AQ86"/>
      <c r="AR86"/>
      <c r="AS86"/>
      <c r="AT86"/>
    </row>
    <row r="87" spans="1:2645" s="6" customFormat="1">
      <c r="A87" s="91" t="s">
        <v>405</v>
      </c>
      <c r="B87" s="243"/>
      <c r="C87" s="243"/>
      <c r="D87" s="243"/>
      <c r="E87" s="243"/>
      <c r="F87" s="243"/>
      <c r="G87" s="243"/>
      <c r="H87" s="243"/>
      <c r="I87" s="243"/>
      <c r="J87" s="243"/>
      <c r="K87" s="243"/>
      <c r="L87" s="243"/>
      <c r="M87" s="243"/>
      <c r="N87" s="243"/>
      <c r="O87" s="243"/>
      <c r="P87" s="243"/>
      <c r="Q87" s="225"/>
      <c r="R87" s="225"/>
      <c r="S87" s="225"/>
      <c r="T87" s="225"/>
      <c r="U87" s="93"/>
      <c r="V87" s="93"/>
      <c r="W87" s="93"/>
      <c r="X87" s="93"/>
      <c r="Y87" s="93"/>
      <c r="Z87" s="93"/>
      <c r="AA87" s="93"/>
      <c r="AB87" s="93"/>
      <c r="AC87" s="93"/>
      <c r="AD87" s="93"/>
      <c r="AE87" s="93"/>
      <c r="AF87" s="93"/>
      <c r="AG87" s="93">
        <v>-0.2</v>
      </c>
      <c r="AH87" s="93">
        <v>-21.2</v>
      </c>
      <c r="AI87" s="93">
        <v>-8.6</v>
      </c>
      <c r="AJ87" s="93">
        <v>-109</v>
      </c>
      <c r="AK87" s="93">
        <v>-92</v>
      </c>
      <c r="AL87" s="93">
        <v>-14.6</v>
      </c>
      <c r="AM87" s="93">
        <v>-170</v>
      </c>
      <c r="AN87" s="93">
        <v>-701.33778000000007</v>
      </c>
      <c r="AO87" s="434"/>
      <c r="AP87"/>
      <c r="AQ87"/>
      <c r="AR87"/>
      <c r="AS87"/>
      <c r="AT87"/>
    </row>
    <row r="88" spans="1:2645" s="6" customFormat="1">
      <c r="A88" s="24" t="s">
        <v>692</v>
      </c>
      <c r="B88" s="243"/>
      <c r="C88" s="243"/>
      <c r="D88" s="243"/>
      <c r="E88" s="243"/>
      <c r="F88" s="243"/>
      <c r="G88" s="243"/>
      <c r="H88" s="243"/>
      <c r="I88" s="243"/>
      <c r="J88" s="243"/>
      <c r="K88" s="243"/>
      <c r="L88" s="243"/>
      <c r="M88" s="243"/>
      <c r="N88" s="243"/>
      <c r="O88" s="243"/>
      <c r="P88" s="243"/>
      <c r="Q88" s="225"/>
      <c r="R88" s="225"/>
      <c r="S88" s="225"/>
      <c r="T88" s="225"/>
      <c r="U88" s="93"/>
      <c r="V88" s="93"/>
      <c r="W88" s="93"/>
      <c r="X88" s="93"/>
      <c r="Y88" s="93"/>
      <c r="Z88" s="93"/>
      <c r="AA88" s="93"/>
      <c r="AB88" s="93"/>
      <c r="AC88" s="90">
        <v>0</v>
      </c>
      <c r="AD88" s="90">
        <v>0</v>
      </c>
      <c r="AE88" s="90">
        <v>0</v>
      </c>
      <c r="AF88" s="90">
        <v>0</v>
      </c>
      <c r="AG88" s="90">
        <v>0</v>
      </c>
      <c r="AH88" s="90">
        <v>0</v>
      </c>
      <c r="AI88" s="90">
        <v>0</v>
      </c>
      <c r="AJ88" s="90">
        <v>0</v>
      </c>
      <c r="AK88" s="90">
        <v>1.8</v>
      </c>
      <c r="AL88" s="90">
        <v>4.4000000000000004</v>
      </c>
      <c r="AM88" s="90">
        <v>-5.8</v>
      </c>
      <c r="AN88" s="90">
        <v>4.0920000000000032</v>
      </c>
      <c r="AO88"/>
      <c r="AP88"/>
      <c r="AQ88"/>
      <c r="AR88"/>
      <c r="AS88"/>
      <c r="AT88"/>
    </row>
    <row r="89" spans="1:2645" s="6" customFormat="1">
      <c r="A89" s="91" t="s">
        <v>403</v>
      </c>
      <c r="B89" s="243"/>
      <c r="C89" s="243"/>
      <c r="D89" s="243"/>
      <c r="E89" s="243"/>
      <c r="F89" s="243"/>
      <c r="G89" s="243"/>
      <c r="H89" s="243"/>
      <c r="I89" s="243"/>
      <c r="J89" s="243"/>
      <c r="K89" s="243"/>
      <c r="L89" s="243"/>
      <c r="M89" s="243"/>
      <c r="N89" s="243"/>
      <c r="O89" s="243"/>
      <c r="P89" s="243"/>
      <c r="Q89" s="225"/>
      <c r="R89" s="225"/>
      <c r="S89" s="225"/>
      <c r="T89" s="225"/>
      <c r="U89" s="93"/>
      <c r="V89" s="93"/>
      <c r="W89" s="93"/>
      <c r="X89" s="93"/>
      <c r="Y89" s="93"/>
      <c r="Z89" s="93"/>
      <c r="AA89" s="93"/>
      <c r="AB89" s="93"/>
      <c r="AC89" s="93"/>
      <c r="AD89" s="93"/>
      <c r="AE89" s="93"/>
      <c r="AF89" s="93"/>
      <c r="AG89" s="90"/>
      <c r="AH89" s="90"/>
      <c r="AI89" s="90"/>
      <c r="AJ89" s="90"/>
      <c r="AK89" s="90"/>
      <c r="AL89" s="93">
        <v>-1</v>
      </c>
      <c r="AM89" s="93"/>
      <c r="AN89" s="93"/>
      <c r="AO89"/>
      <c r="AP89"/>
      <c r="AQ89"/>
      <c r="AR89"/>
      <c r="AS89"/>
      <c r="AT89"/>
    </row>
    <row r="90" spans="1:2645" s="6" customFormat="1">
      <c r="A90" s="91" t="s">
        <v>652</v>
      </c>
      <c r="B90" s="243"/>
      <c r="C90" s="243"/>
      <c r="D90" s="243"/>
      <c r="E90" s="243"/>
      <c r="F90" s="243"/>
      <c r="G90" s="243"/>
      <c r="H90" s="243"/>
      <c r="I90" s="243"/>
      <c r="J90" s="243"/>
      <c r="K90" s="243"/>
      <c r="L90" s="243"/>
      <c r="M90" s="243"/>
      <c r="N90" s="243"/>
      <c r="O90" s="243"/>
      <c r="P90" s="243"/>
      <c r="Q90" s="225"/>
      <c r="R90" s="225"/>
      <c r="S90" s="225"/>
      <c r="T90" s="225"/>
      <c r="U90" s="93"/>
      <c r="V90" s="93"/>
      <c r="W90" s="93"/>
      <c r="X90" s="93"/>
      <c r="Y90" s="93"/>
      <c r="Z90" s="93"/>
      <c r="AA90" s="93"/>
      <c r="AB90" s="93"/>
      <c r="AC90" s="93"/>
      <c r="AD90" s="93"/>
      <c r="AE90" s="93"/>
      <c r="AF90" s="93"/>
      <c r="AG90" s="93"/>
      <c r="AH90" s="93"/>
      <c r="AI90" s="93"/>
      <c r="AJ90" s="93"/>
      <c r="AK90" s="93">
        <v>1.8</v>
      </c>
      <c r="AL90" s="93">
        <v>5.4</v>
      </c>
      <c r="AM90" s="93">
        <v>-5.8</v>
      </c>
      <c r="AN90" s="93">
        <v>4.0920000000000032</v>
      </c>
      <c r="AO90" s="434"/>
      <c r="AP90"/>
      <c r="AQ90"/>
      <c r="AR90"/>
      <c r="AS90"/>
      <c r="AT90"/>
    </row>
    <row r="91" spans="1:2645" s="6" customFormat="1">
      <c r="A91" s="24" t="s">
        <v>56</v>
      </c>
      <c r="B91" s="242"/>
      <c r="C91" s="242"/>
      <c r="D91" s="242"/>
      <c r="E91" s="242"/>
      <c r="F91" s="242"/>
      <c r="G91" s="242"/>
      <c r="H91" s="242"/>
      <c r="I91" s="242"/>
      <c r="J91" s="242"/>
      <c r="K91" s="242"/>
      <c r="L91" s="242"/>
      <c r="M91" s="242"/>
      <c r="N91" s="242"/>
      <c r="O91" s="242"/>
      <c r="P91" s="242"/>
      <c r="Q91" s="90"/>
      <c r="R91" s="90"/>
      <c r="S91" s="90"/>
      <c r="T91" s="90"/>
      <c r="U91" s="90"/>
      <c r="V91" s="90"/>
      <c r="W91" s="90"/>
      <c r="X91" s="90"/>
      <c r="Y91" s="90"/>
      <c r="Z91" s="90"/>
      <c r="AA91" s="90"/>
      <c r="AB91" s="90"/>
      <c r="AC91" s="90">
        <v>0</v>
      </c>
      <c r="AD91" s="90">
        <v>0</v>
      </c>
      <c r="AE91" s="90">
        <v>0</v>
      </c>
      <c r="AF91" s="90">
        <v>0</v>
      </c>
      <c r="AG91" s="90">
        <v>-18</v>
      </c>
      <c r="AH91" s="90">
        <v>36.199999999999996</v>
      </c>
      <c r="AI91" s="90">
        <v>99</v>
      </c>
      <c r="AJ91" s="90">
        <v>-136.39999999999998</v>
      </c>
      <c r="AK91" s="90">
        <v>71.8</v>
      </c>
      <c r="AL91" s="90">
        <v>-49.6</v>
      </c>
      <c r="AM91" s="90">
        <v>75</v>
      </c>
      <c r="AN91" s="90">
        <v>73.001873934000002</v>
      </c>
      <c r="AO91"/>
      <c r="AP91"/>
      <c r="AQ91"/>
      <c r="AR91"/>
      <c r="AS91"/>
      <c r="AT91"/>
    </row>
    <row r="92" spans="1:2645" s="6" customFormat="1">
      <c r="A92" s="91" t="s">
        <v>406</v>
      </c>
      <c r="B92" s="243"/>
      <c r="C92" s="243"/>
      <c r="D92" s="243"/>
      <c r="E92" s="243"/>
      <c r="F92" s="243"/>
      <c r="G92" s="243"/>
      <c r="H92" s="243"/>
      <c r="I92" s="243"/>
      <c r="J92" s="243"/>
      <c r="K92" s="243"/>
      <c r="L92" s="243"/>
      <c r="M92" s="243"/>
      <c r="N92" s="243"/>
      <c r="O92" s="243"/>
      <c r="P92" s="243"/>
      <c r="Q92" s="225"/>
      <c r="R92" s="225"/>
      <c r="S92" s="225"/>
      <c r="T92" s="225"/>
      <c r="U92" s="93"/>
      <c r="V92" s="93"/>
      <c r="W92" s="93"/>
      <c r="X92" s="93"/>
      <c r="Y92" s="93"/>
      <c r="Z92" s="93"/>
      <c r="AA92" s="93"/>
      <c r="AB92" s="93"/>
      <c r="AC92" s="93"/>
      <c r="AD92" s="93"/>
      <c r="AE92" s="93"/>
      <c r="AF92" s="93"/>
      <c r="AG92" s="93">
        <v>18</v>
      </c>
      <c r="AH92" s="93">
        <v>37.4</v>
      </c>
      <c r="AI92" s="93">
        <v>107</v>
      </c>
      <c r="AJ92" s="93">
        <v>10.8</v>
      </c>
      <c r="AK92" s="93">
        <v>17</v>
      </c>
      <c r="AL92" s="93">
        <v>-57</v>
      </c>
      <c r="AM92" s="93">
        <v>70</v>
      </c>
      <c r="AN92" s="93">
        <v>6.2040000000000006</v>
      </c>
      <c r="AO92" s="434"/>
      <c r="AP92"/>
      <c r="AQ92"/>
      <c r="AR92"/>
      <c r="AS92"/>
      <c r="AT92"/>
    </row>
    <row r="93" spans="1:2645" s="6" customFormat="1">
      <c r="A93" s="94" t="s">
        <v>247</v>
      </c>
      <c r="B93" s="243"/>
      <c r="C93" s="243"/>
      <c r="D93" s="243"/>
      <c r="E93" s="243"/>
      <c r="F93" s="243"/>
      <c r="G93" s="243"/>
      <c r="H93" s="243"/>
      <c r="I93" s="243"/>
      <c r="J93" s="243"/>
      <c r="K93" s="243"/>
      <c r="L93" s="243"/>
      <c r="M93" s="243"/>
      <c r="N93" s="243"/>
      <c r="O93" s="243"/>
      <c r="P93" s="24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434"/>
      <c r="AP93"/>
      <c r="AQ93"/>
      <c r="AR93"/>
      <c r="AS93"/>
      <c r="AT93"/>
    </row>
    <row r="94" spans="1:2645" s="6" customFormat="1">
      <c r="A94" s="94" t="s">
        <v>407</v>
      </c>
      <c r="B94" s="243"/>
      <c r="C94" s="243"/>
      <c r="D94" s="243"/>
      <c r="E94" s="243"/>
      <c r="F94" s="243"/>
      <c r="G94" s="243"/>
      <c r="H94" s="243"/>
      <c r="I94" s="243"/>
      <c r="J94" s="243"/>
      <c r="K94" s="243"/>
      <c r="L94" s="243"/>
      <c r="M94" s="243"/>
      <c r="N94" s="243"/>
      <c r="O94" s="243"/>
      <c r="P94" s="24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434"/>
      <c r="AP94"/>
      <c r="AQ94"/>
      <c r="AR94"/>
      <c r="AS94"/>
      <c r="AT94"/>
    </row>
    <row r="95" spans="1:2645" s="6" customFormat="1">
      <c r="A95" s="91" t="s">
        <v>652</v>
      </c>
      <c r="B95" s="243"/>
      <c r="C95" s="243"/>
      <c r="D95" s="243"/>
      <c r="E95" s="243"/>
      <c r="F95" s="243"/>
      <c r="G95" s="243"/>
      <c r="H95" s="243"/>
      <c r="I95" s="243"/>
      <c r="J95" s="243"/>
      <c r="K95" s="243"/>
      <c r="L95" s="243"/>
      <c r="M95" s="243"/>
      <c r="N95" s="243"/>
      <c r="O95" s="243"/>
      <c r="P95" s="243"/>
      <c r="Q95" s="93"/>
      <c r="R95" s="93"/>
      <c r="S95" s="93"/>
      <c r="T95" s="93"/>
      <c r="U95" s="93"/>
      <c r="V95" s="93"/>
      <c r="W95" s="93"/>
      <c r="X95" s="93"/>
      <c r="Y95" s="93"/>
      <c r="Z95" s="93"/>
      <c r="AA95" s="93"/>
      <c r="AB95" s="93"/>
      <c r="AC95" s="93"/>
      <c r="AD95" s="93"/>
      <c r="AE95" s="93"/>
      <c r="AF95" s="93"/>
      <c r="AG95" s="93"/>
      <c r="AH95" s="93"/>
      <c r="AI95" s="93"/>
      <c r="AJ95" s="93"/>
      <c r="AK95" s="93">
        <v>57.6</v>
      </c>
      <c r="AL95" s="93">
        <v>16.399999999999999</v>
      </c>
      <c r="AM95" s="93">
        <v>-0.8</v>
      </c>
      <c r="AN95" s="93">
        <v>66.704219999999992</v>
      </c>
      <c r="AO95" s="434"/>
      <c r="AP95"/>
      <c r="AQ95"/>
      <c r="AR95"/>
      <c r="AS95"/>
      <c r="AT95"/>
    </row>
    <row r="96" spans="1:2645" s="6" customFormat="1">
      <c r="A96" s="91" t="s">
        <v>405</v>
      </c>
      <c r="B96" s="243"/>
      <c r="C96" s="243"/>
      <c r="D96" s="243"/>
      <c r="E96" s="243"/>
      <c r="F96" s="243"/>
      <c r="G96" s="243"/>
      <c r="H96" s="243"/>
      <c r="I96" s="243"/>
      <c r="J96" s="243"/>
      <c r="K96" s="243"/>
      <c r="L96" s="243"/>
      <c r="M96" s="243"/>
      <c r="N96" s="243"/>
      <c r="O96" s="243"/>
      <c r="P96" s="243"/>
      <c r="Q96" s="93"/>
      <c r="R96" s="93"/>
      <c r="S96" s="93"/>
      <c r="T96" s="93"/>
      <c r="U96" s="93"/>
      <c r="V96" s="93"/>
      <c r="W96" s="93"/>
      <c r="X96" s="93"/>
      <c r="Y96" s="93"/>
      <c r="Z96" s="93"/>
      <c r="AA96" s="93"/>
      <c r="AB96" s="93"/>
      <c r="AC96" s="93"/>
      <c r="AD96" s="93"/>
      <c r="AE96" s="93"/>
      <c r="AF96" s="93"/>
      <c r="AG96" s="93">
        <v>-36</v>
      </c>
      <c r="AH96" s="93">
        <v>-1.2</v>
      </c>
      <c r="AI96" s="93">
        <v>-8</v>
      </c>
      <c r="AJ96" s="93">
        <v>-147.19999999999999</v>
      </c>
      <c r="AK96" s="93">
        <v>-2.8</v>
      </c>
      <c r="AL96" s="93">
        <v>-9</v>
      </c>
      <c r="AM96" s="93">
        <v>5.8</v>
      </c>
      <c r="AN96" s="93">
        <v>9.3653934000000258E-2</v>
      </c>
      <c r="AO96" s="434"/>
      <c r="AP96"/>
      <c r="AQ96"/>
      <c r="AR96"/>
      <c r="AS96"/>
      <c r="AT96"/>
    </row>
    <row r="97" spans="1:2645" s="6" customFormat="1">
      <c r="A97" s="24" t="s">
        <v>408</v>
      </c>
      <c r="B97" s="242"/>
      <c r="C97" s="242"/>
      <c r="D97" s="242"/>
      <c r="E97" s="242"/>
      <c r="F97" s="242"/>
      <c r="G97" s="242"/>
      <c r="H97" s="242"/>
      <c r="I97" s="242"/>
      <c r="J97" s="242"/>
      <c r="K97" s="242"/>
      <c r="L97" s="242"/>
      <c r="M97" s="242"/>
      <c r="N97" s="242"/>
      <c r="O97" s="242"/>
      <c r="P97" s="242"/>
      <c r="Q97" s="90"/>
      <c r="R97" s="90"/>
      <c r="S97" s="90"/>
      <c r="T97" s="90"/>
      <c r="U97" s="90"/>
      <c r="V97" s="90"/>
      <c r="W97" s="90"/>
      <c r="X97" s="90"/>
      <c r="Y97" s="90"/>
      <c r="Z97" s="90"/>
      <c r="AA97" s="90"/>
      <c r="AB97" s="90"/>
      <c r="AC97" s="90">
        <v>0</v>
      </c>
      <c r="AD97" s="90">
        <v>0</v>
      </c>
      <c r="AE97" s="90">
        <v>0</v>
      </c>
      <c r="AF97" s="90">
        <v>0</v>
      </c>
      <c r="AG97" s="90">
        <v>33.200000000000003</v>
      </c>
      <c r="AH97" s="90">
        <v>84.6</v>
      </c>
      <c r="AI97" s="90">
        <v>83.5</v>
      </c>
      <c r="AJ97" s="90">
        <v>-472.99999999999994</v>
      </c>
      <c r="AK97" s="90">
        <v>32.300000000000004</v>
      </c>
      <c r="AL97" s="90">
        <v>-62.6</v>
      </c>
      <c r="AM97" s="90">
        <v>-70.7</v>
      </c>
      <c r="AN97" s="90">
        <v>-82.203789834005278</v>
      </c>
      <c r="AO97"/>
      <c r="AP97"/>
      <c r="AQ97"/>
      <c r="AR97"/>
      <c r="AS97"/>
      <c r="AT97"/>
    </row>
    <row r="98" spans="1:2645" s="6" customFormat="1">
      <c r="A98" s="91" t="s">
        <v>409</v>
      </c>
      <c r="B98" s="243"/>
      <c r="C98" s="243"/>
      <c r="D98" s="243"/>
      <c r="E98" s="243"/>
      <c r="F98" s="243"/>
      <c r="G98" s="243"/>
      <c r="H98" s="243"/>
      <c r="I98" s="243"/>
      <c r="J98" s="243"/>
      <c r="K98" s="243"/>
      <c r="L98" s="243"/>
      <c r="M98" s="243"/>
      <c r="N98" s="243"/>
      <c r="O98" s="243"/>
      <c r="P98" s="243"/>
      <c r="Q98" s="225"/>
      <c r="R98" s="225"/>
      <c r="S98" s="225"/>
      <c r="T98" s="225"/>
      <c r="U98" s="93"/>
      <c r="V98" s="93"/>
      <c r="W98" s="93"/>
      <c r="X98" s="93"/>
      <c r="Y98" s="93"/>
      <c r="Z98" s="93"/>
      <c r="AA98" s="93"/>
      <c r="AB98" s="93"/>
      <c r="AC98" s="93"/>
      <c r="AD98" s="93"/>
      <c r="AE98" s="93"/>
      <c r="AF98" s="93"/>
      <c r="AG98" s="93">
        <v>33.200000000000003</v>
      </c>
      <c r="AH98" s="93">
        <v>84.6</v>
      </c>
      <c r="AI98" s="93">
        <v>83.5</v>
      </c>
      <c r="AJ98" s="93">
        <v>46.3</v>
      </c>
      <c r="AK98" s="93">
        <v>32.700000000000003</v>
      </c>
      <c r="AL98" s="93">
        <v>-61.5</v>
      </c>
      <c r="AM98" s="93">
        <v>-71.2</v>
      </c>
      <c r="AN98" s="93">
        <v>-94.31425118380308</v>
      </c>
      <c r="AO98" s="434"/>
      <c r="AP98" s="93"/>
      <c r="AQ98" s="93"/>
      <c r="AR98"/>
      <c r="AS98"/>
      <c r="AT98"/>
    </row>
    <row r="99" spans="1:2645" s="6" customFormat="1">
      <c r="A99" s="91" t="s">
        <v>652</v>
      </c>
      <c r="B99" s="243"/>
      <c r="C99" s="243"/>
      <c r="D99" s="243"/>
      <c r="E99" s="243"/>
      <c r="F99" s="243"/>
      <c r="G99" s="243"/>
      <c r="H99" s="243"/>
      <c r="I99" s="243"/>
      <c r="J99" s="243"/>
      <c r="K99" s="243"/>
      <c r="L99" s="243"/>
      <c r="M99" s="243"/>
      <c r="N99" s="243"/>
      <c r="O99" s="243"/>
      <c r="P99" s="243"/>
      <c r="Q99" s="225"/>
      <c r="R99" s="225"/>
      <c r="S99" s="225"/>
      <c r="T99" s="225"/>
      <c r="U99" s="93"/>
      <c r="V99" s="93"/>
      <c r="W99" s="93"/>
      <c r="X99" s="93"/>
      <c r="Y99" s="93"/>
      <c r="Z99" s="93"/>
      <c r="AA99" s="93"/>
      <c r="AB99" s="93"/>
      <c r="AC99" s="93"/>
      <c r="AD99" s="93"/>
      <c r="AE99" s="93"/>
      <c r="AF99" s="93"/>
      <c r="AG99" s="93"/>
      <c r="AH99" s="93"/>
      <c r="AI99" s="93"/>
      <c r="AJ99" s="93"/>
      <c r="AK99" s="93">
        <v>-0.4</v>
      </c>
      <c r="AL99" s="93">
        <v>-1.1000000000000001</v>
      </c>
      <c r="AM99" s="93">
        <v>0.5</v>
      </c>
      <c r="AN99" s="93">
        <v>6.9685349797799945E-2</v>
      </c>
      <c r="AO99" s="434"/>
      <c r="AP99" s="93"/>
      <c r="AQ99" s="93"/>
      <c r="AR99"/>
      <c r="AS99"/>
      <c r="AT99"/>
    </row>
    <row r="100" spans="1:2645" s="6" customFormat="1">
      <c r="A100" s="91" t="s">
        <v>405</v>
      </c>
      <c r="B100" s="243"/>
      <c r="C100" s="243"/>
      <c r="D100" s="243"/>
      <c r="E100" s="243"/>
      <c r="F100" s="243"/>
      <c r="G100" s="243"/>
      <c r="H100" s="243"/>
      <c r="I100" s="243"/>
      <c r="J100" s="243"/>
      <c r="K100" s="243"/>
      <c r="L100" s="243"/>
      <c r="M100" s="243"/>
      <c r="N100" s="243"/>
      <c r="O100" s="243"/>
      <c r="P100" s="243"/>
      <c r="Q100" s="225"/>
      <c r="R100" s="225"/>
      <c r="S100" s="225"/>
      <c r="T100" s="225"/>
      <c r="U100" s="93"/>
      <c r="V100" s="93"/>
      <c r="W100" s="93"/>
      <c r="X100" s="93"/>
      <c r="Y100" s="93"/>
      <c r="Z100" s="93"/>
      <c r="AA100" s="93"/>
      <c r="AB100" s="93"/>
      <c r="AC100" s="93"/>
      <c r="AD100" s="93"/>
      <c r="AE100" s="93"/>
      <c r="AF100" s="93"/>
      <c r="AG100" s="93"/>
      <c r="AH100" s="93"/>
      <c r="AI100" s="93"/>
      <c r="AJ100" s="93">
        <v>-519.29999999999995</v>
      </c>
      <c r="AK100" s="93"/>
      <c r="AL100" s="93"/>
      <c r="AM100" s="93"/>
      <c r="AN100" s="93">
        <v>12.040776000000001</v>
      </c>
      <c r="AO100" s="434"/>
      <c r="AP100"/>
      <c r="AQ100"/>
      <c r="AR100"/>
      <c r="AS100"/>
      <c r="AT100"/>
    </row>
    <row r="101" spans="1:2645" s="6" customFormat="1">
      <c r="A101" s="24" t="s">
        <v>145</v>
      </c>
      <c r="B101" s="243"/>
      <c r="C101" s="243"/>
      <c r="D101" s="243"/>
      <c r="E101" s="243"/>
      <c r="F101" s="243"/>
      <c r="G101" s="243"/>
      <c r="H101" s="243"/>
      <c r="I101" s="243"/>
      <c r="J101" s="243"/>
      <c r="K101" s="243"/>
      <c r="L101" s="243"/>
      <c r="M101" s="243"/>
      <c r="N101" s="243"/>
      <c r="O101" s="243"/>
      <c r="P101" s="243"/>
      <c r="Q101" s="225"/>
      <c r="R101" s="225"/>
      <c r="S101" s="225"/>
      <c r="T101" s="225"/>
      <c r="U101" s="93"/>
      <c r="V101" s="93"/>
      <c r="W101" s="93"/>
      <c r="X101" s="93"/>
      <c r="Y101" s="93"/>
      <c r="Z101" s="93"/>
      <c r="AA101" s="93"/>
      <c r="AB101" s="93"/>
      <c r="AC101" s="90">
        <v>0</v>
      </c>
      <c r="AD101" s="90">
        <v>0</v>
      </c>
      <c r="AE101" s="90">
        <v>0</v>
      </c>
      <c r="AF101" s="90">
        <v>0</v>
      </c>
      <c r="AG101" s="90">
        <v>0</v>
      </c>
      <c r="AH101" s="90">
        <v>0</v>
      </c>
      <c r="AI101" s="90">
        <v>0</v>
      </c>
      <c r="AJ101" s="90">
        <v>0</v>
      </c>
      <c r="AK101" s="90">
        <v>-0.1</v>
      </c>
      <c r="AL101" s="90">
        <v>-0.1</v>
      </c>
      <c r="AM101" s="90">
        <v>-0.1</v>
      </c>
      <c r="AN101" s="90">
        <v>0.68743035900000005</v>
      </c>
      <c r="AO101" s="434"/>
      <c r="AP101"/>
      <c r="AQ101"/>
      <c r="AR101"/>
      <c r="AS101"/>
      <c r="AT101"/>
    </row>
    <row r="102" spans="1:2645" s="6" customFormat="1">
      <c r="A102" s="91" t="s">
        <v>652</v>
      </c>
      <c r="B102" s="243"/>
      <c r="C102" s="243"/>
      <c r="D102" s="243"/>
      <c r="E102" s="243"/>
      <c r="F102" s="243"/>
      <c r="G102" s="243"/>
      <c r="H102" s="243"/>
      <c r="I102" s="243"/>
      <c r="J102" s="243"/>
      <c r="K102" s="243"/>
      <c r="L102" s="243"/>
      <c r="M102" s="243"/>
      <c r="N102" s="243"/>
      <c r="O102" s="243"/>
      <c r="P102" s="243"/>
      <c r="Q102" s="225"/>
      <c r="R102" s="225"/>
      <c r="S102" s="225"/>
      <c r="T102" s="225"/>
      <c r="U102" s="93"/>
      <c r="V102" s="93"/>
      <c r="W102" s="93"/>
      <c r="X102" s="93"/>
      <c r="Y102" s="93"/>
      <c r="Z102" s="93"/>
      <c r="AA102" s="93"/>
      <c r="AB102" s="93"/>
      <c r="AC102" s="93"/>
      <c r="AD102" s="93"/>
      <c r="AE102" s="93"/>
      <c r="AF102" s="93"/>
      <c r="AG102" s="93"/>
      <c r="AH102" s="93"/>
      <c r="AI102" s="93"/>
      <c r="AJ102" s="93"/>
      <c r="AK102" s="93">
        <v>-0.1</v>
      </c>
      <c r="AL102" s="93">
        <v>-0.1</v>
      </c>
      <c r="AM102" s="93">
        <v>-0.1</v>
      </c>
      <c r="AN102" s="93">
        <v>0.68743035900000005</v>
      </c>
      <c r="AO102" s="434"/>
      <c r="AP102" s="93"/>
      <c r="AQ102" s="93"/>
      <c r="AR102"/>
      <c r="AS102"/>
      <c r="AT102"/>
    </row>
    <row r="103" spans="1:2645" s="6" customFormat="1">
      <c r="A103" s="24" t="s">
        <v>659</v>
      </c>
      <c r="B103" s="243"/>
      <c r="C103" s="243"/>
      <c r="D103" s="243"/>
      <c r="E103" s="243"/>
      <c r="F103" s="243"/>
      <c r="G103" s="243"/>
      <c r="H103" s="243"/>
      <c r="I103" s="243"/>
      <c r="J103" s="243"/>
      <c r="K103" s="243"/>
      <c r="L103" s="243"/>
      <c r="M103" s="243"/>
      <c r="N103" s="243"/>
      <c r="O103" s="243"/>
      <c r="P103" s="243"/>
      <c r="Q103" s="225"/>
      <c r="R103" s="90"/>
      <c r="S103" s="90"/>
      <c r="T103" s="90"/>
      <c r="U103" s="90"/>
      <c r="V103" s="90"/>
      <c r="W103" s="90"/>
      <c r="X103" s="90"/>
      <c r="Y103" s="90"/>
      <c r="Z103" s="90"/>
      <c r="AA103" s="90"/>
      <c r="AB103" s="90"/>
      <c r="AC103" s="90">
        <v>0</v>
      </c>
      <c r="AD103" s="90">
        <v>0</v>
      </c>
      <c r="AE103" s="90">
        <v>0</v>
      </c>
      <c r="AF103" s="90">
        <v>0</v>
      </c>
      <c r="AG103" s="90">
        <v>0</v>
      </c>
      <c r="AH103" s="90">
        <v>0</v>
      </c>
      <c r="AI103" s="90">
        <v>0</v>
      </c>
      <c r="AJ103" s="90">
        <v>0</v>
      </c>
      <c r="AK103" s="90">
        <v>-0.4</v>
      </c>
      <c r="AL103" s="90">
        <v>-0.7</v>
      </c>
      <c r="AM103" s="90">
        <v>-215.69</v>
      </c>
      <c r="AN103" s="90">
        <v>-5.8470464382000005</v>
      </c>
      <c r="AO103" s="434"/>
      <c r="AP103"/>
      <c r="AQ103"/>
      <c r="AR103"/>
      <c r="AS103"/>
      <c r="AT103"/>
    </row>
    <row r="104" spans="1:2645" s="6" customFormat="1">
      <c r="A104" s="91" t="s">
        <v>405</v>
      </c>
      <c r="B104" s="243"/>
      <c r="C104" s="243"/>
      <c r="D104" s="243"/>
      <c r="E104" s="243"/>
      <c r="F104" s="243"/>
      <c r="G104" s="243"/>
      <c r="H104" s="243"/>
      <c r="I104" s="243"/>
      <c r="J104" s="243"/>
      <c r="K104" s="243"/>
      <c r="L104" s="243"/>
      <c r="M104" s="243"/>
      <c r="N104" s="243"/>
      <c r="O104" s="243"/>
      <c r="P104" s="243"/>
      <c r="Q104" s="225"/>
      <c r="R104" s="225"/>
      <c r="S104" s="225"/>
      <c r="T104" s="225"/>
      <c r="U104" s="93"/>
      <c r="V104" s="93"/>
      <c r="W104" s="93"/>
      <c r="X104" s="93"/>
      <c r="Y104" s="93"/>
      <c r="Z104" s="93"/>
      <c r="AA104" s="93"/>
      <c r="AB104" s="93"/>
      <c r="AC104" s="93"/>
      <c r="AD104" s="93"/>
      <c r="AE104" s="93"/>
      <c r="AF104" s="93"/>
      <c r="AG104" s="93"/>
      <c r="AH104" s="93"/>
      <c r="AI104" s="93"/>
      <c r="AJ104" s="93"/>
      <c r="AK104" s="93"/>
      <c r="AL104" s="93"/>
      <c r="AM104" s="93">
        <v>-215.49</v>
      </c>
      <c r="AN104" s="93">
        <v>-6.0060000000000002</v>
      </c>
      <c r="AO104" s="434"/>
      <c r="AP104"/>
      <c r="AQ104"/>
      <c r="AR104"/>
      <c r="AS104"/>
      <c r="AT104"/>
    </row>
    <row r="105" spans="1:2645" s="6" customFormat="1">
      <c r="A105" s="91" t="s">
        <v>652</v>
      </c>
      <c r="B105" s="243"/>
      <c r="C105" s="243"/>
      <c r="D105" s="243"/>
      <c r="E105" s="243"/>
      <c r="F105" s="243"/>
      <c r="G105" s="243"/>
      <c r="H105" s="243"/>
      <c r="I105" s="243"/>
      <c r="J105" s="243"/>
      <c r="K105" s="243"/>
      <c r="L105" s="243"/>
      <c r="M105" s="243"/>
      <c r="N105" s="243"/>
      <c r="O105" s="243"/>
      <c r="P105" s="243"/>
      <c r="Q105" s="225"/>
      <c r="R105" s="225"/>
      <c r="S105" s="225"/>
      <c r="T105" s="225"/>
      <c r="U105" s="93"/>
      <c r="V105" s="93"/>
      <c r="W105" s="93"/>
      <c r="X105" s="93"/>
      <c r="Y105" s="93"/>
      <c r="Z105" s="93"/>
      <c r="AA105" s="93"/>
      <c r="AB105" s="93"/>
      <c r="AC105" s="93"/>
      <c r="AD105" s="93"/>
      <c r="AE105" s="93"/>
      <c r="AF105" s="93"/>
      <c r="AG105" s="93"/>
      <c r="AH105" s="93"/>
      <c r="AI105" s="93"/>
      <c r="AJ105" s="93"/>
      <c r="AK105" s="93">
        <v>-0.4</v>
      </c>
      <c r="AL105" s="93">
        <v>-0.7</v>
      </c>
      <c r="AM105" s="93">
        <v>-0.2</v>
      </c>
      <c r="AN105" s="93">
        <v>0.15895356180000006</v>
      </c>
      <c r="AO105" s="434"/>
      <c r="AP105"/>
      <c r="AQ105"/>
      <c r="AR105"/>
      <c r="AS105"/>
      <c r="AT105"/>
    </row>
    <row r="106" spans="1:2645" s="6" customFormat="1">
      <c r="A106" s="24" t="s">
        <v>410</v>
      </c>
      <c r="B106" s="242"/>
      <c r="C106" s="242"/>
      <c r="D106" s="242"/>
      <c r="E106" s="242"/>
      <c r="F106" s="242"/>
      <c r="G106" s="242"/>
      <c r="H106" s="242"/>
      <c r="I106" s="242"/>
      <c r="J106" s="242"/>
      <c r="K106" s="242"/>
      <c r="L106" s="242"/>
      <c r="M106" s="242"/>
      <c r="N106" s="242"/>
      <c r="O106" s="242"/>
      <c r="P106" s="242"/>
      <c r="Q106" s="90"/>
      <c r="R106" s="90"/>
      <c r="S106" s="90"/>
      <c r="T106" s="90"/>
      <c r="U106" s="90"/>
      <c r="V106" s="90"/>
      <c r="W106" s="90"/>
      <c r="X106" s="90"/>
      <c r="Y106" s="90"/>
      <c r="Z106" s="90"/>
      <c r="AA106" s="90"/>
      <c r="AB106" s="90"/>
      <c r="AC106" s="90">
        <v>0</v>
      </c>
      <c r="AD106" s="90">
        <v>0</v>
      </c>
      <c r="AE106" s="90">
        <v>0</v>
      </c>
      <c r="AF106" s="90">
        <v>0</v>
      </c>
      <c r="AG106" s="90">
        <v>14.900000000000006</v>
      </c>
      <c r="AH106" s="90">
        <v>91</v>
      </c>
      <c r="AI106" s="90">
        <v>128.92500000000001</v>
      </c>
      <c r="AJ106" s="90">
        <v>-596.69999999999993</v>
      </c>
      <c r="AK106" s="90">
        <v>5.5500000000000043</v>
      </c>
      <c r="AL106" s="90">
        <v>-103.2</v>
      </c>
      <c r="AM106" s="90">
        <v>-333.99</v>
      </c>
      <c r="AN106" s="90">
        <v>-400.57501894620555</v>
      </c>
      <c r="AO106"/>
      <c r="AP106" s="434"/>
      <c r="AQ106"/>
      <c r="AR106"/>
      <c r="AS106"/>
      <c r="AT106"/>
    </row>
    <row r="107" spans="1:2645" s="6" customFormat="1">
      <c r="A107" s="24" t="s">
        <v>698</v>
      </c>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v>205.31588545998298</v>
      </c>
      <c r="AD107" s="90">
        <v>-76.042999819995998</v>
      </c>
      <c r="AE107" s="90">
        <v>499.69277231996506</v>
      </c>
      <c r="AF107" s="90">
        <v>686.36006618005422</v>
      </c>
      <c r="AG107" s="90">
        <v>360.61603364998496</v>
      </c>
      <c r="AH107" s="90">
        <v>26.655081269966033</v>
      </c>
      <c r="AI107" s="90">
        <v>172.86775414996004</v>
      </c>
      <c r="AJ107" s="90">
        <v>730.30569344991306</v>
      </c>
      <c r="AK107" s="90">
        <v>401.25990000000002</v>
      </c>
      <c r="AL107" s="90">
        <v>315.06550602003887</v>
      </c>
      <c r="AM107" s="90">
        <v>484.89547312000116</v>
      </c>
      <c r="AN107" s="90">
        <v>391.97021904380802</v>
      </c>
      <c r="AO107" s="434"/>
      <c r="AP107"/>
      <c r="AQ107"/>
      <c r="AR107"/>
      <c r="AS107"/>
      <c r="AT107"/>
    </row>
    <row r="108" spans="1:2645" s="6" customFormat="1">
      <c r="A108" s="95" t="s">
        <v>700</v>
      </c>
      <c r="B108" s="243"/>
      <c r="C108" s="243"/>
      <c r="D108" s="243"/>
      <c r="E108" s="243"/>
      <c r="F108" s="243"/>
      <c r="G108" s="243"/>
      <c r="H108" s="243"/>
      <c r="I108" s="243"/>
      <c r="J108" s="243"/>
      <c r="K108" s="243"/>
      <c r="L108" s="243"/>
      <c r="M108" s="243"/>
      <c r="N108" s="243"/>
      <c r="O108" s="243"/>
      <c r="P108" s="243"/>
      <c r="Q108" s="96"/>
      <c r="R108" s="96"/>
      <c r="S108" s="96"/>
      <c r="T108" s="96"/>
      <c r="U108" s="96"/>
      <c r="V108" s="96"/>
      <c r="W108" s="96"/>
      <c r="X108" s="96"/>
      <c r="Y108" s="96"/>
      <c r="Z108" s="96"/>
      <c r="AA108" s="96"/>
      <c r="AB108" s="96"/>
      <c r="AC108" s="96">
        <v>1.7694806969313484E-2</v>
      </c>
      <c r="AD108" s="96">
        <v>-6.5350922407574541E-3</v>
      </c>
      <c r="AE108" s="96">
        <v>3.8674813631060574E-2</v>
      </c>
      <c r="AF108" s="96">
        <v>5.1964341698385423E-2</v>
      </c>
      <c r="AG108" s="96">
        <v>2.6551915908739673E-2</v>
      </c>
      <c r="AH108" s="96">
        <v>1.9782978741571498E-3</v>
      </c>
      <c r="AI108" s="96">
        <v>1.1211426981005858E-2</v>
      </c>
      <c r="AJ108" s="96">
        <v>4.2459373891292382E-2</v>
      </c>
      <c r="AK108" s="96">
        <v>2.3524231509286075E-2</v>
      </c>
      <c r="AL108" s="96">
        <v>1.7850248658710665E-2</v>
      </c>
      <c r="AM108" s="96">
        <v>2.5708839653410715E-2</v>
      </c>
      <c r="AN108" s="96">
        <v>2.0193367502367957E-2</v>
      </c>
      <c r="AO108"/>
      <c r="AP108"/>
      <c r="AQ108"/>
      <c r="AR108"/>
      <c r="AS108"/>
      <c r="AT108"/>
    </row>
    <row r="109" spans="1:2645" s="6" customFormat="1">
      <c r="A109" s="151" t="s">
        <v>82</v>
      </c>
      <c r="B109" s="366" t="s">
        <v>596</v>
      </c>
      <c r="C109" s="366" t="s">
        <v>597</v>
      </c>
      <c r="D109" s="366" t="s">
        <v>598</v>
      </c>
      <c r="E109" s="366" t="s">
        <v>599</v>
      </c>
      <c r="F109" s="366" t="s">
        <v>600</v>
      </c>
      <c r="G109" s="366" t="s">
        <v>601</v>
      </c>
      <c r="H109" s="366" t="s">
        <v>602</v>
      </c>
      <c r="I109" s="366" t="s">
        <v>603</v>
      </c>
      <c r="J109" s="366" t="s">
        <v>604</v>
      </c>
      <c r="K109" s="366" t="s">
        <v>605</v>
      </c>
      <c r="L109" s="366" t="s">
        <v>606</v>
      </c>
      <c r="M109" s="366" t="s">
        <v>607</v>
      </c>
      <c r="N109" s="366" t="s">
        <v>608</v>
      </c>
      <c r="O109" s="366" t="s">
        <v>609</v>
      </c>
      <c r="P109" s="366" t="s">
        <v>610</v>
      </c>
      <c r="Q109" s="366" t="s">
        <v>611</v>
      </c>
      <c r="R109" s="366" t="s">
        <v>612</v>
      </c>
      <c r="S109" s="366" t="s">
        <v>613</v>
      </c>
      <c r="T109" s="366" t="s">
        <v>614</v>
      </c>
      <c r="U109" s="366" t="s">
        <v>615</v>
      </c>
      <c r="V109" s="366" t="s">
        <v>616</v>
      </c>
      <c r="W109" s="366" t="s">
        <v>617</v>
      </c>
      <c r="X109" s="366" t="s">
        <v>618</v>
      </c>
      <c r="Y109" s="366" t="s">
        <v>619</v>
      </c>
      <c r="Z109" s="366" t="s">
        <v>620</v>
      </c>
      <c r="AA109" s="366" t="s">
        <v>621</v>
      </c>
      <c r="AB109" s="366" t="s">
        <v>622</v>
      </c>
      <c r="AC109" s="366" t="s">
        <v>623</v>
      </c>
      <c r="AD109" s="366" t="s">
        <v>624</v>
      </c>
      <c r="AE109" s="366" t="s">
        <v>625</v>
      </c>
      <c r="AF109" s="366" t="s">
        <v>626</v>
      </c>
      <c r="AG109" s="366" t="s">
        <v>627</v>
      </c>
      <c r="AH109" s="366" t="s">
        <v>628</v>
      </c>
      <c r="AI109" s="366" t="s">
        <v>629</v>
      </c>
      <c r="AJ109" s="366" t="s">
        <v>643</v>
      </c>
      <c r="AK109" s="366" t="s">
        <v>648</v>
      </c>
      <c r="AL109" s="366" t="s">
        <v>662</v>
      </c>
      <c r="AM109" s="366" t="s">
        <v>694</v>
      </c>
      <c r="AN109" s="366" t="s">
        <v>704</v>
      </c>
      <c r="AO109"/>
      <c r="AP109"/>
      <c r="AQ109"/>
      <c r="AR109"/>
      <c r="AS109"/>
      <c r="AT109"/>
    </row>
    <row r="110" spans="1:2645" s="6" customFormat="1">
      <c r="A110" s="151" t="s">
        <v>250</v>
      </c>
      <c r="B110" s="231" t="s">
        <v>630</v>
      </c>
      <c r="C110" s="231" t="s">
        <v>631</v>
      </c>
      <c r="D110" s="231" t="s">
        <v>632</v>
      </c>
      <c r="E110" s="231" t="s">
        <v>10</v>
      </c>
      <c r="F110" s="231" t="s">
        <v>630</v>
      </c>
      <c r="G110" s="231" t="s">
        <v>631</v>
      </c>
      <c r="H110" s="231" t="s">
        <v>632</v>
      </c>
      <c r="I110" s="231" t="s">
        <v>10</v>
      </c>
      <c r="J110" s="231" t="s">
        <v>630</v>
      </c>
      <c r="K110" s="231" t="s">
        <v>631</v>
      </c>
      <c r="L110" s="231" t="s">
        <v>632</v>
      </c>
      <c r="M110" s="231" t="s">
        <v>10</v>
      </c>
      <c r="N110" s="231" t="s">
        <v>630</v>
      </c>
      <c r="O110" s="231" t="s">
        <v>631</v>
      </c>
      <c r="P110" s="231" t="s">
        <v>632</v>
      </c>
      <c r="Q110" s="231" t="s">
        <v>10</v>
      </c>
      <c r="R110" s="231" t="s">
        <v>630</v>
      </c>
      <c r="S110" s="231" t="s">
        <v>631</v>
      </c>
      <c r="T110" s="231" t="s">
        <v>632</v>
      </c>
      <c r="U110" s="231" t="s">
        <v>10</v>
      </c>
      <c r="V110" s="231" t="s">
        <v>630</v>
      </c>
      <c r="W110" s="231" t="s">
        <v>631</v>
      </c>
      <c r="X110" s="231" t="s">
        <v>632</v>
      </c>
      <c r="Y110" s="231" t="s">
        <v>10</v>
      </c>
      <c r="Z110" s="231" t="s">
        <v>630</v>
      </c>
      <c r="AA110" s="231" t="s">
        <v>631</v>
      </c>
      <c r="AB110" s="231" t="s">
        <v>632</v>
      </c>
      <c r="AC110" s="231" t="s">
        <v>10</v>
      </c>
      <c r="AD110" s="231" t="s">
        <v>630</v>
      </c>
      <c r="AE110" s="231" t="s">
        <v>631</v>
      </c>
      <c r="AF110" s="231" t="s">
        <v>632</v>
      </c>
      <c r="AG110" s="231" t="s">
        <v>10</v>
      </c>
      <c r="AH110" s="231" t="s">
        <v>630</v>
      </c>
      <c r="AI110" s="231" t="s">
        <v>631</v>
      </c>
      <c r="AJ110" s="231" t="s">
        <v>632</v>
      </c>
      <c r="AK110" s="231" t="s">
        <v>10</v>
      </c>
      <c r="AL110" s="231" t="s">
        <v>630</v>
      </c>
      <c r="AM110" s="231" t="s">
        <v>631</v>
      </c>
      <c r="AN110" s="231" t="s">
        <v>632</v>
      </c>
      <c r="AO110"/>
      <c r="AP110"/>
      <c r="AQ110"/>
      <c r="AR110"/>
      <c r="AS110"/>
      <c r="AT110"/>
    </row>
    <row r="111" spans="1:2645" s="6" customFormat="1">
      <c r="A111" s="127" t="s">
        <v>82</v>
      </c>
      <c r="B111" s="243"/>
      <c r="C111" s="243"/>
      <c r="D111" s="243"/>
      <c r="E111" s="243"/>
      <c r="F111" s="243"/>
      <c r="G111" s="243"/>
      <c r="H111" s="243"/>
      <c r="I111" s="243"/>
      <c r="J111" s="243"/>
      <c r="K111" s="243"/>
      <c r="L111" s="243"/>
      <c r="M111" s="243"/>
      <c r="N111" s="243"/>
      <c r="O111" s="243"/>
      <c r="P111" s="243"/>
      <c r="Q111" s="96"/>
      <c r="R111" s="96"/>
      <c r="S111" s="96"/>
      <c r="T111" s="96"/>
      <c r="U111" s="122"/>
      <c r="V111" s="122"/>
      <c r="W111" s="122"/>
      <c r="X111" s="122"/>
      <c r="Y111" s="122"/>
      <c r="Z111" s="122"/>
      <c r="AA111" s="122"/>
      <c r="AB111" s="122"/>
      <c r="AC111" s="122">
        <v>639</v>
      </c>
      <c r="AD111" s="122">
        <v>424.7</v>
      </c>
      <c r="AE111" s="122">
        <v>453.8</v>
      </c>
      <c r="AF111" s="122">
        <v>523</v>
      </c>
      <c r="AG111" s="122">
        <v>759</v>
      </c>
      <c r="AH111" s="122">
        <v>481.8</v>
      </c>
      <c r="AI111" s="122">
        <v>479.7</v>
      </c>
      <c r="AJ111" s="122">
        <v>694.1</v>
      </c>
      <c r="AK111" s="122">
        <v>920.6</v>
      </c>
      <c r="AL111" s="122">
        <v>659.1</v>
      </c>
      <c r="AM111" s="122">
        <v>681</v>
      </c>
      <c r="AN111" s="122">
        <v>801.93452156000001</v>
      </c>
      <c r="AO111"/>
      <c r="AP111"/>
      <c r="AQ111"/>
      <c r="AR111"/>
      <c r="AS111"/>
      <c r="AT111"/>
    </row>
    <row r="112" spans="1:2645" s="32" customFormat="1">
      <c r="A112" s="23" t="s">
        <v>413</v>
      </c>
      <c r="B112" s="366" t="s">
        <v>596</v>
      </c>
      <c r="C112" s="366" t="s">
        <v>597</v>
      </c>
      <c r="D112" s="366" t="s">
        <v>598</v>
      </c>
      <c r="E112" s="366" t="s">
        <v>599</v>
      </c>
      <c r="F112" s="366" t="s">
        <v>600</v>
      </c>
      <c r="G112" s="366" t="s">
        <v>601</v>
      </c>
      <c r="H112" s="366" t="s">
        <v>602</v>
      </c>
      <c r="I112" s="366" t="s">
        <v>603</v>
      </c>
      <c r="J112" s="366" t="s">
        <v>604</v>
      </c>
      <c r="K112" s="366" t="s">
        <v>605</v>
      </c>
      <c r="L112" s="366" t="s">
        <v>606</v>
      </c>
      <c r="M112" s="366" t="s">
        <v>607</v>
      </c>
      <c r="N112" s="366" t="s">
        <v>608</v>
      </c>
      <c r="O112" s="366" t="s">
        <v>609</v>
      </c>
      <c r="P112" s="366" t="s">
        <v>610</v>
      </c>
      <c r="Q112" s="366" t="s">
        <v>611</v>
      </c>
      <c r="R112" s="366" t="s">
        <v>612</v>
      </c>
      <c r="S112" s="366" t="s">
        <v>613</v>
      </c>
      <c r="T112" s="366" t="s">
        <v>614</v>
      </c>
      <c r="U112" s="366" t="s">
        <v>615</v>
      </c>
      <c r="V112" s="366" t="s">
        <v>616</v>
      </c>
      <c r="W112" s="366" t="s">
        <v>617</v>
      </c>
      <c r="X112" s="366" t="s">
        <v>618</v>
      </c>
      <c r="Y112" s="366" t="s">
        <v>619</v>
      </c>
      <c r="Z112" s="366" t="s">
        <v>620</v>
      </c>
      <c r="AA112" s="366" t="s">
        <v>621</v>
      </c>
      <c r="AB112" s="366" t="s">
        <v>622</v>
      </c>
      <c r="AC112" s="366" t="s">
        <v>623</v>
      </c>
      <c r="AD112" s="366" t="s">
        <v>624</v>
      </c>
      <c r="AE112" s="366" t="s">
        <v>625</v>
      </c>
      <c r="AF112" s="366" t="s">
        <v>626</v>
      </c>
      <c r="AG112" s="366" t="s">
        <v>627</v>
      </c>
      <c r="AH112" s="366" t="s">
        <v>628</v>
      </c>
      <c r="AI112" s="366" t="s">
        <v>629</v>
      </c>
      <c r="AJ112" s="366" t="s">
        <v>643</v>
      </c>
      <c r="AK112" s="366" t="s">
        <v>648</v>
      </c>
      <c r="AL112" s="366" t="s">
        <v>662</v>
      </c>
      <c r="AM112" s="366" t="s">
        <v>694</v>
      </c>
      <c r="AN112" s="366" t="s">
        <v>704</v>
      </c>
      <c r="AO112"/>
      <c r="AP112"/>
      <c r="AQ112"/>
      <c r="AR112"/>
      <c r="AS112"/>
      <c r="AT112"/>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c r="EF112" s="31"/>
      <c r="EG112" s="31"/>
      <c r="EH112" s="31"/>
      <c r="EI112" s="31"/>
      <c r="EJ112" s="31"/>
      <c r="EK112" s="31"/>
      <c r="EL112" s="31"/>
      <c r="EM112" s="31"/>
      <c r="EN112" s="31"/>
      <c r="EO112" s="31"/>
      <c r="EP112" s="31"/>
      <c r="EQ112" s="31"/>
      <c r="ER112" s="31"/>
      <c r="ES112" s="31"/>
      <c r="ET112" s="31"/>
      <c r="EU112" s="31"/>
      <c r="EV112" s="31"/>
      <c r="EW112" s="31"/>
      <c r="EX112" s="31"/>
      <c r="EY112" s="31"/>
      <c r="EZ112" s="31"/>
      <c r="FA112" s="31"/>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c r="NJ112" s="31"/>
      <c r="NK112" s="31"/>
      <c r="NL112" s="31"/>
      <c r="NM112" s="31"/>
      <c r="NN112" s="31"/>
      <c r="NO112" s="31"/>
      <c r="NP112" s="31"/>
      <c r="NQ112" s="31"/>
      <c r="NR112" s="31"/>
      <c r="NS112" s="31"/>
      <c r="NT112" s="31"/>
      <c r="NU112" s="31"/>
      <c r="NV112" s="31"/>
      <c r="NW112" s="31"/>
      <c r="NX112" s="31"/>
      <c r="NY112" s="31"/>
      <c r="NZ112" s="31"/>
      <c r="OA112" s="31"/>
      <c r="OB112" s="31"/>
      <c r="OC112" s="31"/>
      <c r="OD112" s="31"/>
      <c r="OE112" s="31"/>
      <c r="OF112" s="31"/>
      <c r="OG112" s="31"/>
      <c r="OH112" s="31"/>
      <c r="OI112" s="31"/>
      <c r="OJ112" s="31"/>
      <c r="OK112" s="31"/>
      <c r="OL112" s="31"/>
      <c r="OM112" s="31"/>
      <c r="ON112" s="31"/>
      <c r="OO112" s="31"/>
      <c r="OP112" s="31"/>
      <c r="OQ112" s="31"/>
      <c r="OR112" s="31"/>
      <c r="OS112" s="31"/>
      <c r="OT112" s="31"/>
      <c r="OU112" s="31"/>
      <c r="OV112" s="31"/>
      <c r="OW112" s="31"/>
      <c r="OX112" s="31"/>
      <c r="OY112" s="31"/>
      <c r="OZ112" s="31"/>
      <c r="PA112" s="31"/>
      <c r="PB112" s="31"/>
      <c r="PC112" s="31"/>
      <c r="PD112" s="31"/>
      <c r="PE112" s="31"/>
      <c r="PF112" s="31"/>
      <c r="PG112" s="31"/>
      <c r="PH112" s="31"/>
      <c r="PI112" s="31"/>
      <c r="PJ112" s="31"/>
      <c r="PK112" s="31"/>
      <c r="PL112" s="31"/>
      <c r="PM112" s="31"/>
      <c r="PN112" s="31"/>
      <c r="PO112" s="31"/>
      <c r="PP112" s="31"/>
      <c r="PQ112" s="31"/>
      <c r="PR112" s="31"/>
      <c r="PS112" s="31"/>
      <c r="PT112" s="31"/>
      <c r="PU112" s="31"/>
      <c r="PV112" s="31"/>
      <c r="PW112" s="31"/>
      <c r="PX112" s="31"/>
      <c r="PY112" s="31"/>
      <c r="PZ112" s="31"/>
      <c r="QA112" s="31"/>
      <c r="QB112" s="31"/>
      <c r="QC112" s="31"/>
      <c r="QD112" s="31"/>
      <c r="QE112" s="31"/>
      <c r="QF112" s="31"/>
      <c r="QG112" s="31"/>
      <c r="QH112" s="31"/>
      <c r="QI112" s="31"/>
      <c r="QJ112" s="31"/>
      <c r="QK112" s="31"/>
      <c r="QL112" s="31"/>
      <c r="QM112" s="31"/>
      <c r="QN112" s="31"/>
      <c r="QO112" s="31"/>
      <c r="QP112" s="31"/>
      <c r="QQ112" s="31"/>
      <c r="QR112" s="31"/>
      <c r="QS112" s="31"/>
      <c r="QT112" s="31"/>
      <c r="QU112" s="31"/>
      <c r="QV112" s="31"/>
      <c r="QW112" s="31"/>
      <c r="QX112" s="31"/>
      <c r="QY112" s="31"/>
      <c r="QZ112" s="31"/>
      <c r="RA112" s="31"/>
      <c r="RB112" s="31"/>
      <c r="RC112" s="31"/>
      <c r="RD112" s="31"/>
      <c r="RE112" s="31"/>
      <c r="RF112" s="31"/>
      <c r="RG112" s="31"/>
      <c r="RH112" s="31"/>
      <c r="RI112" s="31"/>
      <c r="RJ112" s="31"/>
      <c r="RK112" s="31"/>
      <c r="RL112" s="31"/>
      <c r="RM112" s="31"/>
      <c r="RN112" s="31"/>
      <c r="RO112" s="31"/>
      <c r="RP112" s="31"/>
      <c r="RQ112" s="31"/>
      <c r="RR112" s="31"/>
      <c r="RS112" s="31"/>
      <c r="RT112" s="31"/>
      <c r="RU112" s="31"/>
      <c r="RV112" s="31"/>
      <c r="RW112" s="31"/>
      <c r="RX112" s="31"/>
      <c r="RY112" s="31"/>
      <c r="RZ112" s="31"/>
      <c r="SA112" s="31"/>
      <c r="SB112" s="31"/>
      <c r="SC112" s="31"/>
      <c r="SD112" s="31"/>
      <c r="SE112" s="31"/>
      <c r="SF112" s="31"/>
      <c r="SG112" s="31"/>
      <c r="SH112" s="31"/>
      <c r="SI112" s="31"/>
      <c r="SJ112" s="31"/>
      <c r="SK112" s="31"/>
      <c r="SL112" s="31"/>
      <c r="SM112" s="31"/>
      <c r="SN112" s="31"/>
      <c r="SO112" s="31"/>
      <c r="SP112" s="31"/>
      <c r="SQ112" s="31"/>
      <c r="SR112" s="31"/>
      <c r="SS112" s="31"/>
      <c r="ST112" s="31"/>
      <c r="SU112" s="31"/>
      <c r="SV112" s="31"/>
      <c r="SW112" s="31"/>
      <c r="SX112" s="31"/>
      <c r="SY112" s="31"/>
      <c r="SZ112" s="31"/>
      <c r="TA112" s="31"/>
      <c r="TB112" s="31"/>
      <c r="TC112" s="31"/>
      <c r="TD112" s="31"/>
      <c r="TE112" s="31"/>
      <c r="TF112" s="31"/>
      <c r="TG112" s="31"/>
      <c r="TH112" s="31"/>
      <c r="TI112" s="31"/>
      <c r="TJ112" s="31"/>
      <c r="TK112" s="31"/>
      <c r="TL112" s="31"/>
      <c r="TM112" s="31"/>
      <c r="TN112" s="31"/>
      <c r="TO112" s="31"/>
      <c r="TP112" s="31"/>
      <c r="TQ112" s="31"/>
      <c r="TR112" s="31"/>
      <c r="TS112" s="31"/>
      <c r="TT112" s="31"/>
      <c r="TU112" s="31"/>
      <c r="TV112" s="31"/>
      <c r="TW112" s="31"/>
      <c r="TX112" s="31"/>
      <c r="TY112" s="31"/>
      <c r="TZ112" s="31"/>
      <c r="UA112" s="31"/>
      <c r="UB112" s="31"/>
      <c r="UC112" s="31"/>
      <c r="UD112" s="31"/>
      <c r="UE112" s="31"/>
      <c r="UF112" s="31"/>
      <c r="UG112" s="31"/>
      <c r="UH112" s="31"/>
      <c r="UI112" s="31"/>
      <c r="UJ112" s="31"/>
      <c r="UK112" s="31"/>
      <c r="UL112" s="31"/>
      <c r="UM112" s="31"/>
      <c r="UN112" s="31"/>
      <c r="UO112" s="31"/>
      <c r="UP112" s="31"/>
      <c r="UQ112" s="31"/>
      <c r="UR112" s="31"/>
      <c r="US112" s="31"/>
      <c r="UT112" s="31"/>
      <c r="UU112" s="31"/>
      <c r="UV112" s="31"/>
      <c r="UW112" s="31"/>
      <c r="UX112" s="31"/>
      <c r="UY112" s="31"/>
      <c r="UZ112" s="31"/>
      <c r="VA112" s="31"/>
      <c r="VB112" s="31"/>
      <c r="VC112" s="31"/>
      <c r="VD112" s="31"/>
      <c r="VE112" s="31"/>
      <c r="VF112" s="31"/>
      <c r="VG112" s="31"/>
      <c r="VH112" s="31"/>
      <c r="VI112" s="31"/>
      <c r="VJ112" s="31"/>
      <c r="VK112" s="31"/>
      <c r="VL112" s="31"/>
      <c r="VM112" s="31"/>
      <c r="VN112" s="31"/>
      <c r="VO112" s="31"/>
      <c r="VP112" s="31"/>
      <c r="VQ112" s="31"/>
      <c r="VR112" s="31"/>
      <c r="VS112" s="31"/>
      <c r="VT112" s="31"/>
      <c r="VU112" s="31"/>
      <c r="VV112" s="31"/>
      <c r="VW112" s="31"/>
      <c r="VX112" s="31"/>
      <c r="VY112" s="31"/>
      <c r="VZ112" s="31"/>
      <c r="WA112" s="31"/>
      <c r="WB112" s="31"/>
      <c r="WC112" s="31"/>
      <c r="WD112" s="31"/>
      <c r="WE112" s="31"/>
      <c r="WF112" s="31"/>
      <c r="WG112" s="31"/>
      <c r="WH112" s="31"/>
      <c r="WI112" s="31"/>
      <c r="WJ112" s="31"/>
      <c r="WK112" s="31"/>
      <c r="WL112" s="31"/>
      <c r="WM112" s="31"/>
      <c r="WN112" s="31"/>
      <c r="WO112" s="31"/>
      <c r="WP112" s="31"/>
      <c r="WQ112" s="31"/>
      <c r="WR112" s="31"/>
      <c r="WS112" s="31"/>
      <c r="WT112" s="31"/>
      <c r="WU112" s="31"/>
      <c r="WV112" s="31"/>
      <c r="WW112" s="31"/>
      <c r="WX112" s="31"/>
      <c r="WY112" s="31"/>
      <c r="WZ112" s="31"/>
      <c r="XA112" s="31"/>
      <c r="XB112" s="31"/>
      <c r="XC112" s="31"/>
      <c r="XD112" s="31"/>
      <c r="XE112" s="31"/>
      <c r="XF112" s="31"/>
      <c r="XG112" s="31"/>
      <c r="XH112" s="31"/>
      <c r="XI112" s="31"/>
      <c r="XJ112" s="31"/>
      <c r="XK112" s="31"/>
      <c r="XL112" s="31"/>
      <c r="XM112" s="31"/>
      <c r="XN112" s="31"/>
      <c r="XO112" s="31"/>
      <c r="XP112" s="31"/>
      <c r="XQ112" s="31"/>
      <c r="XR112" s="31"/>
      <c r="XS112" s="31"/>
      <c r="XT112" s="31"/>
      <c r="XU112" s="31"/>
      <c r="XV112" s="31"/>
      <c r="XW112" s="31"/>
      <c r="XX112" s="31"/>
      <c r="XY112" s="31"/>
      <c r="XZ112" s="31"/>
      <c r="YA112" s="31"/>
      <c r="YB112" s="31"/>
      <c r="YC112" s="31"/>
      <c r="YD112" s="31"/>
      <c r="YE112" s="31"/>
      <c r="YF112" s="31"/>
      <c r="YG112" s="31"/>
      <c r="YH112" s="31"/>
      <c r="YI112" s="31"/>
      <c r="YJ112" s="31"/>
      <c r="YK112" s="31"/>
      <c r="YL112" s="31"/>
      <c r="YM112" s="31"/>
      <c r="YN112" s="31"/>
      <c r="YO112" s="31"/>
      <c r="YP112" s="31"/>
      <c r="YQ112" s="31"/>
      <c r="YR112" s="31"/>
      <c r="YS112" s="31"/>
      <c r="YT112" s="31"/>
      <c r="YU112" s="31"/>
      <c r="YV112" s="31"/>
      <c r="YW112" s="31"/>
      <c r="YX112" s="31"/>
      <c r="YY112" s="31"/>
      <c r="YZ112" s="31"/>
      <c r="ZA112" s="31"/>
      <c r="ZB112" s="31"/>
      <c r="ZC112" s="31"/>
      <c r="ZD112" s="31"/>
      <c r="ZE112" s="31"/>
      <c r="ZF112" s="31"/>
      <c r="ZG112" s="31"/>
      <c r="ZH112" s="31"/>
      <c r="ZI112" s="31"/>
      <c r="ZJ112" s="31"/>
      <c r="ZK112" s="31"/>
      <c r="ZL112" s="31"/>
      <c r="ZM112" s="31"/>
      <c r="ZN112" s="31"/>
      <c r="ZO112" s="31"/>
      <c r="ZP112" s="31"/>
      <c r="ZQ112" s="31"/>
      <c r="ZR112" s="31"/>
      <c r="ZS112" s="31"/>
      <c r="ZT112" s="31"/>
      <c r="ZU112" s="31"/>
      <c r="ZV112" s="31"/>
      <c r="ZW112" s="31"/>
      <c r="ZX112" s="31"/>
      <c r="ZY112" s="31"/>
      <c r="ZZ112" s="31"/>
      <c r="AAA112" s="31"/>
      <c r="AAB112" s="31"/>
      <c r="AAC112" s="31"/>
      <c r="AAD112" s="31"/>
      <c r="AAE112" s="31"/>
      <c r="AAF112" s="31"/>
      <c r="AAG112" s="31"/>
      <c r="AAH112" s="31"/>
      <c r="AAI112" s="31"/>
      <c r="AAJ112" s="31"/>
      <c r="AAK112" s="31"/>
      <c r="AAL112" s="31"/>
      <c r="AAM112" s="31"/>
      <c r="AAN112" s="31"/>
      <c r="AAO112" s="31"/>
      <c r="AAP112" s="31"/>
      <c r="AAQ112" s="31"/>
      <c r="AAR112" s="31"/>
      <c r="AAS112" s="31"/>
      <c r="AAT112" s="31"/>
      <c r="AAU112" s="31"/>
      <c r="AAV112" s="31"/>
      <c r="AAW112" s="31"/>
      <c r="AAX112" s="31"/>
      <c r="AAY112" s="31"/>
      <c r="AAZ112" s="31"/>
      <c r="ABA112" s="31"/>
      <c r="ABB112" s="31"/>
      <c r="ABC112" s="31"/>
      <c r="ABD112" s="31"/>
      <c r="ABE112" s="31"/>
      <c r="ABF112" s="31"/>
      <c r="ABG112" s="31"/>
      <c r="ABH112" s="31"/>
      <c r="ABI112" s="31"/>
      <c r="ABJ112" s="31"/>
      <c r="ABK112" s="31"/>
      <c r="ABL112" s="31"/>
      <c r="ABM112" s="31"/>
      <c r="ABN112" s="31"/>
      <c r="ABO112" s="31"/>
      <c r="ABP112" s="31"/>
      <c r="ABQ112" s="31"/>
      <c r="ABR112" s="31"/>
      <c r="ABS112" s="31"/>
      <c r="ABT112" s="31"/>
      <c r="ABU112" s="31"/>
      <c r="ABV112" s="31"/>
      <c r="ABW112" s="31"/>
      <c r="ABX112" s="31"/>
      <c r="ABY112" s="31"/>
      <c r="ABZ112" s="31"/>
      <c r="ACA112" s="31"/>
      <c r="ACB112" s="31"/>
      <c r="ACC112" s="31"/>
      <c r="ACD112" s="31"/>
      <c r="ACE112" s="31"/>
      <c r="ACF112" s="31"/>
      <c r="ACG112" s="31"/>
      <c r="ACH112" s="31"/>
      <c r="ACI112" s="31"/>
      <c r="ACJ112" s="31"/>
      <c r="ACK112" s="31"/>
      <c r="ACL112" s="31"/>
      <c r="ACM112" s="31"/>
      <c r="ACN112" s="31"/>
      <c r="ACO112" s="31"/>
      <c r="ACP112" s="31"/>
      <c r="ACQ112" s="31"/>
      <c r="ACR112" s="31"/>
      <c r="ACS112" s="31"/>
      <c r="ACT112" s="31"/>
      <c r="ACU112" s="31"/>
      <c r="ACV112" s="31"/>
      <c r="ACW112" s="31"/>
      <c r="ACX112" s="31"/>
      <c r="ACY112" s="31"/>
      <c r="ACZ112" s="31"/>
      <c r="ADA112" s="31"/>
      <c r="ADB112" s="31"/>
      <c r="ADC112" s="31"/>
      <c r="ADD112" s="31"/>
      <c r="ADE112" s="31"/>
      <c r="ADF112" s="31"/>
      <c r="ADG112" s="31"/>
      <c r="ADH112" s="31"/>
      <c r="ADI112" s="31"/>
      <c r="ADJ112" s="31"/>
      <c r="ADK112" s="31"/>
      <c r="ADL112" s="31"/>
      <c r="ADM112" s="31"/>
      <c r="ADN112" s="31"/>
      <c r="ADO112" s="31"/>
      <c r="ADP112" s="31"/>
      <c r="ADQ112" s="31"/>
      <c r="ADR112" s="31"/>
      <c r="ADS112" s="31"/>
      <c r="ADT112" s="31"/>
      <c r="ADU112" s="31"/>
      <c r="ADV112" s="31"/>
      <c r="ADW112" s="31"/>
      <c r="ADX112" s="31"/>
      <c r="ADY112" s="31"/>
      <c r="ADZ112" s="31"/>
      <c r="AEA112" s="31"/>
      <c r="AEB112" s="31"/>
      <c r="AEC112" s="31"/>
      <c r="AED112" s="31"/>
      <c r="AEE112" s="31"/>
      <c r="AEF112" s="31"/>
      <c r="AEG112" s="31"/>
      <c r="AEH112" s="31"/>
      <c r="AEI112" s="31"/>
      <c r="AEJ112" s="31"/>
      <c r="AEK112" s="31"/>
      <c r="AEL112" s="31"/>
      <c r="AEM112" s="31"/>
      <c r="AEN112" s="31"/>
      <c r="AEO112" s="31"/>
      <c r="AEP112" s="31"/>
      <c r="AEQ112" s="31"/>
      <c r="AER112" s="31"/>
      <c r="AES112" s="31"/>
      <c r="AET112" s="31"/>
      <c r="AEU112" s="31"/>
      <c r="AEV112" s="31"/>
      <c r="AEW112" s="31"/>
      <c r="AEX112" s="31"/>
      <c r="AEY112" s="31"/>
      <c r="AEZ112" s="31"/>
      <c r="AFA112" s="31"/>
      <c r="AFB112" s="31"/>
      <c r="AFC112" s="31"/>
      <c r="AFD112" s="31"/>
      <c r="AFE112" s="31"/>
      <c r="AFF112" s="31"/>
      <c r="AFG112" s="31"/>
      <c r="AFH112" s="31"/>
      <c r="AFI112" s="31"/>
      <c r="AFJ112" s="31"/>
      <c r="AFK112" s="31"/>
      <c r="AFL112" s="31"/>
      <c r="AFM112" s="31"/>
      <c r="AFN112" s="31"/>
      <c r="AFO112" s="31"/>
      <c r="AFP112" s="31"/>
      <c r="AFQ112" s="31"/>
      <c r="AFR112" s="31"/>
      <c r="AFS112" s="31"/>
      <c r="AFT112" s="31"/>
      <c r="AFU112" s="31"/>
      <c r="AFV112" s="31"/>
      <c r="AFW112" s="31"/>
      <c r="AFX112" s="31"/>
      <c r="AFY112" s="31"/>
      <c r="AFZ112" s="31"/>
      <c r="AGA112" s="31"/>
      <c r="AGB112" s="31"/>
      <c r="AGC112" s="31"/>
      <c r="AGD112" s="31"/>
      <c r="AGE112" s="31"/>
      <c r="AGF112" s="31"/>
      <c r="AGG112" s="31"/>
      <c r="AGH112" s="31"/>
      <c r="AGI112" s="31"/>
      <c r="AGJ112" s="31"/>
      <c r="AGK112" s="31"/>
      <c r="AGL112" s="31"/>
      <c r="AGM112" s="31"/>
      <c r="AGN112" s="31"/>
      <c r="AGO112" s="31"/>
      <c r="AGP112" s="31"/>
      <c r="AGQ112" s="31"/>
      <c r="AGR112" s="31"/>
      <c r="AGS112" s="31"/>
      <c r="AGT112" s="31"/>
      <c r="AGU112" s="31"/>
      <c r="AGV112" s="31"/>
      <c r="AGW112" s="31"/>
      <c r="AGX112" s="31"/>
      <c r="AGY112" s="31"/>
      <c r="AGZ112" s="31"/>
      <c r="AHA112" s="31"/>
      <c r="AHB112" s="31"/>
      <c r="AHC112" s="31"/>
      <c r="AHD112" s="31"/>
      <c r="AHE112" s="31"/>
      <c r="AHF112" s="31"/>
      <c r="AHG112" s="31"/>
      <c r="AHH112" s="31"/>
      <c r="AHI112" s="31"/>
      <c r="AHJ112" s="31"/>
      <c r="AHK112" s="31"/>
      <c r="AHL112" s="31"/>
      <c r="AHM112" s="31"/>
      <c r="AHN112" s="31"/>
      <c r="AHO112" s="31"/>
      <c r="AHP112" s="31"/>
      <c r="AHQ112" s="31"/>
      <c r="AHR112" s="31"/>
      <c r="AHS112" s="31"/>
      <c r="AHT112" s="31"/>
      <c r="AHU112" s="31"/>
      <c r="AHV112" s="31"/>
      <c r="AHW112" s="31"/>
      <c r="AHX112" s="31"/>
      <c r="AHY112" s="31"/>
      <c r="AHZ112" s="31"/>
      <c r="AIA112" s="31"/>
      <c r="AIB112" s="31"/>
      <c r="AIC112" s="31"/>
      <c r="AID112" s="31"/>
      <c r="AIE112" s="31"/>
      <c r="AIF112" s="31"/>
      <c r="AIG112" s="31"/>
      <c r="AIH112" s="31"/>
      <c r="AII112" s="31"/>
      <c r="AIJ112" s="31"/>
      <c r="AIK112" s="31"/>
      <c r="AIL112" s="31"/>
      <c r="AIM112" s="31"/>
      <c r="AIN112" s="31"/>
      <c r="AIO112" s="31"/>
      <c r="AIP112" s="31"/>
      <c r="AIQ112" s="31"/>
      <c r="AIR112" s="31"/>
      <c r="AIS112" s="31"/>
      <c r="AIT112" s="31"/>
      <c r="AIU112" s="31"/>
      <c r="AIV112" s="31"/>
      <c r="AIW112" s="31"/>
      <c r="AIX112" s="31"/>
      <c r="AIY112" s="31"/>
      <c r="AIZ112" s="31"/>
      <c r="AJA112" s="31"/>
      <c r="AJB112" s="31"/>
      <c r="AJC112" s="31"/>
      <c r="AJD112" s="31"/>
      <c r="AJE112" s="31"/>
      <c r="AJF112" s="31"/>
      <c r="AJG112" s="31"/>
      <c r="AJH112" s="31"/>
      <c r="AJI112" s="31"/>
      <c r="AJJ112" s="31"/>
      <c r="AJK112" s="31"/>
      <c r="AJL112" s="31"/>
      <c r="AJM112" s="31"/>
      <c r="AJN112" s="31"/>
      <c r="AJO112" s="31"/>
      <c r="AJP112" s="31"/>
      <c r="AJQ112" s="31"/>
      <c r="AJR112" s="31"/>
      <c r="AJS112" s="31"/>
      <c r="AJT112" s="31"/>
      <c r="AJU112" s="31"/>
      <c r="AJV112" s="31"/>
      <c r="AJW112" s="31"/>
      <c r="AJX112" s="31"/>
      <c r="AJY112" s="31"/>
      <c r="AJZ112" s="31"/>
      <c r="AKA112" s="31"/>
      <c r="AKB112" s="31"/>
      <c r="AKC112" s="31"/>
      <c r="AKD112" s="31"/>
      <c r="AKE112" s="31"/>
      <c r="AKF112" s="31"/>
      <c r="AKG112" s="31"/>
      <c r="AKH112" s="31"/>
      <c r="AKI112" s="31"/>
      <c r="AKJ112" s="31"/>
      <c r="AKK112" s="31"/>
      <c r="AKL112" s="31"/>
      <c r="AKM112" s="31"/>
      <c r="AKN112" s="31"/>
      <c r="AKO112" s="31"/>
      <c r="AKP112" s="31"/>
      <c r="AKQ112" s="31"/>
      <c r="AKR112" s="31"/>
      <c r="AKS112" s="31"/>
      <c r="AKT112" s="31"/>
      <c r="AKU112" s="31"/>
      <c r="AKV112" s="31"/>
      <c r="AKW112" s="31"/>
      <c r="AKX112" s="31"/>
      <c r="AKY112" s="31"/>
      <c r="AKZ112" s="31"/>
      <c r="ALA112" s="31"/>
      <c r="ALB112" s="31"/>
      <c r="ALC112" s="31"/>
      <c r="ALD112" s="31"/>
      <c r="ALE112" s="31"/>
      <c r="ALF112" s="31"/>
      <c r="ALG112" s="31"/>
      <c r="ALH112" s="31"/>
      <c r="ALI112" s="31"/>
      <c r="ALJ112" s="31"/>
      <c r="ALK112" s="31"/>
      <c r="ALL112" s="31"/>
      <c r="ALM112" s="31"/>
      <c r="ALN112" s="31"/>
      <c r="ALO112" s="31"/>
      <c r="ALP112" s="31"/>
      <c r="ALQ112" s="31"/>
      <c r="ALR112" s="31"/>
      <c r="ALS112" s="31"/>
      <c r="ALT112" s="31"/>
      <c r="ALU112" s="31"/>
      <c r="ALV112" s="31"/>
      <c r="ALW112" s="31"/>
      <c r="ALX112" s="31"/>
      <c r="ALY112" s="31"/>
      <c r="ALZ112" s="31"/>
      <c r="AMA112" s="31"/>
      <c r="AMB112" s="31"/>
      <c r="AMC112" s="31"/>
      <c r="AMD112" s="31"/>
      <c r="AME112" s="31"/>
      <c r="AMF112" s="31"/>
      <c r="AMG112" s="31"/>
      <c r="AMH112" s="31"/>
      <c r="AMI112" s="31"/>
      <c r="AMJ112" s="31"/>
      <c r="AMK112" s="31"/>
      <c r="AML112" s="31"/>
      <c r="AMM112" s="31"/>
      <c r="AMN112" s="31"/>
      <c r="AMO112" s="31"/>
      <c r="AMP112" s="31"/>
      <c r="AMQ112" s="31"/>
      <c r="AMR112" s="31"/>
      <c r="AMS112" s="31"/>
      <c r="AMT112" s="31"/>
      <c r="AMU112" s="31"/>
      <c r="AMV112" s="31"/>
      <c r="AMW112" s="31"/>
      <c r="AMX112" s="31"/>
      <c r="AMY112" s="31"/>
      <c r="AMZ112" s="31"/>
      <c r="ANA112" s="31"/>
      <c r="ANB112" s="31"/>
      <c r="ANC112" s="31"/>
      <c r="AND112" s="31"/>
      <c r="ANE112" s="31"/>
      <c r="ANF112" s="31"/>
      <c r="ANG112" s="31"/>
      <c r="ANH112" s="31"/>
      <c r="ANI112" s="31"/>
      <c r="ANJ112" s="31"/>
      <c r="ANK112" s="31"/>
      <c r="ANL112" s="31"/>
      <c r="ANM112" s="31"/>
      <c r="ANN112" s="31"/>
      <c r="ANO112" s="31"/>
      <c r="ANP112" s="31"/>
      <c r="ANQ112" s="31"/>
      <c r="ANR112" s="31"/>
      <c r="ANS112" s="31"/>
      <c r="ANT112" s="31"/>
      <c r="ANU112" s="31"/>
      <c r="ANV112" s="31"/>
      <c r="ANW112" s="31"/>
      <c r="ANX112" s="31"/>
      <c r="ANY112" s="31"/>
      <c r="ANZ112" s="31"/>
      <c r="AOA112" s="31"/>
      <c r="AOB112" s="31"/>
      <c r="AOC112" s="31"/>
      <c r="AOD112" s="31"/>
      <c r="AOE112" s="31"/>
      <c r="AOF112" s="31"/>
      <c r="AOG112" s="31"/>
      <c r="AOH112" s="31"/>
      <c r="AOI112" s="31"/>
      <c r="AOJ112" s="31"/>
      <c r="AOK112" s="31"/>
      <c r="AOL112" s="31"/>
      <c r="AOM112" s="31"/>
      <c r="AON112" s="31"/>
      <c r="AOO112" s="31"/>
      <c r="AOP112" s="31"/>
      <c r="AOQ112" s="31"/>
      <c r="AOR112" s="31"/>
      <c r="AOS112" s="31"/>
      <c r="AOT112" s="31"/>
      <c r="AOU112" s="31"/>
      <c r="AOV112" s="31"/>
      <c r="AOW112" s="31"/>
      <c r="AOX112" s="31"/>
      <c r="AOY112" s="31"/>
      <c r="AOZ112" s="31"/>
      <c r="APA112" s="31"/>
      <c r="APB112" s="31"/>
      <c r="APC112" s="31"/>
      <c r="APD112" s="31"/>
      <c r="APE112" s="31"/>
      <c r="APF112" s="31"/>
      <c r="APG112" s="31"/>
      <c r="APH112" s="31"/>
      <c r="API112" s="31"/>
      <c r="APJ112" s="31"/>
      <c r="APK112" s="31"/>
      <c r="APL112" s="31"/>
      <c r="APM112" s="31"/>
      <c r="APN112" s="31"/>
      <c r="APO112" s="31"/>
      <c r="APP112" s="31"/>
      <c r="APQ112" s="31"/>
      <c r="APR112" s="31"/>
      <c r="APS112" s="31"/>
      <c r="APT112" s="31"/>
      <c r="APU112" s="31"/>
      <c r="APV112" s="31"/>
      <c r="APW112" s="31"/>
      <c r="APX112" s="31"/>
      <c r="APY112" s="31"/>
      <c r="APZ112" s="31"/>
      <c r="AQA112" s="31"/>
      <c r="AQB112" s="31"/>
      <c r="AQC112" s="31"/>
      <c r="AQD112" s="31"/>
      <c r="AQE112" s="31"/>
      <c r="AQF112" s="31"/>
      <c r="AQG112" s="31"/>
      <c r="AQH112" s="31"/>
      <c r="AQI112" s="31"/>
      <c r="AQJ112" s="31"/>
      <c r="AQK112" s="31"/>
      <c r="AQL112" s="31"/>
      <c r="AQM112" s="31"/>
      <c r="AQN112" s="31"/>
      <c r="AQO112" s="31"/>
      <c r="AQP112" s="31"/>
      <c r="AQQ112" s="31"/>
      <c r="AQR112" s="31"/>
      <c r="AQS112" s="31"/>
      <c r="AQT112" s="31"/>
      <c r="AQU112" s="31"/>
      <c r="AQV112" s="31"/>
      <c r="AQW112" s="31"/>
      <c r="AQX112" s="31"/>
      <c r="AQY112" s="31"/>
      <c r="AQZ112" s="31"/>
      <c r="ARA112" s="31"/>
      <c r="ARB112" s="31"/>
      <c r="ARC112" s="31"/>
      <c r="ARD112" s="31"/>
      <c r="ARE112" s="31"/>
      <c r="ARF112" s="31"/>
      <c r="ARG112" s="31"/>
      <c r="ARH112" s="31"/>
      <c r="ARI112" s="31"/>
      <c r="ARJ112" s="31"/>
      <c r="ARK112" s="31"/>
      <c r="ARL112" s="31"/>
      <c r="ARM112" s="31"/>
      <c r="ARN112" s="31"/>
      <c r="ARO112" s="31"/>
      <c r="ARP112" s="31"/>
      <c r="ARQ112" s="31"/>
      <c r="ARR112" s="31"/>
      <c r="ARS112" s="31"/>
      <c r="ART112" s="31"/>
      <c r="ARU112" s="31"/>
      <c r="ARV112" s="31"/>
      <c r="ARW112" s="31"/>
      <c r="ARX112" s="31"/>
      <c r="ARY112" s="31"/>
      <c r="ARZ112" s="31"/>
      <c r="ASA112" s="31"/>
      <c r="ASB112" s="31"/>
      <c r="ASC112" s="31"/>
      <c r="ASD112" s="31"/>
      <c r="ASE112" s="31"/>
      <c r="ASF112" s="31"/>
      <c r="ASG112" s="31"/>
      <c r="ASH112" s="31"/>
      <c r="ASI112" s="31"/>
      <c r="ASJ112" s="31"/>
      <c r="ASK112" s="31"/>
      <c r="ASL112" s="31"/>
      <c r="ASM112" s="31"/>
      <c r="ASN112" s="31"/>
      <c r="ASO112" s="31"/>
      <c r="ASP112" s="31"/>
      <c r="ASQ112" s="31"/>
      <c r="ASR112" s="31"/>
      <c r="ASS112" s="31"/>
      <c r="AST112" s="31"/>
      <c r="ASU112" s="31"/>
      <c r="ASV112" s="31"/>
      <c r="ASW112" s="31"/>
      <c r="ASX112" s="31"/>
      <c r="ASY112" s="31"/>
      <c r="ASZ112" s="31"/>
      <c r="ATA112" s="31"/>
      <c r="ATB112" s="31"/>
      <c r="ATC112" s="31"/>
      <c r="ATD112" s="31"/>
      <c r="ATE112" s="31"/>
      <c r="ATF112" s="31"/>
      <c r="ATG112" s="31"/>
      <c r="ATH112" s="31"/>
      <c r="ATI112" s="31"/>
      <c r="ATJ112" s="31"/>
      <c r="ATK112" s="31"/>
      <c r="ATL112" s="31"/>
      <c r="ATM112" s="31"/>
      <c r="ATN112" s="31"/>
      <c r="ATO112" s="31"/>
      <c r="ATP112" s="31"/>
      <c r="ATQ112" s="31"/>
      <c r="ATR112" s="31"/>
      <c r="ATS112" s="31"/>
      <c r="ATT112" s="31"/>
      <c r="ATU112" s="31"/>
      <c r="ATV112" s="31"/>
      <c r="ATW112" s="31"/>
      <c r="ATX112" s="31"/>
      <c r="ATY112" s="31"/>
      <c r="ATZ112" s="31"/>
      <c r="AUA112" s="31"/>
      <c r="AUB112" s="31"/>
      <c r="AUC112" s="31"/>
      <c r="AUD112" s="31"/>
      <c r="AUE112" s="31"/>
      <c r="AUF112" s="31"/>
      <c r="AUG112" s="31"/>
      <c r="AUH112" s="31"/>
      <c r="AUI112" s="31"/>
      <c r="AUJ112" s="31"/>
      <c r="AUK112" s="31"/>
      <c r="AUL112" s="31"/>
      <c r="AUM112" s="31"/>
      <c r="AUN112" s="31"/>
      <c r="AUO112" s="31"/>
      <c r="AUP112" s="31"/>
      <c r="AUQ112" s="31"/>
      <c r="AUR112" s="31"/>
      <c r="AUS112" s="31"/>
      <c r="AUT112" s="31"/>
      <c r="AUU112" s="31"/>
      <c r="AUV112" s="31"/>
      <c r="AUW112" s="31"/>
      <c r="AUX112" s="31"/>
      <c r="AUY112" s="31"/>
      <c r="AUZ112" s="31"/>
      <c r="AVA112" s="31"/>
      <c r="AVB112" s="31"/>
      <c r="AVC112" s="31"/>
      <c r="AVD112" s="31"/>
      <c r="AVE112" s="31"/>
      <c r="AVF112" s="31"/>
      <c r="AVG112" s="31"/>
      <c r="AVH112" s="31"/>
      <c r="AVI112" s="31"/>
      <c r="AVJ112" s="31"/>
      <c r="AVK112" s="31"/>
      <c r="AVL112" s="31"/>
      <c r="AVM112" s="31"/>
      <c r="AVN112" s="31"/>
      <c r="AVO112" s="31"/>
      <c r="AVP112" s="31"/>
      <c r="AVQ112" s="31"/>
      <c r="AVR112" s="31"/>
      <c r="AVS112" s="31"/>
      <c r="AVT112" s="31"/>
      <c r="AVU112" s="31"/>
      <c r="AVV112" s="31"/>
      <c r="AVW112" s="31"/>
      <c r="AVX112" s="31"/>
      <c r="AVY112" s="31"/>
      <c r="AVZ112" s="31"/>
      <c r="AWA112" s="31"/>
      <c r="AWB112" s="31"/>
      <c r="AWC112" s="31"/>
      <c r="AWD112" s="31"/>
      <c r="AWE112" s="31"/>
      <c r="AWF112" s="31"/>
      <c r="AWG112" s="31"/>
      <c r="AWH112" s="31"/>
      <c r="AWI112" s="31"/>
      <c r="AWJ112" s="31"/>
      <c r="AWK112" s="31"/>
      <c r="AWL112" s="31"/>
      <c r="AWM112" s="31"/>
      <c r="AWN112" s="31"/>
      <c r="AWO112" s="31"/>
      <c r="AWP112" s="31"/>
      <c r="AWQ112" s="31"/>
      <c r="AWR112" s="31"/>
      <c r="AWS112" s="31"/>
      <c r="AWT112" s="31"/>
      <c r="AWU112" s="31"/>
      <c r="AWV112" s="31"/>
      <c r="AWW112" s="31"/>
      <c r="AWX112" s="31"/>
      <c r="AWY112" s="31"/>
      <c r="AWZ112" s="31"/>
      <c r="AXA112" s="31"/>
      <c r="AXB112" s="31"/>
      <c r="AXC112" s="31"/>
      <c r="AXD112" s="31"/>
      <c r="AXE112" s="31"/>
      <c r="AXF112" s="31"/>
      <c r="AXG112" s="31"/>
      <c r="AXH112" s="31"/>
      <c r="AXI112" s="31"/>
      <c r="AXJ112" s="31"/>
      <c r="AXK112" s="31"/>
      <c r="AXL112" s="31"/>
      <c r="AXM112" s="31"/>
      <c r="AXN112" s="31"/>
      <c r="AXO112" s="31"/>
      <c r="AXP112" s="31"/>
      <c r="AXQ112" s="31"/>
      <c r="AXR112" s="31"/>
      <c r="AXS112" s="31"/>
      <c r="AXT112" s="31"/>
      <c r="AXU112" s="31"/>
      <c r="AXV112" s="31"/>
      <c r="AXW112" s="31"/>
      <c r="AXX112" s="31"/>
      <c r="AXY112" s="31"/>
      <c r="AXZ112" s="31"/>
      <c r="AYA112" s="31"/>
      <c r="AYB112" s="31"/>
      <c r="AYC112" s="31"/>
      <c r="AYD112" s="31"/>
      <c r="AYE112" s="31"/>
      <c r="AYF112" s="31"/>
      <c r="AYG112" s="31"/>
      <c r="AYH112" s="31"/>
      <c r="AYI112" s="31"/>
      <c r="AYJ112" s="31"/>
      <c r="AYK112" s="31"/>
      <c r="AYL112" s="31"/>
      <c r="AYM112" s="31"/>
      <c r="AYN112" s="31"/>
      <c r="AYO112" s="31"/>
      <c r="AYP112" s="31"/>
      <c r="AYQ112" s="31"/>
      <c r="AYR112" s="31"/>
      <c r="AYS112" s="31"/>
      <c r="AYT112" s="31"/>
      <c r="AYU112" s="31"/>
      <c r="AYV112" s="31"/>
      <c r="AYW112" s="31"/>
      <c r="AYX112" s="31"/>
      <c r="AYY112" s="31"/>
      <c r="AYZ112" s="31"/>
      <c r="AZA112" s="31"/>
      <c r="AZB112" s="31"/>
      <c r="AZC112" s="31"/>
      <c r="AZD112" s="31"/>
      <c r="AZE112" s="31"/>
      <c r="AZF112" s="31"/>
      <c r="AZG112" s="31"/>
      <c r="AZH112" s="31"/>
      <c r="AZI112" s="31"/>
      <c r="AZJ112" s="31"/>
      <c r="AZK112" s="31"/>
      <c r="AZL112" s="31"/>
      <c r="AZM112" s="31"/>
      <c r="AZN112" s="31"/>
      <c r="AZO112" s="31"/>
      <c r="AZP112" s="31"/>
      <c r="AZQ112" s="31"/>
      <c r="AZR112" s="31"/>
      <c r="AZS112" s="31"/>
      <c r="AZT112" s="31"/>
      <c r="AZU112" s="31"/>
      <c r="AZV112" s="31"/>
      <c r="AZW112" s="31"/>
      <c r="AZX112" s="31"/>
      <c r="AZY112" s="31"/>
      <c r="AZZ112" s="31"/>
      <c r="BAA112" s="31"/>
      <c r="BAB112" s="31"/>
      <c r="BAC112" s="31"/>
      <c r="BAD112" s="31"/>
      <c r="BAE112" s="31"/>
      <c r="BAF112" s="31"/>
      <c r="BAG112" s="31"/>
      <c r="BAH112" s="31"/>
      <c r="BAI112" s="31"/>
      <c r="BAJ112" s="31"/>
      <c r="BAK112" s="31"/>
      <c r="BAL112" s="31"/>
      <c r="BAM112" s="31"/>
      <c r="BAN112" s="31"/>
      <c r="BAO112" s="31"/>
      <c r="BAP112" s="31"/>
      <c r="BAQ112" s="31"/>
      <c r="BAR112" s="31"/>
      <c r="BAS112" s="31"/>
      <c r="BAT112" s="31"/>
      <c r="BAU112" s="31"/>
      <c r="BAV112" s="31"/>
      <c r="BAW112" s="31"/>
      <c r="BAX112" s="31"/>
      <c r="BAY112" s="31"/>
      <c r="BAZ112" s="31"/>
      <c r="BBA112" s="31"/>
      <c r="BBB112" s="31"/>
      <c r="BBC112" s="31"/>
      <c r="BBD112" s="31"/>
      <c r="BBE112" s="31"/>
      <c r="BBF112" s="31"/>
      <c r="BBG112" s="31"/>
      <c r="BBH112" s="31"/>
      <c r="BBI112" s="31"/>
      <c r="BBJ112" s="31"/>
      <c r="BBK112" s="31"/>
      <c r="BBL112" s="31"/>
      <c r="BBM112" s="31"/>
      <c r="BBN112" s="31"/>
      <c r="BBO112" s="31"/>
      <c r="BBP112" s="31"/>
      <c r="BBQ112" s="31"/>
      <c r="BBR112" s="31"/>
      <c r="BBS112" s="31"/>
      <c r="BBT112" s="31"/>
      <c r="BBU112" s="31"/>
      <c r="BBV112" s="31"/>
      <c r="BBW112" s="31"/>
      <c r="BBX112" s="31"/>
      <c r="BBY112" s="31"/>
      <c r="BBZ112" s="31"/>
      <c r="BCA112" s="31"/>
      <c r="BCB112" s="31"/>
      <c r="BCC112" s="31"/>
      <c r="BCD112" s="31"/>
      <c r="BCE112" s="31"/>
      <c r="BCF112" s="31"/>
      <c r="BCG112" s="31"/>
      <c r="BCH112" s="31"/>
      <c r="BCI112" s="31"/>
      <c r="BCJ112" s="31"/>
      <c r="BCK112" s="31"/>
      <c r="BCL112" s="31"/>
      <c r="BCM112" s="31"/>
      <c r="BCN112" s="31"/>
      <c r="BCO112" s="31"/>
      <c r="BCP112" s="31"/>
      <c r="BCQ112" s="31"/>
      <c r="BCR112" s="31"/>
      <c r="BCS112" s="31"/>
      <c r="BCT112" s="31"/>
      <c r="BCU112" s="31"/>
      <c r="BCV112" s="31"/>
      <c r="BCW112" s="31"/>
      <c r="BCX112" s="31"/>
      <c r="BCY112" s="31"/>
      <c r="BCZ112" s="31"/>
      <c r="BDA112" s="31"/>
      <c r="BDB112" s="31"/>
      <c r="BDC112" s="31"/>
      <c r="BDD112" s="31"/>
      <c r="BDE112" s="31"/>
      <c r="BDF112" s="31"/>
      <c r="BDG112" s="31"/>
      <c r="BDH112" s="31"/>
      <c r="BDI112" s="31"/>
      <c r="BDJ112" s="31"/>
      <c r="BDK112" s="31"/>
      <c r="BDL112" s="31"/>
      <c r="BDM112" s="31"/>
      <c r="BDN112" s="31"/>
      <c r="BDO112" s="31"/>
      <c r="BDP112" s="31"/>
      <c r="BDQ112" s="31"/>
      <c r="BDR112" s="31"/>
      <c r="BDS112" s="31"/>
      <c r="BDT112" s="31"/>
      <c r="BDU112" s="31"/>
      <c r="BDV112" s="31"/>
      <c r="BDW112" s="31"/>
      <c r="BDX112" s="31"/>
      <c r="BDY112" s="31"/>
      <c r="BDZ112" s="31"/>
      <c r="BEA112" s="31"/>
      <c r="BEB112" s="31"/>
      <c r="BEC112" s="31"/>
      <c r="BED112" s="31"/>
      <c r="BEE112" s="31"/>
      <c r="BEF112" s="31"/>
      <c r="BEG112" s="31"/>
      <c r="BEH112" s="31"/>
      <c r="BEI112" s="31"/>
      <c r="BEJ112" s="31"/>
      <c r="BEK112" s="31"/>
      <c r="BEL112" s="31"/>
      <c r="BEM112" s="31"/>
      <c r="BEN112" s="31"/>
      <c r="BEO112" s="31"/>
      <c r="BEP112" s="31"/>
      <c r="BEQ112" s="31"/>
      <c r="BER112" s="31"/>
      <c r="BES112" s="31"/>
      <c r="BET112" s="31"/>
      <c r="BEU112" s="31"/>
      <c r="BEV112" s="31"/>
      <c r="BEW112" s="31"/>
      <c r="BEX112" s="31"/>
      <c r="BEY112" s="31"/>
      <c r="BEZ112" s="31"/>
      <c r="BFA112" s="31"/>
      <c r="BFB112" s="31"/>
      <c r="BFC112" s="31"/>
      <c r="BFD112" s="31"/>
      <c r="BFE112" s="31"/>
      <c r="BFF112" s="31"/>
      <c r="BFG112" s="31"/>
      <c r="BFH112" s="31"/>
      <c r="BFI112" s="31"/>
      <c r="BFJ112" s="31"/>
      <c r="BFK112" s="31"/>
      <c r="BFL112" s="31"/>
      <c r="BFM112" s="31"/>
      <c r="BFN112" s="31"/>
      <c r="BFO112" s="31"/>
      <c r="BFP112" s="31"/>
      <c r="BFQ112" s="31"/>
      <c r="BFR112" s="31"/>
      <c r="BFS112" s="31"/>
      <c r="BFT112" s="31"/>
      <c r="BFU112" s="31"/>
      <c r="BFV112" s="31"/>
      <c r="BFW112" s="31"/>
      <c r="BFX112" s="31"/>
      <c r="BFY112" s="31"/>
      <c r="BFZ112" s="31"/>
      <c r="BGA112" s="31"/>
      <c r="BGB112" s="31"/>
      <c r="BGC112" s="31"/>
      <c r="BGD112" s="31"/>
      <c r="BGE112" s="31"/>
      <c r="BGF112" s="31"/>
      <c r="BGG112" s="31"/>
      <c r="BGH112" s="31"/>
      <c r="BGI112" s="31"/>
      <c r="BGJ112" s="31"/>
      <c r="BGK112" s="31"/>
      <c r="BGL112" s="31"/>
      <c r="BGM112" s="31"/>
      <c r="BGN112" s="31"/>
      <c r="BGO112" s="31"/>
      <c r="BGP112" s="31"/>
      <c r="BGQ112" s="31"/>
      <c r="BGR112" s="31"/>
      <c r="BGS112" s="31"/>
      <c r="BGT112" s="31"/>
      <c r="BGU112" s="31"/>
      <c r="BGV112" s="31"/>
      <c r="BGW112" s="31"/>
      <c r="BGX112" s="31"/>
      <c r="BGY112" s="31"/>
      <c r="BGZ112" s="31"/>
      <c r="BHA112" s="31"/>
      <c r="BHB112" s="31"/>
      <c r="BHC112" s="31"/>
      <c r="BHD112" s="31"/>
      <c r="BHE112" s="31"/>
      <c r="BHF112" s="31"/>
      <c r="BHG112" s="31"/>
      <c r="BHH112" s="31"/>
      <c r="BHI112" s="31"/>
      <c r="BHJ112" s="31"/>
      <c r="BHK112" s="31"/>
      <c r="BHL112" s="31"/>
      <c r="BHM112" s="31"/>
      <c r="BHN112" s="31"/>
      <c r="BHO112" s="31"/>
      <c r="BHP112" s="31"/>
      <c r="BHQ112" s="31"/>
      <c r="BHR112" s="31"/>
      <c r="BHS112" s="31"/>
      <c r="BHT112" s="31"/>
      <c r="BHU112" s="31"/>
      <c r="BHV112" s="31"/>
      <c r="BHW112" s="31"/>
      <c r="BHX112" s="31"/>
      <c r="BHY112" s="31"/>
      <c r="BHZ112" s="31"/>
      <c r="BIA112" s="31"/>
      <c r="BIB112" s="31"/>
      <c r="BIC112" s="31"/>
      <c r="BID112" s="31"/>
      <c r="BIE112" s="31"/>
      <c r="BIF112" s="31"/>
      <c r="BIG112" s="31"/>
      <c r="BIH112" s="31"/>
      <c r="BII112" s="31"/>
      <c r="BIJ112" s="31"/>
      <c r="BIK112" s="31"/>
      <c r="BIL112" s="31"/>
      <c r="BIM112" s="31"/>
      <c r="BIN112" s="31"/>
      <c r="BIO112" s="31"/>
      <c r="BIP112" s="31"/>
      <c r="BIQ112" s="31"/>
      <c r="BIR112" s="31"/>
      <c r="BIS112" s="31"/>
      <c r="BIT112" s="31"/>
      <c r="BIU112" s="31"/>
      <c r="BIV112" s="31"/>
      <c r="BIW112" s="31"/>
      <c r="BIX112" s="31"/>
      <c r="BIY112" s="31"/>
      <c r="BIZ112" s="31"/>
      <c r="BJA112" s="31"/>
      <c r="BJB112" s="31"/>
      <c r="BJC112" s="31"/>
      <c r="BJD112" s="31"/>
      <c r="BJE112" s="31"/>
      <c r="BJF112" s="31"/>
      <c r="BJG112" s="31"/>
      <c r="BJH112" s="31"/>
      <c r="BJI112" s="31"/>
      <c r="BJJ112" s="31"/>
      <c r="BJK112" s="31"/>
      <c r="BJL112" s="31"/>
      <c r="BJM112" s="31"/>
      <c r="BJN112" s="31"/>
      <c r="BJO112" s="31"/>
      <c r="BJP112" s="31"/>
      <c r="BJQ112" s="31"/>
      <c r="BJR112" s="31"/>
      <c r="BJS112" s="31"/>
      <c r="BJT112" s="31"/>
      <c r="BJU112" s="31"/>
      <c r="BJV112" s="31"/>
      <c r="BJW112" s="31"/>
      <c r="BJX112" s="31"/>
      <c r="BJY112" s="31"/>
      <c r="BJZ112" s="31"/>
      <c r="BKA112" s="31"/>
      <c r="BKB112" s="31"/>
      <c r="BKC112" s="31"/>
      <c r="BKD112" s="31"/>
      <c r="BKE112" s="31"/>
      <c r="BKF112" s="31"/>
      <c r="BKG112" s="31"/>
      <c r="BKH112" s="31"/>
      <c r="BKI112" s="31"/>
      <c r="BKJ112" s="31"/>
      <c r="BKK112" s="31"/>
      <c r="BKL112" s="31"/>
      <c r="BKM112" s="31"/>
      <c r="BKN112" s="31"/>
      <c r="BKO112" s="31"/>
      <c r="BKP112" s="31"/>
      <c r="BKQ112" s="31"/>
      <c r="BKR112" s="31"/>
      <c r="BKS112" s="31"/>
      <c r="BKT112" s="31"/>
      <c r="BKU112" s="31"/>
      <c r="BKV112" s="31"/>
      <c r="BKW112" s="31"/>
      <c r="BKX112" s="31"/>
      <c r="BKY112" s="31"/>
      <c r="BKZ112" s="31"/>
      <c r="BLA112" s="31"/>
      <c r="BLB112" s="31"/>
      <c r="BLC112" s="31"/>
      <c r="BLD112" s="31"/>
      <c r="BLE112" s="31"/>
      <c r="BLF112" s="31"/>
      <c r="BLG112" s="31"/>
      <c r="BLH112" s="31"/>
      <c r="BLI112" s="31"/>
      <c r="BLJ112" s="31"/>
      <c r="BLK112" s="31"/>
      <c r="BLL112" s="31"/>
      <c r="BLM112" s="31"/>
      <c r="BLN112" s="31"/>
      <c r="BLO112" s="31"/>
      <c r="BLP112" s="31"/>
      <c r="BLQ112" s="31"/>
      <c r="BLR112" s="31"/>
      <c r="BLS112" s="31"/>
      <c r="BLT112" s="31"/>
      <c r="BLU112" s="31"/>
      <c r="BLV112" s="31"/>
      <c r="BLW112" s="31"/>
      <c r="BLX112" s="31"/>
      <c r="BLY112" s="31"/>
      <c r="BLZ112" s="31"/>
      <c r="BMA112" s="31"/>
      <c r="BMB112" s="31"/>
      <c r="BMC112" s="31"/>
      <c r="BMD112" s="31"/>
      <c r="BME112" s="31"/>
      <c r="BMF112" s="31"/>
      <c r="BMG112" s="31"/>
      <c r="BMH112" s="31"/>
      <c r="BMI112" s="31"/>
      <c r="BMJ112" s="31"/>
      <c r="BMK112" s="31"/>
      <c r="BML112" s="31"/>
      <c r="BMM112" s="31"/>
      <c r="BMN112" s="31"/>
      <c r="BMO112" s="31"/>
      <c r="BMP112" s="31"/>
      <c r="BMQ112" s="31"/>
      <c r="BMR112" s="31"/>
      <c r="BMS112" s="31"/>
      <c r="BMT112" s="31"/>
      <c r="BMU112" s="31"/>
      <c r="BMV112" s="31"/>
      <c r="BMW112" s="31"/>
      <c r="BMX112" s="31"/>
      <c r="BMY112" s="31"/>
      <c r="BMZ112" s="31"/>
      <c r="BNA112" s="31"/>
      <c r="BNB112" s="31"/>
      <c r="BNC112" s="31"/>
      <c r="BND112" s="31"/>
      <c r="BNE112" s="31"/>
      <c r="BNF112" s="31"/>
      <c r="BNG112" s="31"/>
      <c r="BNH112" s="31"/>
      <c r="BNI112" s="31"/>
      <c r="BNJ112" s="31"/>
      <c r="BNK112" s="31"/>
      <c r="BNL112" s="31"/>
      <c r="BNM112" s="31"/>
      <c r="BNN112" s="31"/>
      <c r="BNO112" s="31"/>
      <c r="BNP112" s="31"/>
      <c r="BNQ112" s="31"/>
      <c r="BNR112" s="31"/>
      <c r="BNS112" s="31"/>
      <c r="BNT112" s="31"/>
      <c r="BNU112" s="31"/>
      <c r="BNV112" s="31"/>
      <c r="BNW112" s="31"/>
      <c r="BNX112" s="31"/>
      <c r="BNY112" s="31"/>
      <c r="BNZ112" s="31"/>
      <c r="BOA112" s="31"/>
      <c r="BOB112" s="31"/>
      <c r="BOC112" s="31"/>
      <c r="BOD112" s="31"/>
      <c r="BOE112" s="31"/>
      <c r="BOF112" s="31"/>
      <c r="BOG112" s="31"/>
      <c r="BOH112" s="31"/>
      <c r="BOI112" s="31"/>
      <c r="BOJ112" s="31"/>
      <c r="BOK112" s="31"/>
      <c r="BOL112" s="31"/>
      <c r="BOM112" s="31"/>
      <c r="BON112" s="31"/>
      <c r="BOO112" s="31"/>
      <c r="BOP112" s="31"/>
      <c r="BOQ112" s="31"/>
      <c r="BOR112" s="31"/>
      <c r="BOS112" s="31"/>
      <c r="BOT112" s="31"/>
      <c r="BOU112" s="31"/>
      <c r="BOV112" s="31"/>
      <c r="BOW112" s="31"/>
      <c r="BOX112" s="31"/>
      <c r="BOY112" s="31"/>
      <c r="BOZ112" s="31"/>
      <c r="BPA112" s="31"/>
      <c r="BPB112" s="31"/>
      <c r="BPC112" s="31"/>
      <c r="BPD112" s="31"/>
      <c r="BPE112" s="31"/>
      <c r="BPF112" s="31"/>
      <c r="BPG112" s="31"/>
      <c r="BPH112" s="31"/>
      <c r="BPI112" s="31"/>
      <c r="BPJ112" s="31"/>
      <c r="BPK112" s="31"/>
      <c r="BPL112" s="31"/>
      <c r="BPM112" s="31"/>
      <c r="BPN112" s="31"/>
      <c r="BPO112" s="31"/>
      <c r="BPP112" s="31"/>
      <c r="BPQ112" s="31"/>
      <c r="BPR112" s="31"/>
      <c r="BPS112" s="31"/>
      <c r="BPT112" s="31"/>
      <c r="BPU112" s="31"/>
      <c r="BPV112" s="31"/>
      <c r="BPW112" s="31"/>
      <c r="BPX112" s="31"/>
      <c r="BPY112" s="31"/>
      <c r="BPZ112" s="31"/>
      <c r="BQA112" s="31"/>
      <c r="BQB112" s="31"/>
      <c r="BQC112" s="31"/>
      <c r="BQD112" s="31"/>
      <c r="BQE112" s="31"/>
      <c r="BQF112" s="31"/>
      <c r="BQG112" s="31"/>
      <c r="BQH112" s="31"/>
      <c r="BQI112" s="31"/>
      <c r="BQJ112" s="31"/>
      <c r="BQK112" s="31"/>
      <c r="BQL112" s="31"/>
      <c r="BQM112" s="31"/>
      <c r="BQN112" s="31"/>
      <c r="BQO112" s="31"/>
      <c r="BQP112" s="31"/>
      <c r="BQQ112" s="31"/>
      <c r="BQR112" s="31"/>
      <c r="BQS112" s="31"/>
      <c r="BQT112" s="31"/>
      <c r="BQU112" s="31"/>
      <c r="BQV112" s="31"/>
      <c r="BQW112" s="31"/>
      <c r="BQX112" s="31"/>
      <c r="BQY112" s="31"/>
      <c r="BQZ112" s="31"/>
      <c r="BRA112" s="31"/>
      <c r="BRB112" s="31"/>
      <c r="BRC112" s="31"/>
      <c r="BRD112" s="31"/>
      <c r="BRE112" s="31"/>
      <c r="BRF112" s="31"/>
      <c r="BRG112" s="31"/>
      <c r="BRH112" s="31"/>
      <c r="BRI112" s="31"/>
      <c r="BRJ112" s="31"/>
      <c r="BRK112" s="31"/>
      <c r="BRL112" s="31"/>
      <c r="BRM112" s="31"/>
      <c r="BRN112" s="31"/>
      <c r="BRO112" s="31"/>
      <c r="BRP112" s="31"/>
      <c r="BRQ112" s="31"/>
      <c r="BRR112" s="31"/>
      <c r="BRS112" s="31"/>
      <c r="BRT112" s="31"/>
      <c r="BRU112" s="31"/>
      <c r="BRV112" s="31"/>
      <c r="BRW112" s="31"/>
      <c r="BRX112" s="31"/>
      <c r="BRY112" s="31"/>
      <c r="BRZ112" s="31"/>
      <c r="BSA112" s="31"/>
      <c r="BSB112" s="31"/>
      <c r="BSC112" s="31"/>
      <c r="BSD112" s="31"/>
      <c r="BSE112" s="31"/>
      <c r="BSF112" s="31"/>
      <c r="BSG112" s="31"/>
      <c r="BSH112" s="31"/>
      <c r="BSI112" s="31"/>
      <c r="BSJ112" s="31"/>
      <c r="BSK112" s="31"/>
      <c r="BSL112" s="31"/>
      <c r="BSM112" s="31"/>
      <c r="BSN112" s="31"/>
      <c r="BSO112" s="31"/>
      <c r="BSP112" s="31"/>
      <c r="BSQ112" s="31"/>
      <c r="BSR112" s="31"/>
      <c r="BSS112" s="31"/>
      <c r="BST112" s="31"/>
      <c r="BSU112" s="31"/>
      <c r="BSV112" s="31"/>
      <c r="BSW112" s="31"/>
      <c r="BSX112" s="31"/>
      <c r="BSY112" s="31"/>
      <c r="BSZ112" s="31"/>
      <c r="BTA112" s="31"/>
      <c r="BTB112" s="31"/>
      <c r="BTC112" s="31"/>
      <c r="BTD112" s="31"/>
      <c r="BTE112" s="31"/>
      <c r="BTF112" s="31"/>
      <c r="BTG112" s="31"/>
      <c r="BTH112" s="31"/>
      <c r="BTI112" s="31"/>
      <c r="BTJ112" s="31"/>
      <c r="BTK112" s="31"/>
      <c r="BTL112" s="31"/>
      <c r="BTM112" s="31"/>
      <c r="BTN112" s="31"/>
      <c r="BTO112" s="31"/>
      <c r="BTP112" s="31"/>
      <c r="BTQ112" s="31"/>
      <c r="BTR112" s="31"/>
      <c r="BTS112" s="31"/>
      <c r="BTT112" s="31"/>
      <c r="BTU112" s="31"/>
      <c r="BTV112" s="31"/>
      <c r="BTW112" s="31"/>
      <c r="BTX112" s="31"/>
      <c r="BTY112" s="31"/>
      <c r="BTZ112" s="31"/>
      <c r="BUA112" s="31"/>
      <c r="BUB112" s="31"/>
      <c r="BUC112" s="31"/>
      <c r="BUD112" s="31"/>
      <c r="BUE112" s="31"/>
      <c r="BUF112" s="31"/>
      <c r="BUG112" s="31"/>
      <c r="BUH112" s="31"/>
      <c r="BUI112" s="31"/>
      <c r="BUJ112" s="31"/>
      <c r="BUK112" s="31"/>
      <c r="BUL112" s="31"/>
      <c r="BUM112" s="31"/>
      <c r="BUN112" s="31"/>
      <c r="BUO112" s="31"/>
      <c r="BUP112" s="31"/>
      <c r="BUQ112" s="31"/>
      <c r="BUR112" s="31"/>
      <c r="BUS112" s="31"/>
      <c r="BUT112" s="31"/>
      <c r="BUU112" s="31"/>
      <c r="BUV112" s="31"/>
      <c r="BUW112" s="31"/>
      <c r="BUX112" s="31"/>
      <c r="BUY112" s="31"/>
      <c r="BUZ112" s="31"/>
      <c r="BVA112" s="31"/>
      <c r="BVB112" s="31"/>
      <c r="BVC112" s="31"/>
      <c r="BVD112" s="31"/>
      <c r="BVE112" s="31"/>
      <c r="BVF112" s="31"/>
      <c r="BVG112" s="31"/>
      <c r="BVH112" s="31"/>
      <c r="BVI112" s="31"/>
      <c r="BVJ112" s="31"/>
      <c r="BVK112" s="31"/>
      <c r="BVL112" s="31"/>
      <c r="BVM112" s="31"/>
      <c r="BVN112" s="31"/>
      <c r="BVO112" s="31"/>
      <c r="BVP112" s="31"/>
      <c r="BVQ112" s="31"/>
      <c r="BVR112" s="31"/>
      <c r="BVS112" s="31"/>
      <c r="BVT112" s="31"/>
      <c r="BVU112" s="31"/>
      <c r="BVV112" s="31"/>
      <c r="BVW112" s="31"/>
      <c r="BVX112" s="31"/>
      <c r="BVY112" s="31"/>
      <c r="BVZ112" s="31"/>
      <c r="BWA112" s="31"/>
      <c r="BWB112" s="31"/>
      <c r="BWC112" s="31"/>
      <c r="BWD112" s="31"/>
      <c r="BWE112" s="31"/>
      <c r="BWF112" s="31"/>
      <c r="BWG112" s="31"/>
      <c r="BWH112" s="31"/>
      <c r="BWI112" s="31"/>
      <c r="BWJ112" s="31"/>
      <c r="BWK112" s="31"/>
      <c r="BWL112" s="31"/>
      <c r="BWM112" s="31"/>
      <c r="BWN112" s="31"/>
      <c r="BWO112" s="31"/>
      <c r="BWP112" s="31"/>
      <c r="BWQ112" s="31"/>
      <c r="BWR112" s="31"/>
      <c r="BWS112" s="31"/>
      <c r="BWT112" s="31"/>
      <c r="BWU112" s="31"/>
      <c r="BWV112" s="31"/>
      <c r="BWW112" s="31"/>
      <c r="BWX112" s="31"/>
      <c r="BWY112" s="31"/>
      <c r="BWZ112" s="31"/>
      <c r="BXA112" s="31"/>
      <c r="BXB112" s="31"/>
      <c r="BXC112" s="31"/>
      <c r="BXD112" s="31"/>
      <c r="BXE112" s="31"/>
      <c r="BXF112" s="31"/>
      <c r="BXG112" s="31"/>
      <c r="BXH112" s="31"/>
      <c r="BXI112" s="31"/>
      <c r="BXJ112" s="31"/>
      <c r="BXK112" s="31"/>
      <c r="BXL112" s="31"/>
      <c r="BXM112" s="31"/>
      <c r="BXN112" s="31"/>
      <c r="BXO112" s="31"/>
      <c r="BXP112" s="31"/>
      <c r="BXQ112" s="31"/>
      <c r="BXR112" s="31"/>
      <c r="BXS112" s="31"/>
      <c r="BXT112" s="31"/>
      <c r="BXU112" s="31"/>
      <c r="BXV112" s="31"/>
      <c r="BXW112" s="31"/>
      <c r="BXX112" s="31"/>
      <c r="BXY112" s="31"/>
      <c r="BXZ112" s="31"/>
      <c r="BYA112" s="31"/>
      <c r="BYB112" s="31"/>
      <c r="BYC112" s="31"/>
      <c r="BYD112" s="31"/>
      <c r="BYE112" s="31"/>
      <c r="BYF112" s="31"/>
      <c r="BYG112" s="31"/>
      <c r="BYH112" s="31"/>
      <c r="BYI112" s="31"/>
      <c r="BYJ112" s="31"/>
      <c r="BYK112" s="31"/>
      <c r="BYL112" s="31"/>
      <c r="BYM112" s="31"/>
      <c r="BYN112" s="31"/>
      <c r="BYO112" s="31"/>
      <c r="BYP112" s="31"/>
      <c r="BYQ112" s="31"/>
      <c r="BYR112" s="31"/>
      <c r="BYS112" s="31"/>
      <c r="BYT112" s="31"/>
      <c r="BYU112" s="31"/>
      <c r="BYV112" s="31"/>
      <c r="BYW112" s="31"/>
      <c r="BYX112" s="31"/>
      <c r="BYY112" s="31"/>
      <c r="BYZ112" s="31"/>
      <c r="BZA112" s="31"/>
      <c r="BZB112" s="31"/>
      <c r="BZC112" s="31"/>
      <c r="BZD112" s="31"/>
      <c r="BZE112" s="31"/>
      <c r="BZF112" s="31"/>
      <c r="BZG112" s="31"/>
      <c r="BZH112" s="31"/>
      <c r="BZI112" s="31"/>
      <c r="BZJ112" s="31"/>
      <c r="BZK112" s="31"/>
      <c r="BZL112" s="31"/>
      <c r="BZM112" s="31"/>
      <c r="BZN112" s="31"/>
      <c r="BZO112" s="31"/>
      <c r="BZP112" s="31"/>
      <c r="BZQ112" s="31"/>
      <c r="BZR112" s="31"/>
      <c r="BZS112" s="31"/>
      <c r="BZT112" s="31"/>
      <c r="BZU112" s="31"/>
      <c r="BZV112" s="31"/>
      <c r="BZW112" s="31"/>
      <c r="BZX112" s="31"/>
      <c r="BZY112" s="31"/>
      <c r="BZZ112" s="31"/>
      <c r="CAA112" s="31"/>
      <c r="CAB112" s="31"/>
      <c r="CAC112" s="31"/>
      <c r="CAD112" s="31"/>
      <c r="CAE112" s="31"/>
      <c r="CAF112" s="31"/>
      <c r="CAG112" s="31"/>
      <c r="CAH112" s="31"/>
      <c r="CAI112" s="31"/>
      <c r="CAJ112" s="31"/>
      <c r="CAK112" s="31"/>
      <c r="CAL112" s="31"/>
      <c r="CAM112" s="31"/>
      <c r="CAN112" s="31"/>
      <c r="CAO112" s="31"/>
      <c r="CAP112" s="31"/>
      <c r="CAQ112" s="31"/>
      <c r="CAR112" s="31"/>
      <c r="CAS112" s="31"/>
      <c r="CAT112" s="31"/>
      <c r="CAU112" s="31"/>
      <c r="CAV112" s="31"/>
      <c r="CAW112" s="31"/>
      <c r="CAX112" s="31"/>
      <c r="CAY112" s="31"/>
      <c r="CAZ112" s="31"/>
      <c r="CBA112" s="31"/>
      <c r="CBB112" s="31"/>
      <c r="CBC112" s="31"/>
      <c r="CBD112" s="31"/>
      <c r="CBE112" s="31"/>
      <c r="CBF112" s="31"/>
      <c r="CBG112" s="31"/>
      <c r="CBH112" s="31"/>
      <c r="CBI112" s="31"/>
      <c r="CBJ112" s="31"/>
      <c r="CBK112" s="31"/>
      <c r="CBL112" s="31"/>
      <c r="CBM112" s="31"/>
      <c r="CBN112" s="31"/>
      <c r="CBO112" s="31"/>
      <c r="CBP112" s="31"/>
      <c r="CBQ112" s="31"/>
      <c r="CBR112" s="31"/>
      <c r="CBS112" s="31"/>
      <c r="CBT112" s="31"/>
      <c r="CBU112" s="31"/>
      <c r="CBV112" s="31"/>
      <c r="CBW112" s="31"/>
      <c r="CBX112" s="31"/>
      <c r="CBY112" s="31"/>
      <c r="CBZ112" s="31"/>
      <c r="CCA112" s="31"/>
      <c r="CCB112" s="31"/>
      <c r="CCC112" s="31"/>
      <c r="CCD112" s="31"/>
      <c r="CCE112" s="31"/>
      <c r="CCF112" s="31"/>
      <c r="CCG112" s="31"/>
      <c r="CCH112" s="31"/>
      <c r="CCI112" s="31"/>
      <c r="CCJ112" s="31"/>
      <c r="CCK112" s="31"/>
      <c r="CCL112" s="31"/>
      <c r="CCM112" s="31"/>
      <c r="CCN112" s="31"/>
      <c r="CCO112" s="31"/>
      <c r="CCP112" s="31"/>
      <c r="CCQ112" s="31"/>
      <c r="CCR112" s="31"/>
      <c r="CCS112" s="31"/>
      <c r="CCT112" s="31"/>
      <c r="CCU112" s="31"/>
      <c r="CCV112" s="31"/>
      <c r="CCW112" s="31"/>
      <c r="CCX112" s="31"/>
      <c r="CCY112" s="31"/>
      <c r="CCZ112" s="31"/>
      <c r="CDA112" s="31"/>
      <c r="CDB112" s="31"/>
      <c r="CDC112" s="31"/>
      <c r="CDD112" s="31"/>
      <c r="CDE112" s="31"/>
      <c r="CDF112" s="31"/>
      <c r="CDG112" s="31"/>
      <c r="CDH112" s="31"/>
      <c r="CDI112" s="31"/>
      <c r="CDJ112" s="31"/>
      <c r="CDK112" s="31"/>
      <c r="CDL112" s="31"/>
      <c r="CDM112" s="31"/>
      <c r="CDN112" s="31"/>
      <c r="CDO112" s="31"/>
      <c r="CDP112" s="31"/>
      <c r="CDQ112" s="31"/>
      <c r="CDR112" s="31"/>
      <c r="CDS112" s="31"/>
      <c r="CDT112" s="31"/>
      <c r="CDU112" s="31"/>
      <c r="CDV112" s="31"/>
      <c r="CDW112" s="31"/>
      <c r="CDX112" s="31"/>
      <c r="CDY112" s="31"/>
      <c r="CDZ112" s="31"/>
      <c r="CEA112" s="31"/>
      <c r="CEB112" s="31"/>
      <c r="CEC112" s="31"/>
      <c r="CED112" s="31"/>
      <c r="CEE112" s="31"/>
      <c r="CEF112" s="31"/>
      <c r="CEG112" s="31"/>
      <c r="CEH112" s="31"/>
      <c r="CEI112" s="31"/>
      <c r="CEJ112" s="31"/>
      <c r="CEK112" s="31"/>
      <c r="CEL112" s="31"/>
      <c r="CEM112" s="31"/>
      <c r="CEN112" s="31"/>
      <c r="CEO112" s="31"/>
      <c r="CEP112" s="31"/>
      <c r="CEQ112" s="31"/>
      <c r="CER112" s="31"/>
      <c r="CES112" s="31"/>
      <c r="CET112" s="31"/>
      <c r="CEU112" s="31"/>
      <c r="CEV112" s="31"/>
      <c r="CEW112" s="31"/>
      <c r="CEX112" s="31"/>
      <c r="CEY112" s="31"/>
      <c r="CEZ112" s="31"/>
      <c r="CFA112" s="31"/>
      <c r="CFB112" s="31"/>
      <c r="CFC112" s="31"/>
      <c r="CFD112" s="31"/>
      <c r="CFE112" s="31"/>
      <c r="CFF112" s="31"/>
      <c r="CFG112" s="31"/>
      <c r="CFH112" s="31"/>
      <c r="CFI112" s="31"/>
      <c r="CFJ112" s="31"/>
      <c r="CFK112" s="31"/>
      <c r="CFL112" s="31"/>
      <c r="CFM112" s="31"/>
      <c r="CFN112" s="31"/>
      <c r="CFO112" s="31"/>
      <c r="CFP112" s="31"/>
      <c r="CFQ112" s="31"/>
      <c r="CFR112" s="31"/>
      <c r="CFS112" s="31"/>
      <c r="CFT112" s="31"/>
      <c r="CFU112" s="31"/>
      <c r="CFV112" s="31"/>
      <c r="CFW112" s="31"/>
      <c r="CFX112" s="31"/>
      <c r="CFY112" s="31"/>
      <c r="CFZ112" s="31"/>
      <c r="CGA112" s="31"/>
      <c r="CGB112" s="31"/>
      <c r="CGC112" s="31"/>
      <c r="CGD112" s="31"/>
      <c r="CGE112" s="31"/>
      <c r="CGF112" s="31"/>
      <c r="CGG112" s="31"/>
      <c r="CGH112" s="31"/>
      <c r="CGI112" s="31"/>
      <c r="CGJ112" s="31"/>
      <c r="CGK112" s="31"/>
      <c r="CGL112" s="31"/>
      <c r="CGM112" s="31"/>
      <c r="CGN112" s="31"/>
      <c r="CGO112" s="31"/>
      <c r="CGP112" s="31"/>
      <c r="CGQ112" s="31"/>
      <c r="CGR112" s="31"/>
      <c r="CGS112" s="31"/>
      <c r="CGT112" s="31"/>
      <c r="CGU112" s="31"/>
      <c r="CGV112" s="31"/>
      <c r="CGW112" s="31"/>
      <c r="CGX112" s="31"/>
      <c r="CGY112" s="31"/>
      <c r="CGZ112" s="31"/>
      <c r="CHA112" s="31"/>
      <c r="CHB112" s="31"/>
      <c r="CHC112" s="31"/>
      <c r="CHD112" s="31"/>
      <c r="CHE112" s="31"/>
      <c r="CHF112" s="31"/>
      <c r="CHG112" s="31"/>
      <c r="CHH112" s="31"/>
      <c r="CHI112" s="31"/>
      <c r="CHJ112" s="31"/>
      <c r="CHK112" s="31"/>
      <c r="CHL112" s="31"/>
      <c r="CHM112" s="31"/>
      <c r="CHN112" s="31"/>
      <c r="CHO112" s="31"/>
      <c r="CHP112" s="31"/>
      <c r="CHQ112" s="31"/>
      <c r="CHR112" s="31"/>
      <c r="CHS112" s="31"/>
      <c r="CHT112" s="31"/>
      <c r="CHU112" s="31"/>
      <c r="CHV112" s="31"/>
      <c r="CHW112" s="31"/>
      <c r="CHX112" s="31"/>
      <c r="CHY112" s="31"/>
      <c r="CHZ112" s="31"/>
      <c r="CIA112" s="31"/>
      <c r="CIB112" s="31"/>
      <c r="CIC112" s="31"/>
      <c r="CID112" s="31"/>
      <c r="CIE112" s="31"/>
      <c r="CIF112" s="31"/>
      <c r="CIG112" s="31"/>
      <c r="CIH112" s="31"/>
      <c r="CII112" s="31"/>
      <c r="CIJ112" s="31"/>
      <c r="CIK112" s="31"/>
      <c r="CIL112" s="31"/>
      <c r="CIM112" s="31"/>
      <c r="CIN112" s="31"/>
      <c r="CIO112" s="31"/>
      <c r="CIP112" s="31"/>
      <c r="CIQ112" s="31"/>
      <c r="CIR112" s="31"/>
      <c r="CIS112" s="31"/>
      <c r="CIT112" s="31"/>
      <c r="CIU112" s="31"/>
      <c r="CIV112" s="31"/>
      <c r="CIW112" s="31"/>
      <c r="CIX112" s="31"/>
      <c r="CIY112" s="31"/>
      <c r="CIZ112" s="31"/>
      <c r="CJA112" s="31"/>
      <c r="CJB112" s="31"/>
      <c r="CJC112" s="31"/>
      <c r="CJD112" s="31"/>
      <c r="CJE112" s="31"/>
      <c r="CJF112" s="31"/>
      <c r="CJG112" s="31"/>
      <c r="CJH112" s="31"/>
      <c r="CJI112" s="31"/>
      <c r="CJJ112" s="31"/>
      <c r="CJK112" s="31"/>
      <c r="CJL112" s="31"/>
      <c r="CJM112" s="31"/>
      <c r="CJN112" s="31"/>
      <c r="CJO112" s="31"/>
      <c r="CJP112" s="31"/>
      <c r="CJQ112" s="31"/>
      <c r="CJR112" s="31"/>
      <c r="CJS112" s="31"/>
      <c r="CJT112" s="31"/>
      <c r="CJU112" s="31"/>
      <c r="CJV112" s="31"/>
      <c r="CJW112" s="31"/>
      <c r="CJX112" s="31"/>
      <c r="CJY112" s="31"/>
      <c r="CJZ112" s="31"/>
      <c r="CKA112" s="31"/>
      <c r="CKB112" s="31"/>
      <c r="CKC112" s="31"/>
      <c r="CKD112" s="31"/>
      <c r="CKE112" s="31"/>
      <c r="CKF112" s="31"/>
      <c r="CKG112" s="31"/>
      <c r="CKH112" s="31"/>
      <c r="CKI112" s="31"/>
      <c r="CKJ112" s="31"/>
      <c r="CKK112" s="31"/>
      <c r="CKL112" s="31"/>
      <c r="CKM112" s="31"/>
      <c r="CKN112" s="31"/>
      <c r="CKO112" s="31"/>
      <c r="CKP112" s="31"/>
      <c r="CKQ112" s="31"/>
      <c r="CKR112" s="31"/>
      <c r="CKS112" s="31"/>
      <c r="CKT112" s="31"/>
      <c r="CKU112" s="31"/>
      <c r="CKV112" s="31"/>
      <c r="CKW112" s="31"/>
      <c r="CKX112" s="31"/>
      <c r="CKY112" s="31"/>
      <c r="CKZ112" s="31"/>
      <c r="CLA112" s="31"/>
      <c r="CLB112" s="31"/>
      <c r="CLC112" s="31"/>
      <c r="CLD112" s="31"/>
      <c r="CLE112" s="31"/>
      <c r="CLF112" s="31"/>
      <c r="CLG112" s="31"/>
      <c r="CLH112" s="31"/>
      <c r="CLI112" s="31"/>
      <c r="CLJ112" s="31"/>
      <c r="CLK112" s="31"/>
      <c r="CLL112" s="31"/>
      <c r="CLM112" s="31"/>
      <c r="CLN112" s="31"/>
      <c r="CLO112" s="31"/>
      <c r="CLP112" s="31"/>
      <c r="CLQ112" s="31"/>
      <c r="CLR112" s="31"/>
      <c r="CLS112" s="31"/>
      <c r="CLT112" s="31"/>
      <c r="CLU112" s="31"/>
      <c r="CLV112" s="31"/>
      <c r="CLW112" s="31"/>
      <c r="CLX112" s="31"/>
      <c r="CLY112" s="31"/>
      <c r="CLZ112" s="31"/>
      <c r="CMA112" s="31"/>
      <c r="CMB112" s="31"/>
      <c r="CMC112" s="31"/>
      <c r="CMD112" s="31"/>
      <c r="CME112" s="31"/>
      <c r="CMF112" s="31"/>
      <c r="CMG112" s="31"/>
      <c r="CMH112" s="31"/>
      <c r="CMI112" s="31"/>
      <c r="CMJ112" s="31"/>
      <c r="CMK112" s="31"/>
      <c r="CML112" s="31"/>
      <c r="CMM112" s="31"/>
      <c r="CMN112" s="31"/>
      <c r="CMO112" s="31"/>
      <c r="CMP112" s="31"/>
      <c r="CMQ112" s="31"/>
      <c r="CMR112" s="31"/>
      <c r="CMS112" s="31"/>
      <c r="CMT112" s="31"/>
      <c r="CMU112" s="31"/>
      <c r="CMV112" s="31"/>
      <c r="CMW112" s="31"/>
      <c r="CMX112" s="31"/>
      <c r="CMY112" s="31"/>
      <c r="CMZ112" s="31"/>
      <c r="CNA112" s="31"/>
      <c r="CNB112" s="31"/>
      <c r="CNC112" s="31"/>
      <c r="CND112" s="31"/>
      <c r="CNE112" s="31"/>
      <c r="CNF112" s="31"/>
      <c r="CNG112" s="31"/>
      <c r="CNH112" s="31"/>
      <c r="CNI112" s="31"/>
      <c r="CNJ112" s="31"/>
      <c r="CNK112" s="31"/>
      <c r="CNL112" s="31"/>
      <c r="CNM112" s="31"/>
      <c r="CNN112" s="31"/>
      <c r="CNO112" s="31"/>
      <c r="CNP112" s="31"/>
      <c r="CNQ112" s="31"/>
      <c r="CNR112" s="31"/>
      <c r="CNS112" s="31"/>
      <c r="CNT112" s="31"/>
      <c r="CNU112" s="31"/>
      <c r="CNV112" s="31"/>
      <c r="CNW112" s="31"/>
      <c r="CNX112" s="31"/>
      <c r="CNY112" s="31"/>
      <c r="CNZ112" s="31"/>
      <c r="COA112" s="31"/>
      <c r="COB112" s="31"/>
      <c r="COC112" s="31"/>
      <c r="COD112" s="31"/>
      <c r="COE112" s="31"/>
      <c r="COF112" s="31"/>
      <c r="COG112" s="31"/>
      <c r="COH112" s="31"/>
      <c r="COI112" s="31"/>
      <c r="COJ112" s="31"/>
      <c r="COK112" s="31"/>
      <c r="COL112" s="31"/>
      <c r="COM112" s="31"/>
      <c r="CON112" s="31"/>
      <c r="COO112" s="31"/>
      <c r="COP112" s="31"/>
      <c r="COQ112" s="31"/>
      <c r="COR112" s="31"/>
      <c r="COS112" s="31"/>
      <c r="COT112" s="31"/>
      <c r="COU112" s="31"/>
      <c r="COV112" s="31"/>
      <c r="COW112" s="31"/>
      <c r="COX112" s="31"/>
      <c r="COY112" s="31"/>
      <c r="COZ112" s="31"/>
      <c r="CPA112" s="31"/>
      <c r="CPB112" s="31"/>
      <c r="CPC112" s="31"/>
      <c r="CPD112" s="31"/>
      <c r="CPE112" s="31"/>
      <c r="CPF112" s="31"/>
      <c r="CPG112" s="31"/>
      <c r="CPH112" s="31"/>
      <c r="CPI112" s="31"/>
      <c r="CPJ112" s="31"/>
      <c r="CPK112" s="31"/>
      <c r="CPL112" s="31"/>
      <c r="CPM112" s="31"/>
      <c r="CPN112" s="31"/>
      <c r="CPO112" s="31"/>
      <c r="CPP112" s="31"/>
      <c r="CPQ112" s="31"/>
      <c r="CPR112" s="31"/>
      <c r="CPS112" s="31"/>
      <c r="CPT112" s="31"/>
      <c r="CPU112" s="31"/>
      <c r="CPV112" s="31"/>
      <c r="CPW112" s="31"/>
      <c r="CPX112" s="31"/>
      <c r="CPY112" s="31"/>
      <c r="CPZ112" s="31"/>
      <c r="CQA112" s="31"/>
      <c r="CQB112" s="31"/>
      <c r="CQC112" s="31"/>
      <c r="CQD112" s="31"/>
      <c r="CQE112" s="31"/>
      <c r="CQF112" s="31"/>
      <c r="CQG112" s="31"/>
      <c r="CQH112" s="31"/>
      <c r="CQI112" s="31"/>
      <c r="CQJ112" s="31"/>
      <c r="CQK112" s="31"/>
      <c r="CQL112" s="31"/>
      <c r="CQM112" s="31"/>
      <c r="CQN112" s="31"/>
      <c r="CQO112" s="31"/>
      <c r="CQP112" s="31"/>
      <c r="CQQ112" s="31"/>
      <c r="CQR112" s="31"/>
      <c r="CQS112" s="31"/>
      <c r="CQT112" s="31"/>
      <c r="CQU112" s="31"/>
      <c r="CQV112" s="31"/>
      <c r="CQW112" s="31"/>
      <c r="CQX112" s="31"/>
      <c r="CQY112" s="31"/>
      <c r="CQZ112" s="31"/>
      <c r="CRA112" s="31"/>
      <c r="CRB112" s="31"/>
      <c r="CRC112" s="31"/>
      <c r="CRD112" s="31"/>
      <c r="CRE112" s="31"/>
      <c r="CRF112" s="31"/>
      <c r="CRG112" s="31"/>
      <c r="CRH112" s="31"/>
      <c r="CRI112" s="31"/>
      <c r="CRJ112" s="31"/>
      <c r="CRK112" s="31"/>
      <c r="CRL112" s="31"/>
      <c r="CRM112" s="31"/>
      <c r="CRN112" s="31"/>
      <c r="CRO112" s="31"/>
      <c r="CRP112" s="31"/>
      <c r="CRQ112" s="31"/>
      <c r="CRR112" s="31"/>
      <c r="CRS112" s="31"/>
      <c r="CRT112" s="31"/>
      <c r="CRU112" s="31"/>
      <c r="CRV112" s="31"/>
      <c r="CRW112" s="31"/>
      <c r="CRX112" s="31"/>
      <c r="CRY112" s="31"/>
      <c r="CRZ112" s="31"/>
      <c r="CSA112" s="31"/>
      <c r="CSB112" s="31"/>
      <c r="CSC112" s="31"/>
      <c r="CSD112" s="31"/>
      <c r="CSE112" s="31"/>
      <c r="CSF112" s="31"/>
      <c r="CSG112" s="31"/>
      <c r="CSH112" s="31"/>
      <c r="CSI112" s="31"/>
      <c r="CSJ112" s="31"/>
      <c r="CSK112" s="31"/>
      <c r="CSL112" s="31"/>
      <c r="CSM112" s="31"/>
      <c r="CSN112" s="31"/>
      <c r="CSO112" s="31"/>
      <c r="CSP112" s="31"/>
      <c r="CSQ112" s="31"/>
      <c r="CSR112" s="31"/>
      <c r="CSS112" s="31"/>
      <c r="CST112" s="31"/>
      <c r="CSU112" s="31"/>
      <c r="CSV112" s="31"/>
      <c r="CSW112" s="31"/>
      <c r="CSX112" s="31"/>
      <c r="CSY112" s="31"/>
      <c r="CSZ112" s="31"/>
      <c r="CTA112" s="31"/>
      <c r="CTB112" s="31"/>
      <c r="CTC112" s="31"/>
      <c r="CTD112" s="31"/>
      <c r="CTE112" s="31"/>
      <c r="CTF112" s="31"/>
      <c r="CTG112" s="31"/>
      <c r="CTH112" s="31"/>
      <c r="CTI112" s="31"/>
      <c r="CTJ112" s="31"/>
      <c r="CTK112" s="31"/>
      <c r="CTL112" s="31"/>
      <c r="CTM112" s="31"/>
      <c r="CTN112" s="31"/>
      <c r="CTO112" s="31"/>
      <c r="CTP112" s="31"/>
      <c r="CTQ112" s="31"/>
      <c r="CTR112" s="31"/>
      <c r="CTS112" s="31"/>
      <c r="CTT112" s="31"/>
      <c r="CTU112" s="31"/>
      <c r="CTV112" s="31"/>
      <c r="CTW112" s="31"/>
      <c r="CTX112" s="31"/>
      <c r="CTY112" s="31"/>
      <c r="CTZ112" s="31"/>
      <c r="CUA112" s="31"/>
      <c r="CUB112" s="31"/>
      <c r="CUC112" s="31"/>
      <c r="CUD112" s="31"/>
      <c r="CUE112" s="31"/>
      <c r="CUF112" s="31"/>
      <c r="CUG112" s="31"/>
      <c r="CUH112" s="31"/>
      <c r="CUI112" s="31"/>
      <c r="CUJ112" s="31"/>
      <c r="CUK112" s="31"/>
      <c r="CUL112" s="31"/>
      <c r="CUM112" s="31"/>
      <c r="CUN112" s="31"/>
      <c r="CUO112" s="31"/>
      <c r="CUP112" s="31"/>
      <c r="CUQ112" s="31"/>
      <c r="CUR112" s="31"/>
      <c r="CUS112" s="31"/>
      <c r="CUT112" s="31"/>
      <c r="CUU112" s="31"/>
      <c r="CUV112" s="31"/>
      <c r="CUW112" s="31"/>
      <c r="CUX112" s="31"/>
      <c r="CUY112" s="31"/>
      <c r="CUZ112" s="31"/>
      <c r="CVA112" s="31"/>
      <c r="CVB112" s="31"/>
      <c r="CVC112" s="31"/>
      <c r="CVD112" s="31"/>
      <c r="CVE112" s="31"/>
      <c r="CVF112" s="31"/>
      <c r="CVG112" s="31"/>
      <c r="CVH112" s="31"/>
      <c r="CVI112" s="31"/>
      <c r="CVJ112" s="31"/>
      <c r="CVK112" s="31"/>
      <c r="CVL112" s="31"/>
      <c r="CVM112" s="31"/>
      <c r="CVN112" s="31"/>
      <c r="CVO112" s="31"/>
      <c r="CVP112" s="31"/>
      <c r="CVQ112" s="31"/>
      <c r="CVR112" s="31"/>
      <c r="CVS112" s="31"/>
      <c r="CVT112" s="31"/>
      <c r="CVU112" s="31"/>
      <c r="CVV112" s="31"/>
      <c r="CVW112" s="31"/>
      <c r="CVX112" s="31"/>
      <c r="CVY112" s="31"/>
      <c r="CVZ112" s="31"/>
      <c r="CWA112" s="31"/>
      <c r="CWB112" s="31"/>
      <c r="CWC112" s="31"/>
      <c r="CWD112" s="31"/>
      <c r="CWE112" s="31"/>
      <c r="CWF112" s="31"/>
      <c r="CWG112" s="31"/>
      <c r="CWH112" s="31"/>
      <c r="CWI112" s="31"/>
      <c r="CWJ112" s="31"/>
      <c r="CWK112" s="31"/>
      <c r="CWL112" s="31"/>
      <c r="CWM112" s="31"/>
      <c r="CWN112" s="31"/>
      <c r="CWO112" s="31"/>
      <c r="CWP112" s="31"/>
      <c r="CWQ112" s="31"/>
      <c r="CWR112" s="31"/>
      <c r="CWS112" s="31"/>
    </row>
    <row r="113" spans="1:2645" s="32" customFormat="1" ht="15" customHeight="1">
      <c r="A113" s="23" t="s">
        <v>250</v>
      </c>
      <c r="B113" s="364" t="s">
        <v>630</v>
      </c>
      <c r="C113" s="364" t="s">
        <v>631</v>
      </c>
      <c r="D113" s="364" t="s">
        <v>632</v>
      </c>
      <c r="E113" s="364" t="s">
        <v>10</v>
      </c>
      <c r="F113" s="364" t="s">
        <v>630</v>
      </c>
      <c r="G113" s="364" t="s">
        <v>631</v>
      </c>
      <c r="H113" s="364" t="s">
        <v>632</v>
      </c>
      <c r="I113" s="364" t="s">
        <v>10</v>
      </c>
      <c r="J113" s="364" t="s">
        <v>630</v>
      </c>
      <c r="K113" s="364" t="s">
        <v>631</v>
      </c>
      <c r="L113" s="364" t="s">
        <v>632</v>
      </c>
      <c r="M113" s="364" t="s">
        <v>10</v>
      </c>
      <c r="N113" s="364" t="s">
        <v>630</v>
      </c>
      <c r="O113" s="364" t="s">
        <v>631</v>
      </c>
      <c r="P113" s="364" t="s">
        <v>632</v>
      </c>
      <c r="Q113" s="364" t="s">
        <v>10</v>
      </c>
      <c r="R113" s="364" t="s">
        <v>630</v>
      </c>
      <c r="S113" s="364" t="s">
        <v>631</v>
      </c>
      <c r="T113" s="364" t="s">
        <v>632</v>
      </c>
      <c r="U113" s="364" t="s">
        <v>10</v>
      </c>
      <c r="V113" s="364" t="s">
        <v>630</v>
      </c>
      <c r="W113" s="364" t="s">
        <v>631</v>
      </c>
      <c r="X113" s="364" t="s">
        <v>632</v>
      </c>
      <c r="Y113" s="364" t="s">
        <v>10</v>
      </c>
      <c r="Z113" s="364" t="s">
        <v>630</v>
      </c>
      <c r="AA113" s="364" t="s">
        <v>631</v>
      </c>
      <c r="AB113" s="364" t="s">
        <v>632</v>
      </c>
      <c r="AC113" s="364" t="s">
        <v>10</v>
      </c>
      <c r="AD113" s="364" t="s">
        <v>630</v>
      </c>
      <c r="AE113" s="364" t="s">
        <v>631</v>
      </c>
      <c r="AF113" s="364" t="s">
        <v>632</v>
      </c>
      <c r="AG113" s="364" t="s">
        <v>10</v>
      </c>
      <c r="AH113" s="364" t="s">
        <v>630</v>
      </c>
      <c r="AI113" s="364" t="s">
        <v>631</v>
      </c>
      <c r="AJ113" s="364" t="s">
        <v>632</v>
      </c>
      <c r="AK113" s="364" t="s">
        <v>10</v>
      </c>
      <c r="AL113" s="364" t="s">
        <v>630</v>
      </c>
      <c r="AM113" s="364" t="s">
        <v>631</v>
      </c>
      <c r="AN113" s="364" t="s">
        <v>632</v>
      </c>
      <c r="AO113"/>
      <c r="AP113"/>
      <c r="AQ113"/>
      <c r="AR113"/>
      <c r="AS113"/>
      <c r="AT113"/>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c r="EG113" s="31"/>
      <c r="EH113" s="31"/>
      <c r="EI113" s="31"/>
      <c r="EJ113" s="31"/>
      <c r="EK113" s="31"/>
      <c r="EL113" s="31"/>
      <c r="EM113" s="31"/>
      <c r="EN113" s="31"/>
      <c r="EO113" s="31"/>
      <c r="EP113" s="31"/>
      <c r="EQ113" s="31"/>
      <c r="ER113" s="31"/>
      <c r="ES113" s="31"/>
      <c r="ET113" s="31"/>
      <c r="EU113" s="31"/>
      <c r="EV113" s="31"/>
      <c r="EW113" s="31"/>
      <c r="EX113" s="31"/>
      <c r="EY113" s="31"/>
      <c r="EZ113" s="31"/>
      <c r="FA113" s="31"/>
      <c r="FB113" s="31"/>
      <c r="FC113" s="31"/>
      <c r="FD113" s="31"/>
      <c r="FE113" s="31"/>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c r="NJ113" s="31"/>
      <c r="NK113" s="31"/>
      <c r="NL113" s="31"/>
      <c r="NM113" s="31"/>
      <c r="NN113" s="31"/>
      <c r="NO113" s="31"/>
      <c r="NP113" s="31"/>
      <c r="NQ113" s="31"/>
      <c r="NR113" s="31"/>
      <c r="NS113" s="31"/>
      <c r="NT113" s="31"/>
      <c r="NU113" s="31"/>
      <c r="NV113" s="31"/>
      <c r="NW113" s="31"/>
      <c r="NX113" s="31"/>
      <c r="NY113" s="31"/>
      <c r="NZ113" s="31"/>
      <c r="OA113" s="31"/>
      <c r="OB113" s="31"/>
      <c r="OC113" s="31"/>
      <c r="OD113" s="31"/>
      <c r="OE113" s="31"/>
      <c r="OF113" s="31"/>
      <c r="OG113" s="31"/>
      <c r="OH113" s="31"/>
      <c r="OI113" s="31"/>
      <c r="OJ113" s="31"/>
      <c r="OK113" s="31"/>
      <c r="OL113" s="31"/>
      <c r="OM113" s="31"/>
      <c r="ON113" s="31"/>
      <c r="OO113" s="31"/>
      <c r="OP113" s="31"/>
      <c r="OQ113" s="31"/>
      <c r="OR113" s="31"/>
      <c r="OS113" s="31"/>
      <c r="OT113" s="31"/>
      <c r="OU113" s="31"/>
      <c r="OV113" s="31"/>
      <c r="OW113" s="31"/>
      <c r="OX113" s="31"/>
      <c r="OY113" s="31"/>
      <c r="OZ113" s="31"/>
      <c r="PA113" s="31"/>
      <c r="PB113" s="31"/>
      <c r="PC113" s="31"/>
      <c r="PD113" s="31"/>
      <c r="PE113" s="31"/>
      <c r="PF113" s="31"/>
      <c r="PG113" s="31"/>
      <c r="PH113" s="31"/>
      <c r="PI113" s="31"/>
      <c r="PJ113" s="31"/>
      <c r="PK113" s="31"/>
      <c r="PL113" s="31"/>
      <c r="PM113" s="31"/>
      <c r="PN113" s="31"/>
      <c r="PO113" s="31"/>
      <c r="PP113" s="31"/>
      <c r="PQ113" s="31"/>
      <c r="PR113" s="31"/>
      <c r="PS113" s="31"/>
      <c r="PT113" s="31"/>
      <c r="PU113" s="31"/>
      <c r="PV113" s="31"/>
      <c r="PW113" s="31"/>
      <c r="PX113" s="31"/>
      <c r="PY113" s="31"/>
      <c r="PZ113" s="31"/>
      <c r="QA113" s="31"/>
      <c r="QB113" s="31"/>
      <c r="QC113" s="31"/>
      <c r="QD113" s="31"/>
      <c r="QE113" s="31"/>
      <c r="QF113" s="31"/>
      <c r="QG113" s="31"/>
      <c r="QH113" s="31"/>
      <c r="QI113" s="31"/>
      <c r="QJ113" s="31"/>
      <c r="QK113" s="31"/>
      <c r="QL113" s="31"/>
      <c r="QM113" s="31"/>
      <c r="QN113" s="31"/>
      <c r="QO113" s="31"/>
      <c r="QP113" s="31"/>
      <c r="QQ113" s="31"/>
      <c r="QR113" s="31"/>
      <c r="QS113" s="31"/>
      <c r="QT113" s="31"/>
      <c r="QU113" s="31"/>
      <c r="QV113" s="31"/>
      <c r="QW113" s="31"/>
      <c r="QX113" s="31"/>
      <c r="QY113" s="31"/>
      <c r="QZ113" s="31"/>
      <c r="RA113" s="31"/>
      <c r="RB113" s="31"/>
      <c r="RC113" s="31"/>
      <c r="RD113" s="31"/>
      <c r="RE113" s="31"/>
      <c r="RF113" s="31"/>
      <c r="RG113" s="31"/>
      <c r="RH113" s="31"/>
      <c r="RI113" s="31"/>
      <c r="RJ113" s="31"/>
      <c r="RK113" s="31"/>
      <c r="RL113" s="31"/>
      <c r="RM113" s="31"/>
      <c r="RN113" s="31"/>
      <c r="RO113" s="31"/>
      <c r="RP113" s="31"/>
      <c r="RQ113" s="31"/>
      <c r="RR113" s="31"/>
      <c r="RS113" s="31"/>
      <c r="RT113" s="31"/>
      <c r="RU113" s="31"/>
      <c r="RV113" s="31"/>
      <c r="RW113" s="31"/>
      <c r="RX113" s="31"/>
      <c r="RY113" s="31"/>
      <c r="RZ113" s="31"/>
      <c r="SA113" s="31"/>
      <c r="SB113" s="31"/>
      <c r="SC113" s="31"/>
      <c r="SD113" s="31"/>
      <c r="SE113" s="31"/>
      <c r="SF113" s="31"/>
      <c r="SG113" s="31"/>
      <c r="SH113" s="31"/>
      <c r="SI113" s="31"/>
      <c r="SJ113" s="31"/>
      <c r="SK113" s="31"/>
      <c r="SL113" s="31"/>
      <c r="SM113" s="31"/>
      <c r="SN113" s="31"/>
      <c r="SO113" s="31"/>
      <c r="SP113" s="31"/>
      <c r="SQ113" s="31"/>
      <c r="SR113" s="31"/>
      <c r="SS113" s="31"/>
      <c r="ST113" s="31"/>
      <c r="SU113" s="31"/>
      <c r="SV113" s="31"/>
      <c r="SW113" s="31"/>
      <c r="SX113" s="31"/>
      <c r="SY113" s="31"/>
      <c r="SZ113" s="31"/>
      <c r="TA113" s="31"/>
      <c r="TB113" s="31"/>
      <c r="TC113" s="31"/>
      <c r="TD113" s="31"/>
      <c r="TE113" s="31"/>
      <c r="TF113" s="31"/>
      <c r="TG113" s="31"/>
      <c r="TH113" s="31"/>
      <c r="TI113" s="31"/>
      <c r="TJ113" s="31"/>
      <c r="TK113" s="31"/>
      <c r="TL113" s="31"/>
      <c r="TM113" s="31"/>
      <c r="TN113" s="31"/>
      <c r="TO113" s="31"/>
      <c r="TP113" s="31"/>
      <c r="TQ113" s="31"/>
      <c r="TR113" s="31"/>
      <c r="TS113" s="31"/>
      <c r="TT113" s="31"/>
      <c r="TU113" s="31"/>
      <c r="TV113" s="31"/>
      <c r="TW113" s="31"/>
      <c r="TX113" s="31"/>
      <c r="TY113" s="31"/>
      <c r="TZ113" s="31"/>
      <c r="UA113" s="31"/>
      <c r="UB113" s="31"/>
      <c r="UC113" s="31"/>
      <c r="UD113" s="31"/>
      <c r="UE113" s="31"/>
      <c r="UF113" s="31"/>
      <c r="UG113" s="31"/>
      <c r="UH113" s="31"/>
      <c r="UI113" s="31"/>
      <c r="UJ113" s="31"/>
      <c r="UK113" s="31"/>
      <c r="UL113" s="31"/>
      <c r="UM113" s="31"/>
      <c r="UN113" s="31"/>
      <c r="UO113" s="31"/>
      <c r="UP113" s="31"/>
      <c r="UQ113" s="31"/>
      <c r="UR113" s="31"/>
      <c r="US113" s="31"/>
      <c r="UT113" s="31"/>
      <c r="UU113" s="31"/>
      <c r="UV113" s="31"/>
      <c r="UW113" s="31"/>
      <c r="UX113" s="31"/>
      <c r="UY113" s="31"/>
      <c r="UZ113" s="31"/>
      <c r="VA113" s="31"/>
      <c r="VB113" s="31"/>
      <c r="VC113" s="31"/>
      <c r="VD113" s="31"/>
      <c r="VE113" s="31"/>
      <c r="VF113" s="31"/>
      <c r="VG113" s="31"/>
      <c r="VH113" s="31"/>
      <c r="VI113" s="31"/>
      <c r="VJ113" s="31"/>
      <c r="VK113" s="31"/>
      <c r="VL113" s="31"/>
      <c r="VM113" s="31"/>
      <c r="VN113" s="31"/>
      <c r="VO113" s="31"/>
      <c r="VP113" s="31"/>
      <c r="VQ113" s="31"/>
      <c r="VR113" s="31"/>
      <c r="VS113" s="31"/>
      <c r="VT113" s="31"/>
      <c r="VU113" s="31"/>
      <c r="VV113" s="31"/>
      <c r="VW113" s="31"/>
      <c r="VX113" s="31"/>
      <c r="VY113" s="31"/>
      <c r="VZ113" s="31"/>
      <c r="WA113" s="31"/>
      <c r="WB113" s="31"/>
      <c r="WC113" s="31"/>
      <c r="WD113" s="31"/>
      <c r="WE113" s="31"/>
      <c r="WF113" s="31"/>
      <c r="WG113" s="31"/>
      <c r="WH113" s="31"/>
      <c r="WI113" s="31"/>
      <c r="WJ113" s="31"/>
      <c r="WK113" s="31"/>
      <c r="WL113" s="31"/>
      <c r="WM113" s="31"/>
      <c r="WN113" s="31"/>
      <c r="WO113" s="31"/>
      <c r="WP113" s="31"/>
      <c r="WQ113" s="31"/>
      <c r="WR113" s="31"/>
      <c r="WS113" s="31"/>
      <c r="WT113" s="31"/>
      <c r="WU113" s="31"/>
      <c r="WV113" s="31"/>
      <c r="WW113" s="31"/>
      <c r="WX113" s="31"/>
      <c r="WY113" s="31"/>
      <c r="WZ113" s="31"/>
      <c r="XA113" s="31"/>
      <c r="XB113" s="31"/>
      <c r="XC113" s="31"/>
      <c r="XD113" s="31"/>
      <c r="XE113" s="31"/>
      <c r="XF113" s="31"/>
      <c r="XG113" s="31"/>
      <c r="XH113" s="31"/>
      <c r="XI113" s="31"/>
      <c r="XJ113" s="31"/>
      <c r="XK113" s="31"/>
      <c r="XL113" s="31"/>
      <c r="XM113" s="31"/>
      <c r="XN113" s="31"/>
      <c r="XO113" s="31"/>
      <c r="XP113" s="31"/>
      <c r="XQ113" s="31"/>
      <c r="XR113" s="31"/>
      <c r="XS113" s="31"/>
      <c r="XT113" s="31"/>
      <c r="XU113" s="31"/>
      <c r="XV113" s="31"/>
      <c r="XW113" s="31"/>
      <c r="XX113" s="31"/>
      <c r="XY113" s="31"/>
      <c r="XZ113" s="31"/>
      <c r="YA113" s="31"/>
      <c r="YB113" s="31"/>
      <c r="YC113" s="31"/>
      <c r="YD113" s="31"/>
      <c r="YE113" s="31"/>
      <c r="YF113" s="31"/>
      <c r="YG113" s="31"/>
      <c r="YH113" s="31"/>
      <c r="YI113" s="31"/>
      <c r="YJ113" s="31"/>
      <c r="YK113" s="31"/>
      <c r="YL113" s="31"/>
      <c r="YM113" s="31"/>
      <c r="YN113" s="31"/>
      <c r="YO113" s="31"/>
      <c r="YP113" s="31"/>
      <c r="YQ113" s="31"/>
      <c r="YR113" s="31"/>
      <c r="YS113" s="31"/>
      <c r="YT113" s="31"/>
      <c r="YU113" s="31"/>
      <c r="YV113" s="31"/>
      <c r="YW113" s="31"/>
      <c r="YX113" s="31"/>
      <c r="YY113" s="31"/>
      <c r="YZ113" s="31"/>
      <c r="ZA113" s="31"/>
      <c r="ZB113" s="31"/>
      <c r="ZC113" s="31"/>
      <c r="ZD113" s="31"/>
      <c r="ZE113" s="31"/>
      <c r="ZF113" s="31"/>
      <c r="ZG113" s="31"/>
      <c r="ZH113" s="31"/>
      <c r="ZI113" s="31"/>
      <c r="ZJ113" s="31"/>
      <c r="ZK113" s="31"/>
      <c r="ZL113" s="31"/>
      <c r="ZM113" s="31"/>
      <c r="ZN113" s="31"/>
      <c r="ZO113" s="31"/>
      <c r="ZP113" s="31"/>
      <c r="ZQ113" s="31"/>
      <c r="ZR113" s="31"/>
      <c r="ZS113" s="31"/>
      <c r="ZT113" s="31"/>
      <c r="ZU113" s="31"/>
      <c r="ZV113" s="31"/>
      <c r="ZW113" s="31"/>
      <c r="ZX113" s="31"/>
      <c r="ZY113" s="31"/>
      <c r="ZZ113" s="31"/>
      <c r="AAA113" s="31"/>
      <c r="AAB113" s="31"/>
      <c r="AAC113" s="31"/>
      <c r="AAD113" s="31"/>
      <c r="AAE113" s="31"/>
      <c r="AAF113" s="31"/>
      <c r="AAG113" s="31"/>
      <c r="AAH113" s="31"/>
      <c r="AAI113" s="31"/>
      <c r="AAJ113" s="31"/>
      <c r="AAK113" s="31"/>
      <c r="AAL113" s="31"/>
      <c r="AAM113" s="31"/>
      <c r="AAN113" s="31"/>
      <c r="AAO113" s="31"/>
      <c r="AAP113" s="31"/>
      <c r="AAQ113" s="31"/>
      <c r="AAR113" s="31"/>
      <c r="AAS113" s="31"/>
      <c r="AAT113" s="31"/>
      <c r="AAU113" s="31"/>
      <c r="AAV113" s="31"/>
      <c r="AAW113" s="31"/>
      <c r="AAX113" s="31"/>
      <c r="AAY113" s="31"/>
      <c r="AAZ113" s="31"/>
      <c r="ABA113" s="31"/>
      <c r="ABB113" s="31"/>
      <c r="ABC113" s="31"/>
      <c r="ABD113" s="31"/>
      <c r="ABE113" s="31"/>
      <c r="ABF113" s="31"/>
      <c r="ABG113" s="31"/>
      <c r="ABH113" s="31"/>
      <c r="ABI113" s="31"/>
      <c r="ABJ113" s="31"/>
      <c r="ABK113" s="31"/>
      <c r="ABL113" s="31"/>
      <c r="ABM113" s="31"/>
      <c r="ABN113" s="31"/>
      <c r="ABO113" s="31"/>
      <c r="ABP113" s="31"/>
      <c r="ABQ113" s="31"/>
      <c r="ABR113" s="31"/>
      <c r="ABS113" s="31"/>
      <c r="ABT113" s="31"/>
      <c r="ABU113" s="31"/>
      <c r="ABV113" s="31"/>
      <c r="ABW113" s="31"/>
      <c r="ABX113" s="31"/>
      <c r="ABY113" s="31"/>
      <c r="ABZ113" s="31"/>
      <c r="ACA113" s="31"/>
      <c r="ACB113" s="31"/>
      <c r="ACC113" s="31"/>
      <c r="ACD113" s="31"/>
      <c r="ACE113" s="31"/>
      <c r="ACF113" s="31"/>
      <c r="ACG113" s="31"/>
      <c r="ACH113" s="31"/>
      <c r="ACI113" s="31"/>
      <c r="ACJ113" s="31"/>
      <c r="ACK113" s="31"/>
      <c r="ACL113" s="31"/>
      <c r="ACM113" s="31"/>
      <c r="ACN113" s="31"/>
      <c r="ACO113" s="31"/>
      <c r="ACP113" s="31"/>
      <c r="ACQ113" s="31"/>
      <c r="ACR113" s="31"/>
      <c r="ACS113" s="31"/>
      <c r="ACT113" s="31"/>
      <c r="ACU113" s="31"/>
      <c r="ACV113" s="31"/>
      <c r="ACW113" s="31"/>
      <c r="ACX113" s="31"/>
      <c r="ACY113" s="31"/>
      <c r="ACZ113" s="31"/>
      <c r="ADA113" s="31"/>
      <c r="ADB113" s="31"/>
      <c r="ADC113" s="31"/>
      <c r="ADD113" s="31"/>
      <c r="ADE113" s="31"/>
      <c r="ADF113" s="31"/>
      <c r="ADG113" s="31"/>
      <c r="ADH113" s="31"/>
      <c r="ADI113" s="31"/>
      <c r="ADJ113" s="31"/>
      <c r="ADK113" s="31"/>
      <c r="ADL113" s="31"/>
      <c r="ADM113" s="31"/>
      <c r="ADN113" s="31"/>
      <c r="ADO113" s="31"/>
      <c r="ADP113" s="31"/>
      <c r="ADQ113" s="31"/>
      <c r="ADR113" s="31"/>
      <c r="ADS113" s="31"/>
      <c r="ADT113" s="31"/>
      <c r="ADU113" s="31"/>
      <c r="ADV113" s="31"/>
      <c r="ADW113" s="31"/>
      <c r="ADX113" s="31"/>
      <c r="ADY113" s="31"/>
      <c r="ADZ113" s="31"/>
      <c r="AEA113" s="31"/>
      <c r="AEB113" s="31"/>
      <c r="AEC113" s="31"/>
      <c r="AED113" s="31"/>
      <c r="AEE113" s="31"/>
      <c r="AEF113" s="31"/>
      <c r="AEG113" s="31"/>
      <c r="AEH113" s="31"/>
      <c r="AEI113" s="31"/>
      <c r="AEJ113" s="31"/>
      <c r="AEK113" s="31"/>
      <c r="AEL113" s="31"/>
      <c r="AEM113" s="31"/>
      <c r="AEN113" s="31"/>
      <c r="AEO113" s="31"/>
      <c r="AEP113" s="31"/>
      <c r="AEQ113" s="31"/>
      <c r="AER113" s="31"/>
      <c r="AES113" s="31"/>
      <c r="AET113" s="31"/>
      <c r="AEU113" s="31"/>
      <c r="AEV113" s="31"/>
      <c r="AEW113" s="31"/>
      <c r="AEX113" s="31"/>
      <c r="AEY113" s="31"/>
      <c r="AEZ113" s="31"/>
      <c r="AFA113" s="31"/>
      <c r="AFB113" s="31"/>
      <c r="AFC113" s="31"/>
      <c r="AFD113" s="31"/>
      <c r="AFE113" s="31"/>
      <c r="AFF113" s="31"/>
      <c r="AFG113" s="31"/>
      <c r="AFH113" s="31"/>
      <c r="AFI113" s="31"/>
      <c r="AFJ113" s="31"/>
      <c r="AFK113" s="31"/>
      <c r="AFL113" s="31"/>
      <c r="AFM113" s="31"/>
      <c r="AFN113" s="31"/>
      <c r="AFO113" s="31"/>
      <c r="AFP113" s="31"/>
      <c r="AFQ113" s="31"/>
      <c r="AFR113" s="31"/>
      <c r="AFS113" s="31"/>
      <c r="AFT113" s="31"/>
      <c r="AFU113" s="31"/>
      <c r="AFV113" s="31"/>
      <c r="AFW113" s="31"/>
      <c r="AFX113" s="31"/>
      <c r="AFY113" s="31"/>
      <c r="AFZ113" s="31"/>
      <c r="AGA113" s="31"/>
      <c r="AGB113" s="31"/>
      <c r="AGC113" s="31"/>
      <c r="AGD113" s="31"/>
      <c r="AGE113" s="31"/>
      <c r="AGF113" s="31"/>
      <c r="AGG113" s="31"/>
      <c r="AGH113" s="31"/>
      <c r="AGI113" s="31"/>
      <c r="AGJ113" s="31"/>
      <c r="AGK113" s="31"/>
      <c r="AGL113" s="31"/>
      <c r="AGM113" s="31"/>
      <c r="AGN113" s="31"/>
      <c r="AGO113" s="31"/>
      <c r="AGP113" s="31"/>
      <c r="AGQ113" s="31"/>
      <c r="AGR113" s="31"/>
      <c r="AGS113" s="31"/>
      <c r="AGT113" s="31"/>
      <c r="AGU113" s="31"/>
      <c r="AGV113" s="31"/>
      <c r="AGW113" s="31"/>
      <c r="AGX113" s="31"/>
      <c r="AGY113" s="31"/>
      <c r="AGZ113" s="31"/>
      <c r="AHA113" s="31"/>
      <c r="AHB113" s="31"/>
      <c r="AHC113" s="31"/>
      <c r="AHD113" s="31"/>
      <c r="AHE113" s="31"/>
      <c r="AHF113" s="31"/>
      <c r="AHG113" s="31"/>
      <c r="AHH113" s="31"/>
      <c r="AHI113" s="31"/>
      <c r="AHJ113" s="31"/>
      <c r="AHK113" s="31"/>
      <c r="AHL113" s="31"/>
      <c r="AHM113" s="31"/>
      <c r="AHN113" s="31"/>
      <c r="AHO113" s="31"/>
      <c r="AHP113" s="31"/>
      <c r="AHQ113" s="31"/>
      <c r="AHR113" s="31"/>
      <c r="AHS113" s="31"/>
      <c r="AHT113" s="31"/>
      <c r="AHU113" s="31"/>
      <c r="AHV113" s="31"/>
      <c r="AHW113" s="31"/>
      <c r="AHX113" s="31"/>
      <c r="AHY113" s="31"/>
      <c r="AHZ113" s="31"/>
      <c r="AIA113" s="31"/>
      <c r="AIB113" s="31"/>
      <c r="AIC113" s="31"/>
      <c r="AID113" s="31"/>
      <c r="AIE113" s="31"/>
      <c r="AIF113" s="31"/>
      <c r="AIG113" s="31"/>
      <c r="AIH113" s="31"/>
      <c r="AII113" s="31"/>
      <c r="AIJ113" s="31"/>
      <c r="AIK113" s="31"/>
      <c r="AIL113" s="31"/>
      <c r="AIM113" s="31"/>
      <c r="AIN113" s="31"/>
      <c r="AIO113" s="31"/>
      <c r="AIP113" s="31"/>
      <c r="AIQ113" s="31"/>
      <c r="AIR113" s="31"/>
      <c r="AIS113" s="31"/>
      <c r="AIT113" s="31"/>
      <c r="AIU113" s="31"/>
      <c r="AIV113" s="31"/>
      <c r="AIW113" s="31"/>
      <c r="AIX113" s="31"/>
      <c r="AIY113" s="31"/>
      <c r="AIZ113" s="31"/>
      <c r="AJA113" s="31"/>
      <c r="AJB113" s="31"/>
      <c r="AJC113" s="31"/>
      <c r="AJD113" s="31"/>
      <c r="AJE113" s="31"/>
      <c r="AJF113" s="31"/>
      <c r="AJG113" s="31"/>
      <c r="AJH113" s="31"/>
      <c r="AJI113" s="31"/>
      <c r="AJJ113" s="31"/>
      <c r="AJK113" s="31"/>
      <c r="AJL113" s="31"/>
      <c r="AJM113" s="31"/>
      <c r="AJN113" s="31"/>
      <c r="AJO113" s="31"/>
      <c r="AJP113" s="31"/>
      <c r="AJQ113" s="31"/>
      <c r="AJR113" s="31"/>
      <c r="AJS113" s="31"/>
      <c r="AJT113" s="31"/>
      <c r="AJU113" s="31"/>
      <c r="AJV113" s="31"/>
      <c r="AJW113" s="31"/>
      <c r="AJX113" s="31"/>
      <c r="AJY113" s="31"/>
      <c r="AJZ113" s="31"/>
      <c r="AKA113" s="31"/>
      <c r="AKB113" s="31"/>
      <c r="AKC113" s="31"/>
      <c r="AKD113" s="31"/>
      <c r="AKE113" s="31"/>
      <c r="AKF113" s="31"/>
      <c r="AKG113" s="31"/>
      <c r="AKH113" s="31"/>
      <c r="AKI113" s="31"/>
      <c r="AKJ113" s="31"/>
      <c r="AKK113" s="31"/>
      <c r="AKL113" s="31"/>
      <c r="AKM113" s="31"/>
      <c r="AKN113" s="31"/>
      <c r="AKO113" s="31"/>
      <c r="AKP113" s="31"/>
      <c r="AKQ113" s="31"/>
      <c r="AKR113" s="31"/>
      <c r="AKS113" s="31"/>
      <c r="AKT113" s="31"/>
      <c r="AKU113" s="31"/>
      <c r="AKV113" s="31"/>
      <c r="AKW113" s="31"/>
      <c r="AKX113" s="31"/>
      <c r="AKY113" s="31"/>
      <c r="AKZ113" s="31"/>
      <c r="ALA113" s="31"/>
      <c r="ALB113" s="31"/>
      <c r="ALC113" s="31"/>
      <c r="ALD113" s="31"/>
      <c r="ALE113" s="31"/>
      <c r="ALF113" s="31"/>
      <c r="ALG113" s="31"/>
      <c r="ALH113" s="31"/>
      <c r="ALI113" s="31"/>
      <c r="ALJ113" s="31"/>
      <c r="ALK113" s="31"/>
      <c r="ALL113" s="31"/>
      <c r="ALM113" s="31"/>
      <c r="ALN113" s="31"/>
      <c r="ALO113" s="31"/>
      <c r="ALP113" s="31"/>
      <c r="ALQ113" s="31"/>
      <c r="ALR113" s="31"/>
      <c r="ALS113" s="31"/>
      <c r="ALT113" s="31"/>
      <c r="ALU113" s="31"/>
      <c r="ALV113" s="31"/>
      <c r="ALW113" s="31"/>
      <c r="ALX113" s="31"/>
      <c r="ALY113" s="31"/>
      <c r="ALZ113" s="31"/>
      <c r="AMA113" s="31"/>
      <c r="AMB113" s="31"/>
      <c r="AMC113" s="31"/>
      <c r="AMD113" s="31"/>
      <c r="AME113" s="31"/>
      <c r="AMF113" s="31"/>
      <c r="AMG113" s="31"/>
      <c r="AMH113" s="31"/>
      <c r="AMI113" s="31"/>
      <c r="AMJ113" s="31"/>
      <c r="AMK113" s="31"/>
      <c r="AML113" s="31"/>
      <c r="AMM113" s="31"/>
      <c r="AMN113" s="31"/>
      <c r="AMO113" s="31"/>
      <c r="AMP113" s="31"/>
      <c r="AMQ113" s="31"/>
      <c r="AMR113" s="31"/>
      <c r="AMS113" s="31"/>
      <c r="AMT113" s="31"/>
      <c r="AMU113" s="31"/>
      <c r="AMV113" s="31"/>
      <c r="AMW113" s="31"/>
      <c r="AMX113" s="31"/>
      <c r="AMY113" s="31"/>
      <c r="AMZ113" s="31"/>
      <c r="ANA113" s="31"/>
      <c r="ANB113" s="31"/>
      <c r="ANC113" s="31"/>
      <c r="AND113" s="31"/>
      <c r="ANE113" s="31"/>
      <c r="ANF113" s="31"/>
      <c r="ANG113" s="31"/>
      <c r="ANH113" s="31"/>
      <c r="ANI113" s="31"/>
      <c r="ANJ113" s="31"/>
      <c r="ANK113" s="31"/>
      <c r="ANL113" s="31"/>
      <c r="ANM113" s="31"/>
      <c r="ANN113" s="31"/>
      <c r="ANO113" s="31"/>
      <c r="ANP113" s="31"/>
      <c r="ANQ113" s="31"/>
      <c r="ANR113" s="31"/>
      <c r="ANS113" s="31"/>
      <c r="ANT113" s="31"/>
      <c r="ANU113" s="31"/>
      <c r="ANV113" s="31"/>
      <c r="ANW113" s="31"/>
      <c r="ANX113" s="31"/>
      <c r="ANY113" s="31"/>
      <c r="ANZ113" s="31"/>
      <c r="AOA113" s="31"/>
      <c r="AOB113" s="31"/>
      <c r="AOC113" s="31"/>
      <c r="AOD113" s="31"/>
      <c r="AOE113" s="31"/>
      <c r="AOF113" s="31"/>
      <c r="AOG113" s="31"/>
      <c r="AOH113" s="31"/>
      <c r="AOI113" s="31"/>
      <c r="AOJ113" s="31"/>
      <c r="AOK113" s="31"/>
      <c r="AOL113" s="31"/>
      <c r="AOM113" s="31"/>
      <c r="AON113" s="31"/>
      <c r="AOO113" s="31"/>
      <c r="AOP113" s="31"/>
      <c r="AOQ113" s="31"/>
      <c r="AOR113" s="31"/>
      <c r="AOS113" s="31"/>
      <c r="AOT113" s="31"/>
      <c r="AOU113" s="31"/>
      <c r="AOV113" s="31"/>
      <c r="AOW113" s="31"/>
      <c r="AOX113" s="31"/>
      <c r="AOY113" s="31"/>
      <c r="AOZ113" s="31"/>
      <c r="APA113" s="31"/>
      <c r="APB113" s="31"/>
      <c r="APC113" s="31"/>
      <c r="APD113" s="31"/>
      <c r="APE113" s="31"/>
      <c r="APF113" s="31"/>
      <c r="APG113" s="31"/>
      <c r="APH113" s="31"/>
      <c r="API113" s="31"/>
      <c r="APJ113" s="31"/>
      <c r="APK113" s="31"/>
      <c r="APL113" s="31"/>
      <c r="APM113" s="31"/>
      <c r="APN113" s="31"/>
      <c r="APO113" s="31"/>
      <c r="APP113" s="31"/>
      <c r="APQ113" s="31"/>
      <c r="APR113" s="31"/>
      <c r="APS113" s="31"/>
      <c r="APT113" s="31"/>
      <c r="APU113" s="31"/>
      <c r="APV113" s="31"/>
      <c r="APW113" s="31"/>
      <c r="APX113" s="31"/>
      <c r="APY113" s="31"/>
      <c r="APZ113" s="31"/>
      <c r="AQA113" s="31"/>
      <c r="AQB113" s="31"/>
      <c r="AQC113" s="31"/>
      <c r="AQD113" s="31"/>
      <c r="AQE113" s="31"/>
      <c r="AQF113" s="31"/>
      <c r="AQG113" s="31"/>
      <c r="AQH113" s="31"/>
      <c r="AQI113" s="31"/>
      <c r="AQJ113" s="31"/>
      <c r="AQK113" s="31"/>
      <c r="AQL113" s="31"/>
      <c r="AQM113" s="31"/>
      <c r="AQN113" s="31"/>
      <c r="AQO113" s="31"/>
      <c r="AQP113" s="31"/>
      <c r="AQQ113" s="31"/>
      <c r="AQR113" s="31"/>
      <c r="AQS113" s="31"/>
      <c r="AQT113" s="31"/>
      <c r="AQU113" s="31"/>
      <c r="AQV113" s="31"/>
      <c r="AQW113" s="31"/>
      <c r="AQX113" s="31"/>
      <c r="AQY113" s="31"/>
      <c r="AQZ113" s="31"/>
      <c r="ARA113" s="31"/>
      <c r="ARB113" s="31"/>
      <c r="ARC113" s="31"/>
      <c r="ARD113" s="31"/>
      <c r="ARE113" s="31"/>
      <c r="ARF113" s="31"/>
      <c r="ARG113" s="31"/>
      <c r="ARH113" s="31"/>
      <c r="ARI113" s="31"/>
      <c r="ARJ113" s="31"/>
      <c r="ARK113" s="31"/>
      <c r="ARL113" s="31"/>
      <c r="ARM113" s="31"/>
      <c r="ARN113" s="31"/>
      <c r="ARO113" s="31"/>
      <c r="ARP113" s="31"/>
      <c r="ARQ113" s="31"/>
      <c r="ARR113" s="31"/>
      <c r="ARS113" s="31"/>
      <c r="ART113" s="31"/>
      <c r="ARU113" s="31"/>
      <c r="ARV113" s="31"/>
      <c r="ARW113" s="31"/>
      <c r="ARX113" s="31"/>
      <c r="ARY113" s="31"/>
      <c r="ARZ113" s="31"/>
      <c r="ASA113" s="31"/>
      <c r="ASB113" s="31"/>
      <c r="ASC113" s="31"/>
      <c r="ASD113" s="31"/>
      <c r="ASE113" s="31"/>
      <c r="ASF113" s="31"/>
      <c r="ASG113" s="31"/>
      <c r="ASH113" s="31"/>
      <c r="ASI113" s="31"/>
      <c r="ASJ113" s="31"/>
      <c r="ASK113" s="31"/>
      <c r="ASL113" s="31"/>
      <c r="ASM113" s="31"/>
      <c r="ASN113" s="31"/>
      <c r="ASO113" s="31"/>
      <c r="ASP113" s="31"/>
      <c r="ASQ113" s="31"/>
      <c r="ASR113" s="31"/>
      <c r="ASS113" s="31"/>
      <c r="AST113" s="31"/>
      <c r="ASU113" s="31"/>
      <c r="ASV113" s="31"/>
      <c r="ASW113" s="31"/>
      <c r="ASX113" s="31"/>
      <c r="ASY113" s="31"/>
      <c r="ASZ113" s="31"/>
      <c r="ATA113" s="31"/>
      <c r="ATB113" s="31"/>
      <c r="ATC113" s="31"/>
      <c r="ATD113" s="31"/>
      <c r="ATE113" s="31"/>
      <c r="ATF113" s="31"/>
      <c r="ATG113" s="31"/>
      <c r="ATH113" s="31"/>
      <c r="ATI113" s="31"/>
      <c r="ATJ113" s="31"/>
      <c r="ATK113" s="31"/>
      <c r="ATL113" s="31"/>
      <c r="ATM113" s="31"/>
      <c r="ATN113" s="31"/>
      <c r="ATO113" s="31"/>
      <c r="ATP113" s="31"/>
      <c r="ATQ113" s="31"/>
      <c r="ATR113" s="31"/>
      <c r="ATS113" s="31"/>
      <c r="ATT113" s="31"/>
      <c r="ATU113" s="31"/>
      <c r="ATV113" s="31"/>
      <c r="ATW113" s="31"/>
      <c r="ATX113" s="31"/>
      <c r="ATY113" s="31"/>
      <c r="ATZ113" s="31"/>
      <c r="AUA113" s="31"/>
      <c r="AUB113" s="31"/>
      <c r="AUC113" s="31"/>
      <c r="AUD113" s="31"/>
      <c r="AUE113" s="31"/>
      <c r="AUF113" s="31"/>
      <c r="AUG113" s="31"/>
      <c r="AUH113" s="31"/>
      <c r="AUI113" s="31"/>
      <c r="AUJ113" s="31"/>
      <c r="AUK113" s="31"/>
      <c r="AUL113" s="31"/>
      <c r="AUM113" s="31"/>
      <c r="AUN113" s="31"/>
      <c r="AUO113" s="31"/>
      <c r="AUP113" s="31"/>
      <c r="AUQ113" s="31"/>
      <c r="AUR113" s="31"/>
      <c r="AUS113" s="31"/>
      <c r="AUT113" s="31"/>
      <c r="AUU113" s="31"/>
      <c r="AUV113" s="31"/>
      <c r="AUW113" s="31"/>
      <c r="AUX113" s="31"/>
      <c r="AUY113" s="31"/>
      <c r="AUZ113" s="31"/>
      <c r="AVA113" s="31"/>
      <c r="AVB113" s="31"/>
      <c r="AVC113" s="31"/>
      <c r="AVD113" s="31"/>
      <c r="AVE113" s="31"/>
      <c r="AVF113" s="31"/>
      <c r="AVG113" s="31"/>
      <c r="AVH113" s="31"/>
      <c r="AVI113" s="31"/>
      <c r="AVJ113" s="31"/>
      <c r="AVK113" s="31"/>
      <c r="AVL113" s="31"/>
      <c r="AVM113" s="31"/>
      <c r="AVN113" s="31"/>
      <c r="AVO113" s="31"/>
      <c r="AVP113" s="31"/>
      <c r="AVQ113" s="31"/>
      <c r="AVR113" s="31"/>
      <c r="AVS113" s="31"/>
      <c r="AVT113" s="31"/>
      <c r="AVU113" s="31"/>
      <c r="AVV113" s="31"/>
      <c r="AVW113" s="31"/>
      <c r="AVX113" s="31"/>
      <c r="AVY113" s="31"/>
      <c r="AVZ113" s="31"/>
      <c r="AWA113" s="31"/>
      <c r="AWB113" s="31"/>
      <c r="AWC113" s="31"/>
      <c r="AWD113" s="31"/>
      <c r="AWE113" s="31"/>
      <c r="AWF113" s="31"/>
      <c r="AWG113" s="31"/>
      <c r="AWH113" s="31"/>
      <c r="AWI113" s="31"/>
      <c r="AWJ113" s="31"/>
      <c r="AWK113" s="31"/>
      <c r="AWL113" s="31"/>
      <c r="AWM113" s="31"/>
      <c r="AWN113" s="31"/>
      <c r="AWO113" s="31"/>
      <c r="AWP113" s="31"/>
      <c r="AWQ113" s="31"/>
      <c r="AWR113" s="31"/>
      <c r="AWS113" s="31"/>
      <c r="AWT113" s="31"/>
      <c r="AWU113" s="31"/>
      <c r="AWV113" s="31"/>
      <c r="AWW113" s="31"/>
      <c r="AWX113" s="31"/>
      <c r="AWY113" s="31"/>
      <c r="AWZ113" s="31"/>
      <c r="AXA113" s="31"/>
      <c r="AXB113" s="31"/>
      <c r="AXC113" s="31"/>
      <c r="AXD113" s="31"/>
      <c r="AXE113" s="31"/>
      <c r="AXF113" s="31"/>
      <c r="AXG113" s="31"/>
      <c r="AXH113" s="31"/>
      <c r="AXI113" s="31"/>
      <c r="AXJ113" s="31"/>
      <c r="AXK113" s="31"/>
      <c r="AXL113" s="31"/>
      <c r="AXM113" s="31"/>
      <c r="AXN113" s="31"/>
      <c r="AXO113" s="31"/>
      <c r="AXP113" s="31"/>
      <c r="AXQ113" s="31"/>
      <c r="AXR113" s="31"/>
      <c r="AXS113" s="31"/>
      <c r="AXT113" s="31"/>
      <c r="AXU113" s="31"/>
      <c r="AXV113" s="31"/>
      <c r="AXW113" s="31"/>
      <c r="AXX113" s="31"/>
      <c r="AXY113" s="31"/>
      <c r="AXZ113" s="31"/>
      <c r="AYA113" s="31"/>
      <c r="AYB113" s="31"/>
      <c r="AYC113" s="31"/>
      <c r="AYD113" s="31"/>
      <c r="AYE113" s="31"/>
      <c r="AYF113" s="31"/>
      <c r="AYG113" s="31"/>
      <c r="AYH113" s="31"/>
      <c r="AYI113" s="31"/>
      <c r="AYJ113" s="31"/>
      <c r="AYK113" s="31"/>
      <c r="AYL113" s="31"/>
      <c r="AYM113" s="31"/>
      <c r="AYN113" s="31"/>
      <c r="AYO113" s="31"/>
      <c r="AYP113" s="31"/>
      <c r="AYQ113" s="31"/>
      <c r="AYR113" s="31"/>
      <c r="AYS113" s="31"/>
      <c r="AYT113" s="31"/>
      <c r="AYU113" s="31"/>
      <c r="AYV113" s="31"/>
      <c r="AYW113" s="31"/>
      <c r="AYX113" s="31"/>
      <c r="AYY113" s="31"/>
      <c r="AYZ113" s="31"/>
      <c r="AZA113" s="31"/>
      <c r="AZB113" s="31"/>
      <c r="AZC113" s="31"/>
      <c r="AZD113" s="31"/>
      <c r="AZE113" s="31"/>
      <c r="AZF113" s="31"/>
      <c r="AZG113" s="31"/>
      <c r="AZH113" s="31"/>
      <c r="AZI113" s="31"/>
      <c r="AZJ113" s="31"/>
      <c r="AZK113" s="31"/>
      <c r="AZL113" s="31"/>
      <c r="AZM113" s="31"/>
      <c r="AZN113" s="31"/>
      <c r="AZO113" s="31"/>
      <c r="AZP113" s="31"/>
      <c r="AZQ113" s="31"/>
      <c r="AZR113" s="31"/>
      <c r="AZS113" s="31"/>
      <c r="AZT113" s="31"/>
      <c r="AZU113" s="31"/>
      <c r="AZV113" s="31"/>
      <c r="AZW113" s="31"/>
      <c r="AZX113" s="31"/>
      <c r="AZY113" s="31"/>
      <c r="AZZ113" s="31"/>
      <c r="BAA113" s="31"/>
      <c r="BAB113" s="31"/>
      <c r="BAC113" s="31"/>
      <c r="BAD113" s="31"/>
      <c r="BAE113" s="31"/>
      <c r="BAF113" s="31"/>
      <c r="BAG113" s="31"/>
      <c r="BAH113" s="31"/>
      <c r="BAI113" s="31"/>
      <c r="BAJ113" s="31"/>
      <c r="BAK113" s="31"/>
      <c r="BAL113" s="31"/>
      <c r="BAM113" s="31"/>
      <c r="BAN113" s="31"/>
      <c r="BAO113" s="31"/>
      <c r="BAP113" s="31"/>
      <c r="BAQ113" s="31"/>
      <c r="BAR113" s="31"/>
      <c r="BAS113" s="31"/>
      <c r="BAT113" s="31"/>
      <c r="BAU113" s="31"/>
      <c r="BAV113" s="31"/>
      <c r="BAW113" s="31"/>
      <c r="BAX113" s="31"/>
      <c r="BAY113" s="31"/>
      <c r="BAZ113" s="31"/>
      <c r="BBA113" s="31"/>
      <c r="BBB113" s="31"/>
      <c r="BBC113" s="31"/>
      <c r="BBD113" s="31"/>
      <c r="BBE113" s="31"/>
      <c r="BBF113" s="31"/>
      <c r="BBG113" s="31"/>
      <c r="BBH113" s="31"/>
      <c r="BBI113" s="31"/>
      <c r="BBJ113" s="31"/>
      <c r="BBK113" s="31"/>
      <c r="BBL113" s="31"/>
      <c r="BBM113" s="31"/>
      <c r="BBN113" s="31"/>
      <c r="BBO113" s="31"/>
      <c r="BBP113" s="31"/>
      <c r="BBQ113" s="31"/>
      <c r="BBR113" s="31"/>
      <c r="BBS113" s="31"/>
      <c r="BBT113" s="31"/>
      <c r="BBU113" s="31"/>
      <c r="BBV113" s="31"/>
      <c r="BBW113" s="31"/>
      <c r="BBX113" s="31"/>
      <c r="BBY113" s="31"/>
      <c r="BBZ113" s="31"/>
      <c r="BCA113" s="31"/>
      <c r="BCB113" s="31"/>
      <c r="BCC113" s="31"/>
      <c r="BCD113" s="31"/>
      <c r="BCE113" s="31"/>
      <c r="BCF113" s="31"/>
      <c r="BCG113" s="31"/>
      <c r="BCH113" s="31"/>
      <c r="BCI113" s="31"/>
      <c r="BCJ113" s="31"/>
      <c r="BCK113" s="31"/>
      <c r="BCL113" s="31"/>
      <c r="BCM113" s="31"/>
      <c r="BCN113" s="31"/>
      <c r="BCO113" s="31"/>
      <c r="BCP113" s="31"/>
      <c r="BCQ113" s="31"/>
      <c r="BCR113" s="31"/>
      <c r="BCS113" s="31"/>
      <c r="BCT113" s="31"/>
      <c r="BCU113" s="31"/>
      <c r="BCV113" s="31"/>
      <c r="BCW113" s="31"/>
      <c r="BCX113" s="31"/>
      <c r="BCY113" s="31"/>
      <c r="BCZ113" s="31"/>
      <c r="BDA113" s="31"/>
      <c r="BDB113" s="31"/>
      <c r="BDC113" s="31"/>
      <c r="BDD113" s="31"/>
      <c r="BDE113" s="31"/>
      <c r="BDF113" s="31"/>
      <c r="BDG113" s="31"/>
      <c r="BDH113" s="31"/>
      <c r="BDI113" s="31"/>
      <c r="BDJ113" s="31"/>
      <c r="BDK113" s="31"/>
      <c r="BDL113" s="31"/>
      <c r="BDM113" s="31"/>
      <c r="BDN113" s="31"/>
      <c r="BDO113" s="31"/>
      <c r="BDP113" s="31"/>
      <c r="BDQ113" s="31"/>
      <c r="BDR113" s="31"/>
      <c r="BDS113" s="31"/>
      <c r="BDT113" s="31"/>
      <c r="BDU113" s="31"/>
      <c r="BDV113" s="31"/>
      <c r="BDW113" s="31"/>
      <c r="BDX113" s="31"/>
      <c r="BDY113" s="31"/>
      <c r="BDZ113" s="31"/>
      <c r="BEA113" s="31"/>
      <c r="BEB113" s="31"/>
      <c r="BEC113" s="31"/>
      <c r="BED113" s="31"/>
      <c r="BEE113" s="31"/>
      <c r="BEF113" s="31"/>
      <c r="BEG113" s="31"/>
      <c r="BEH113" s="31"/>
      <c r="BEI113" s="31"/>
      <c r="BEJ113" s="31"/>
      <c r="BEK113" s="31"/>
      <c r="BEL113" s="31"/>
      <c r="BEM113" s="31"/>
      <c r="BEN113" s="31"/>
      <c r="BEO113" s="31"/>
      <c r="BEP113" s="31"/>
      <c r="BEQ113" s="31"/>
      <c r="BER113" s="31"/>
      <c r="BES113" s="31"/>
      <c r="BET113" s="31"/>
      <c r="BEU113" s="31"/>
      <c r="BEV113" s="31"/>
      <c r="BEW113" s="31"/>
      <c r="BEX113" s="31"/>
      <c r="BEY113" s="31"/>
      <c r="BEZ113" s="31"/>
      <c r="BFA113" s="31"/>
      <c r="BFB113" s="31"/>
      <c r="BFC113" s="31"/>
      <c r="BFD113" s="31"/>
      <c r="BFE113" s="31"/>
      <c r="BFF113" s="31"/>
      <c r="BFG113" s="31"/>
      <c r="BFH113" s="31"/>
      <c r="BFI113" s="31"/>
      <c r="BFJ113" s="31"/>
      <c r="BFK113" s="31"/>
      <c r="BFL113" s="31"/>
      <c r="BFM113" s="31"/>
      <c r="BFN113" s="31"/>
      <c r="BFO113" s="31"/>
      <c r="BFP113" s="31"/>
      <c r="BFQ113" s="31"/>
      <c r="BFR113" s="31"/>
      <c r="BFS113" s="31"/>
      <c r="BFT113" s="31"/>
      <c r="BFU113" s="31"/>
      <c r="BFV113" s="31"/>
      <c r="BFW113" s="31"/>
      <c r="BFX113" s="31"/>
      <c r="BFY113" s="31"/>
      <c r="BFZ113" s="31"/>
      <c r="BGA113" s="31"/>
      <c r="BGB113" s="31"/>
      <c r="BGC113" s="31"/>
      <c r="BGD113" s="31"/>
      <c r="BGE113" s="31"/>
      <c r="BGF113" s="31"/>
      <c r="BGG113" s="31"/>
      <c r="BGH113" s="31"/>
      <c r="BGI113" s="31"/>
      <c r="BGJ113" s="31"/>
      <c r="BGK113" s="31"/>
      <c r="BGL113" s="31"/>
      <c r="BGM113" s="31"/>
      <c r="BGN113" s="31"/>
      <c r="BGO113" s="31"/>
      <c r="BGP113" s="31"/>
      <c r="BGQ113" s="31"/>
      <c r="BGR113" s="31"/>
      <c r="BGS113" s="31"/>
      <c r="BGT113" s="31"/>
      <c r="BGU113" s="31"/>
      <c r="BGV113" s="31"/>
      <c r="BGW113" s="31"/>
      <c r="BGX113" s="31"/>
      <c r="BGY113" s="31"/>
      <c r="BGZ113" s="31"/>
      <c r="BHA113" s="31"/>
      <c r="BHB113" s="31"/>
      <c r="BHC113" s="31"/>
      <c r="BHD113" s="31"/>
      <c r="BHE113" s="31"/>
      <c r="BHF113" s="31"/>
      <c r="BHG113" s="31"/>
      <c r="BHH113" s="31"/>
      <c r="BHI113" s="31"/>
      <c r="BHJ113" s="31"/>
      <c r="BHK113" s="31"/>
      <c r="BHL113" s="31"/>
      <c r="BHM113" s="31"/>
      <c r="BHN113" s="31"/>
      <c r="BHO113" s="31"/>
      <c r="BHP113" s="31"/>
      <c r="BHQ113" s="31"/>
      <c r="BHR113" s="31"/>
      <c r="BHS113" s="31"/>
      <c r="BHT113" s="31"/>
      <c r="BHU113" s="31"/>
      <c r="BHV113" s="31"/>
      <c r="BHW113" s="31"/>
      <c r="BHX113" s="31"/>
      <c r="BHY113" s="31"/>
      <c r="BHZ113" s="31"/>
      <c r="BIA113" s="31"/>
      <c r="BIB113" s="31"/>
      <c r="BIC113" s="31"/>
      <c r="BID113" s="31"/>
      <c r="BIE113" s="31"/>
      <c r="BIF113" s="31"/>
      <c r="BIG113" s="31"/>
      <c r="BIH113" s="31"/>
      <c r="BII113" s="31"/>
      <c r="BIJ113" s="31"/>
      <c r="BIK113" s="31"/>
      <c r="BIL113" s="31"/>
      <c r="BIM113" s="31"/>
      <c r="BIN113" s="31"/>
      <c r="BIO113" s="31"/>
      <c r="BIP113" s="31"/>
      <c r="BIQ113" s="31"/>
      <c r="BIR113" s="31"/>
      <c r="BIS113" s="31"/>
      <c r="BIT113" s="31"/>
      <c r="BIU113" s="31"/>
      <c r="BIV113" s="31"/>
      <c r="BIW113" s="31"/>
      <c r="BIX113" s="31"/>
      <c r="BIY113" s="31"/>
      <c r="BIZ113" s="31"/>
      <c r="BJA113" s="31"/>
      <c r="BJB113" s="31"/>
      <c r="BJC113" s="31"/>
      <c r="BJD113" s="31"/>
      <c r="BJE113" s="31"/>
      <c r="BJF113" s="31"/>
      <c r="BJG113" s="31"/>
      <c r="BJH113" s="31"/>
      <c r="BJI113" s="31"/>
      <c r="BJJ113" s="31"/>
      <c r="BJK113" s="31"/>
      <c r="BJL113" s="31"/>
      <c r="BJM113" s="31"/>
      <c r="BJN113" s="31"/>
      <c r="BJO113" s="31"/>
      <c r="BJP113" s="31"/>
      <c r="BJQ113" s="31"/>
      <c r="BJR113" s="31"/>
      <c r="BJS113" s="31"/>
      <c r="BJT113" s="31"/>
      <c r="BJU113" s="31"/>
      <c r="BJV113" s="31"/>
      <c r="BJW113" s="31"/>
      <c r="BJX113" s="31"/>
      <c r="BJY113" s="31"/>
      <c r="BJZ113" s="31"/>
      <c r="BKA113" s="31"/>
      <c r="BKB113" s="31"/>
      <c r="BKC113" s="31"/>
      <c r="BKD113" s="31"/>
      <c r="BKE113" s="31"/>
      <c r="BKF113" s="31"/>
      <c r="BKG113" s="31"/>
      <c r="BKH113" s="31"/>
      <c r="BKI113" s="31"/>
      <c r="BKJ113" s="31"/>
      <c r="BKK113" s="31"/>
      <c r="BKL113" s="31"/>
      <c r="BKM113" s="31"/>
      <c r="BKN113" s="31"/>
      <c r="BKO113" s="31"/>
      <c r="BKP113" s="31"/>
      <c r="BKQ113" s="31"/>
      <c r="BKR113" s="31"/>
      <c r="BKS113" s="31"/>
      <c r="BKT113" s="31"/>
      <c r="BKU113" s="31"/>
      <c r="BKV113" s="31"/>
      <c r="BKW113" s="31"/>
      <c r="BKX113" s="31"/>
      <c r="BKY113" s="31"/>
      <c r="BKZ113" s="31"/>
      <c r="BLA113" s="31"/>
      <c r="BLB113" s="31"/>
      <c r="BLC113" s="31"/>
      <c r="BLD113" s="31"/>
      <c r="BLE113" s="31"/>
      <c r="BLF113" s="31"/>
      <c r="BLG113" s="31"/>
      <c r="BLH113" s="31"/>
      <c r="BLI113" s="31"/>
      <c r="BLJ113" s="31"/>
      <c r="BLK113" s="31"/>
      <c r="BLL113" s="31"/>
      <c r="BLM113" s="31"/>
      <c r="BLN113" s="31"/>
      <c r="BLO113" s="31"/>
      <c r="BLP113" s="31"/>
      <c r="BLQ113" s="31"/>
      <c r="BLR113" s="31"/>
      <c r="BLS113" s="31"/>
      <c r="BLT113" s="31"/>
      <c r="BLU113" s="31"/>
      <c r="BLV113" s="31"/>
      <c r="BLW113" s="31"/>
      <c r="BLX113" s="31"/>
      <c r="BLY113" s="31"/>
      <c r="BLZ113" s="31"/>
      <c r="BMA113" s="31"/>
      <c r="BMB113" s="31"/>
      <c r="BMC113" s="31"/>
      <c r="BMD113" s="31"/>
      <c r="BME113" s="31"/>
      <c r="BMF113" s="31"/>
      <c r="BMG113" s="31"/>
      <c r="BMH113" s="31"/>
      <c r="BMI113" s="31"/>
      <c r="BMJ113" s="31"/>
      <c r="BMK113" s="31"/>
      <c r="BML113" s="31"/>
      <c r="BMM113" s="31"/>
      <c r="BMN113" s="31"/>
      <c r="BMO113" s="31"/>
      <c r="BMP113" s="31"/>
      <c r="BMQ113" s="31"/>
      <c r="BMR113" s="31"/>
      <c r="BMS113" s="31"/>
      <c r="BMT113" s="31"/>
      <c r="BMU113" s="31"/>
      <c r="BMV113" s="31"/>
      <c r="BMW113" s="31"/>
      <c r="BMX113" s="31"/>
      <c r="BMY113" s="31"/>
      <c r="BMZ113" s="31"/>
      <c r="BNA113" s="31"/>
      <c r="BNB113" s="31"/>
      <c r="BNC113" s="31"/>
      <c r="BND113" s="31"/>
      <c r="BNE113" s="31"/>
      <c r="BNF113" s="31"/>
      <c r="BNG113" s="31"/>
      <c r="BNH113" s="31"/>
      <c r="BNI113" s="31"/>
      <c r="BNJ113" s="31"/>
      <c r="BNK113" s="31"/>
      <c r="BNL113" s="31"/>
      <c r="BNM113" s="31"/>
      <c r="BNN113" s="31"/>
      <c r="BNO113" s="31"/>
      <c r="BNP113" s="31"/>
      <c r="BNQ113" s="31"/>
      <c r="BNR113" s="31"/>
      <c r="BNS113" s="31"/>
      <c r="BNT113" s="31"/>
      <c r="BNU113" s="31"/>
      <c r="BNV113" s="31"/>
      <c r="BNW113" s="31"/>
      <c r="BNX113" s="31"/>
      <c r="BNY113" s="31"/>
      <c r="BNZ113" s="31"/>
      <c r="BOA113" s="31"/>
      <c r="BOB113" s="31"/>
      <c r="BOC113" s="31"/>
      <c r="BOD113" s="31"/>
      <c r="BOE113" s="31"/>
      <c r="BOF113" s="31"/>
      <c r="BOG113" s="31"/>
      <c r="BOH113" s="31"/>
      <c r="BOI113" s="31"/>
      <c r="BOJ113" s="31"/>
      <c r="BOK113" s="31"/>
      <c r="BOL113" s="31"/>
      <c r="BOM113" s="31"/>
      <c r="BON113" s="31"/>
      <c r="BOO113" s="31"/>
      <c r="BOP113" s="31"/>
      <c r="BOQ113" s="31"/>
      <c r="BOR113" s="31"/>
      <c r="BOS113" s="31"/>
      <c r="BOT113" s="31"/>
      <c r="BOU113" s="31"/>
      <c r="BOV113" s="31"/>
      <c r="BOW113" s="31"/>
      <c r="BOX113" s="31"/>
      <c r="BOY113" s="31"/>
      <c r="BOZ113" s="31"/>
      <c r="BPA113" s="31"/>
      <c r="BPB113" s="31"/>
      <c r="BPC113" s="31"/>
      <c r="BPD113" s="31"/>
      <c r="BPE113" s="31"/>
      <c r="BPF113" s="31"/>
      <c r="BPG113" s="31"/>
      <c r="BPH113" s="31"/>
      <c r="BPI113" s="31"/>
      <c r="BPJ113" s="31"/>
      <c r="BPK113" s="31"/>
      <c r="BPL113" s="31"/>
      <c r="BPM113" s="31"/>
      <c r="BPN113" s="31"/>
      <c r="BPO113" s="31"/>
      <c r="BPP113" s="31"/>
      <c r="BPQ113" s="31"/>
      <c r="BPR113" s="31"/>
      <c r="BPS113" s="31"/>
      <c r="BPT113" s="31"/>
      <c r="BPU113" s="31"/>
      <c r="BPV113" s="31"/>
      <c r="BPW113" s="31"/>
      <c r="BPX113" s="31"/>
      <c r="BPY113" s="31"/>
      <c r="BPZ113" s="31"/>
      <c r="BQA113" s="31"/>
      <c r="BQB113" s="31"/>
      <c r="BQC113" s="31"/>
      <c r="BQD113" s="31"/>
      <c r="BQE113" s="31"/>
      <c r="BQF113" s="31"/>
      <c r="BQG113" s="31"/>
      <c r="BQH113" s="31"/>
      <c r="BQI113" s="31"/>
      <c r="BQJ113" s="31"/>
      <c r="BQK113" s="31"/>
      <c r="BQL113" s="31"/>
      <c r="BQM113" s="31"/>
      <c r="BQN113" s="31"/>
      <c r="BQO113" s="31"/>
      <c r="BQP113" s="31"/>
      <c r="BQQ113" s="31"/>
      <c r="BQR113" s="31"/>
      <c r="BQS113" s="31"/>
      <c r="BQT113" s="31"/>
      <c r="BQU113" s="31"/>
      <c r="BQV113" s="31"/>
      <c r="BQW113" s="31"/>
      <c r="BQX113" s="31"/>
      <c r="BQY113" s="31"/>
      <c r="BQZ113" s="31"/>
      <c r="BRA113" s="31"/>
      <c r="BRB113" s="31"/>
      <c r="BRC113" s="31"/>
      <c r="BRD113" s="31"/>
      <c r="BRE113" s="31"/>
      <c r="BRF113" s="31"/>
      <c r="BRG113" s="31"/>
      <c r="BRH113" s="31"/>
      <c r="BRI113" s="31"/>
      <c r="BRJ113" s="31"/>
      <c r="BRK113" s="31"/>
      <c r="BRL113" s="31"/>
      <c r="BRM113" s="31"/>
      <c r="BRN113" s="31"/>
      <c r="BRO113" s="31"/>
      <c r="BRP113" s="31"/>
      <c r="BRQ113" s="31"/>
      <c r="BRR113" s="31"/>
      <c r="BRS113" s="31"/>
      <c r="BRT113" s="31"/>
      <c r="BRU113" s="31"/>
      <c r="BRV113" s="31"/>
      <c r="BRW113" s="31"/>
      <c r="BRX113" s="31"/>
      <c r="BRY113" s="31"/>
      <c r="BRZ113" s="31"/>
      <c r="BSA113" s="31"/>
      <c r="BSB113" s="31"/>
      <c r="BSC113" s="31"/>
      <c r="BSD113" s="31"/>
      <c r="BSE113" s="31"/>
      <c r="BSF113" s="31"/>
      <c r="BSG113" s="31"/>
      <c r="BSH113" s="31"/>
      <c r="BSI113" s="31"/>
      <c r="BSJ113" s="31"/>
      <c r="BSK113" s="31"/>
      <c r="BSL113" s="31"/>
      <c r="BSM113" s="31"/>
      <c r="BSN113" s="31"/>
      <c r="BSO113" s="31"/>
      <c r="BSP113" s="31"/>
      <c r="BSQ113" s="31"/>
      <c r="BSR113" s="31"/>
      <c r="BSS113" s="31"/>
      <c r="BST113" s="31"/>
      <c r="BSU113" s="31"/>
      <c r="BSV113" s="31"/>
      <c r="BSW113" s="31"/>
      <c r="BSX113" s="31"/>
      <c r="BSY113" s="31"/>
      <c r="BSZ113" s="31"/>
      <c r="BTA113" s="31"/>
      <c r="BTB113" s="31"/>
      <c r="BTC113" s="31"/>
      <c r="BTD113" s="31"/>
      <c r="BTE113" s="31"/>
      <c r="BTF113" s="31"/>
      <c r="BTG113" s="31"/>
      <c r="BTH113" s="31"/>
      <c r="BTI113" s="31"/>
      <c r="BTJ113" s="31"/>
      <c r="BTK113" s="31"/>
      <c r="BTL113" s="31"/>
      <c r="BTM113" s="31"/>
      <c r="BTN113" s="31"/>
      <c r="BTO113" s="31"/>
      <c r="BTP113" s="31"/>
      <c r="BTQ113" s="31"/>
      <c r="BTR113" s="31"/>
      <c r="BTS113" s="31"/>
      <c r="BTT113" s="31"/>
      <c r="BTU113" s="31"/>
      <c r="BTV113" s="31"/>
      <c r="BTW113" s="31"/>
      <c r="BTX113" s="31"/>
      <c r="BTY113" s="31"/>
      <c r="BTZ113" s="31"/>
      <c r="BUA113" s="31"/>
      <c r="BUB113" s="31"/>
      <c r="BUC113" s="31"/>
      <c r="BUD113" s="31"/>
      <c r="BUE113" s="31"/>
      <c r="BUF113" s="31"/>
      <c r="BUG113" s="31"/>
      <c r="BUH113" s="31"/>
      <c r="BUI113" s="31"/>
      <c r="BUJ113" s="31"/>
      <c r="BUK113" s="31"/>
      <c r="BUL113" s="31"/>
      <c r="BUM113" s="31"/>
      <c r="BUN113" s="31"/>
      <c r="BUO113" s="31"/>
      <c r="BUP113" s="31"/>
      <c r="BUQ113" s="31"/>
      <c r="BUR113" s="31"/>
      <c r="BUS113" s="31"/>
      <c r="BUT113" s="31"/>
      <c r="BUU113" s="31"/>
      <c r="BUV113" s="31"/>
      <c r="BUW113" s="31"/>
      <c r="BUX113" s="31"/>
      <c r="BUY113" s="31"/>
      <c r="BUZ113" s="31"/>
      <c r="BVA113" s="31"/>
      <c r="BVB113" s="31"/>
      <c r="BVC113" s="31"/>
      <c r="BVD113" s="31"/>
      <c r="BVE113" s="31"/>
      <c r="BVF113" s="31"/>
      <c r="BVG113" s="31"/>
      <c r="BVH113" s="31"/>
      <c r="BVI113" s="31"/>
      <c r="BVJ113" s="31"/>
      <c r="BVK113" s="31"/>
      <c r="BVL113" s="31"/>
      <c r="BVM113" s="31"/>
      <c r="BVN113" s="31"/>
      <c r="BVO113" s="31"/>
      <c r="BVP113" s="31"/>
      <c r="BVQ113" s="31"/>
      <c r="BVR113" s="31"/>
      <c r="BVS113" s="31"/>
      <c r="BVT113" s="31"/>
      <c r="BVU113" s="31"/>
      <c r="BVV113" s="31"/>
      <c r="BVW113" s="31"/>
      <c r="BVX113" s="31"/>
      <c r="BVY113" s="31"/>
      <c r="BVZ113" s="31"/>
      <c r="BWA113" s="31"/>
      <c r="BWB113" s="31"/>
      <c r="BWC113" s="31"/>
      <c r="BWD113" s="31"/>
      <c r="BWE113" s="31"/>
      <c r="BWF113" s="31"/>
      <c r="BWG113" s="31"/>
      <c r="BWH113" s="31"/>
      <c r="BWI113" s="31"/>
      <c r="BWJ113" s="31"/>
      <c r="BWK113" s="31"/>
      <c r="BWL113" s="31"/>
      <c r="BWM113" s="31"/>
      <c r="BWN113" s="31"/>
      <c r="BWO113" s="31"/>
      <c r="BWP113" s="31"/>
      <c r="BWQ113" s="31"/>
      <c r="BWR113" s="31"/>
      <c r="BWS113" s="31"/>
      <c r="BWT113" s="31"/>
      <c r="BWU113" s="31"/>
      <c r="BWV113" s="31"/>
      <c r="BWW113" s="31"/>
      <c r="BWX113" s="31"/>
      <c r="BWY113" s="31"/>
      <c r="BWZ113" s="31"/>
      <c r="BXA113" s="31"/>
      <c r="BXB113" s="31"/>
      <c r="BXC113" s="31"/>
      <c r="BXD113" s="31"/>
      <c r="BXE113" s="31"/>
      <c r="BXF113" s="31"/>
      <c r="BXG113" s="31"/>
      <c r="BXH113" s="31"/>
      <c r="BXI113" s="31"/>
      <c r="BXJ113" s="31"/>
      <c r="BXK113" s="31"/>
      <c r="BXL113" s="31"/>
      <c r="BXM113" s="31"/>
      <c r="BXN113" s="31"/>
      <c r="BXO113" s="31"/>
      <c r="BXP113" s="31"/>
      <c r="BXQ113" s="31"/>
      <c r="BXR113" s="31"/>
      <c r="BXS113" s="31"/>
      <c r="BXT113" s="31"/>
      <c r="BXU113" s="31"/>
      <c r="BXV113" s="31"/>
      <c r="BXW113" s="31"/>
      <c r="BXX113" s="31"/>
      <c r="BXY113" s="31"/>
      <c r="BXZ113" s="31"/>
      <c r="BYA113" s="31"/>
      <c r="BYB113" s="31"/>
      <c r="BYC113" s="31"/>
      <c r="BYD113" s="31"/>
      <c r="BYE113" s="31"/>
      <c r="BYF113" s="31"/>
      <c r="BYG113" s="31"/>
      <c r="BYH113" s="31"/>
      <c r="BYI113" s="31"/>
      <c r="BYJ113" s="31"/>
      <c r="BYK113" s="31"/>
      <c r="BYL113" s="31"/>
      <c r="BYM113" s="31"/>
      <c r="BYN113" s="31"/>
      <c r="BYO113" s="31"/>
      <c r="BYP113" s="31"/>
      <c r="BYQ113" s="31"/>
      <c r="BYR113" s="31"/>
      <c r="BYS113" s="31"/>
      <c r="BYT113" s="31"/>
      <c r="BYU113" s="31"/>
      <c r="BYV113" s="31"/>
      <c r="BYW113" s="31"/>
      <c r="BYX113" s="31"/>
      <c r="BYY113" s="31"/>
      <c r="BYZ113" s="31"/>
      <c r="BZA113" s="31"/>
      <c r="BZB113" s="31"/>
      <c r="BZC113" s="31"/>
      <c r="BZD113" s="31"/>
      <c r="BZE113" s="31"/>
      <c r="BZF113" s="31"/>
      <c r="BZG113" s="31"/>
      <c r="BZH113" s="31"/>
      <c r="BZI113" s="31"/>
      <c r="BZJ113" s="31"/>
      <c r="BZK113" s="31"/>
      <c r="BZL113" s="31"/>
      <c r="BZM113" s="31"/>
      <c r="BZN113" s="31"/>
      <c r="BZO113" s="31"/>
      <c r="BZP113" s="31"/>
      <c r="BZQ113" s="31"/>
      <c r="BZR113" s="31"/>
      <c r="BZS113" s="31"/>
      <c r="BZT113" s="31"/>
      <c r="BZU113" s="31"/>
      <c r="BZV113" s="31"/>
      <c r="BZW113" s="31"/>
      <c r="BZX113" s="31"/>
      <c r="BZY113" s="31"/>
      <c r="BZZ113" s="31"/>
      <c r="CAA113" s="31"/>
      <c r="CAB113" s="31"/>
      <c r="CAC113" s="31"/>
      <c r="CAD113" s="31"/>
      <c r="CAE113" s="31"/>
      <c r="CAF113" s="31"/>
      <c r="CAG113" s="31"/>
      <c r="CAH113" s="31"/>
      <c r="CAI113" s="31"/>
      <c r="CAJ113" s="31"/>
      <c r="CAK113" s="31"/>
      <c r="CAL113" s="31"/>
      <c r="CAM113" s="31"/>
      <c r="CAN113" s="31"/>
      <c r="CAO113" s="31"/>
      <c r="CAP113" s="31"/>
      <c r="CAQ113" s="31"/>
      <c r="CAR113" s="31"/>
      <c r="CAS113" s="31"/>
      <c r="CAT113" s="31"/>
      <c r="CAU113" s="31"/>
      <c r="CAV113" s="31"/>
      <c r="CAW113" s="31"/>
      <c r="CAX113" s="31"/>
      <c r="CAY113" s="31"/>
      <c r="CAZ113" s="31"/>
      <c r="CBA113" s="31"/>
      <c r="CBB113" s="31"/>
      <c r="CBC113" s="31"/>
      <c r="CBD113" s="31"/>
      <c r="CBE113" s="31"/>
      <c r="CBF113" s="31"/>
      <c r="CBG113" s="31"/>
      <c r="CBH113" s="31"/>
      <c r="CBI113" s="31"/>
      <c r="CBJ113" s="31"/>
      <c r="CBK113" s="31"/>
      <c r="CBL113" s="31"/>
      <c r="CBM113" s="31"/>
      <c r="CBN113" s="31"/>
      <c r="CBO113" s="31"/>
      <c r="CBP113" s="31"/>
      <c r="CBQ113" s="31"/>
      <c r="CBR113" s="31"/>
      <c r="CBS113" s="31"/>
      <c r="CBT113" s="31"/>
      <c r="CBU113" s="31"/>
      <c r="CBV113" s="31"/>
      <c r="CBW113" s="31"/>
      <c r="CBX113" s="31"/>
      <c r="CBY113" s="31"/>
      <c r="CBZ113" s="31"/>
      <c r="CCA113" s="31"/>
      <c r="CCB113" s="31"/>
      <c r="CCC113" s="31"/>
      <c r="CCD113" s="31"/>
      <c r="CCE113" s="31"/>
      <c r="CCF113" s="31"/>
      <c r="CCG113" s="31"/>
      <c r="CCH113" s="31"/>
      <c r="CCI113" s="31"/>
      <c r="CCJ113" s="31"/>
      <c r="CCK113" s="31"/>
      <c r="CCL113" s="31"/>
      <c r="CCM113" s="31"/>
      <c r="CCN113" s="31"/>
      <c r="CCO113" s="31"/>
      <c r="CCP113" s="31"/>
      <c r="CCQ113" s="31"/>
      <c r="CCR113" s="31"/>
      <c r="CCS113" s="31"/>
      <c r="CCT113" s="31"/>
      <c r="CCU113" s="31"/>
      <c r="CCV113" s="31"/>
      <c r="CCW113" s="31"/>
      <c r="CCX113" s="31"/>
      <c r="CCY113" s="31"/>
      <c r="CCZ113" s="31"/>
      <c r="CDA113" s="31"/>
      <c r="CDB113" s="31"/>
      <c r="CDC113" s="31"/>
      <c r="CDD113" s="31"/>
      <c r="CDE113" s="31"/>
      <c r="CDF113" s="31"/>
      <c r="CDG113" s="31"/>
      <c r="CDH113" s="31"/>
      <c r="CDI113" s="31"/>
      <c r="CDJ113" s="31"/>
      <c r="CDK113" s="31"/>
      <c r="CDL113" s="31"/>
      <c r="CDM113" s="31"/>
      <c r="CDN113" s="31"/>
      <c r="CDO113" s="31"/>
      <c r="CDP113" s="31"/>
      <c r="CDQ113" s="31"/>
      <c r="CDR113" s="31"/>
      <c r="CDS113" s="31"/>
      <c r="CDT113" s="31"/>
      <c r="CDU113" s="31"/>
      <c r="CDV113" s="31"/>
      <c r="CDW113" s="31"/>
      <c r="CDX113" s="31"/>
      <c r="CDY113" s="31"/>
      <c r="CDZ113" s="31"/>
      <c r="CEA113" s="31"/>
      <c r="CEB113" s="31"/>
      <c r="CEC113" s="31"/>
      <c r="CED113" s="31"/>
      <c r="CEE113" s="31"/>
      <c r="CEF113" s="31"/>
      <c r="CEG113" s="31"/>
      <c r="CEH113" s="31"/>
      <c r="CEI113" s="31"/>
      <c r="CEJ113" s="31"/>
      <c r="CEK113" s="31"/>
      <c r="CEL113" s="31"/>
      <c r="CEM113" s="31"/>
      <c r="CEN113" s="31"/>
      <c r="CEO113" s="31"/>
      <c r="CEP113" s="31"/>
      <c r="CEQ113" s="31"/>
      <c r="CER113" s="31"/>
      <c r="CES113" s="31"/>
      <c r="CET113" s="31"/>
      <c r="CEU113" s="31"/>
      <c r="CEV113" s="31"/>
      <c r="CEW113" s="31"/>
      <c r="CEX113" s="31"/>
      <c r="CEY113" s="31"/>
      <c r="CEZ113" s="31"/>
      <c r="CFA113" s="31"/>
      <c r="CFB113" s="31"/>
      <c r="CFC113" s="31"/>
      <c r="CFD113" s="31"/>
      <c r="CFE113" s="31"/>
      <c r="CFF113" s="31"/>
      <c r="CFG113" s="31"/>
      <c r="CFH113" s="31"/>
      <c r="CFI113" s="31"/>
      <c r="CFJ113" s="31"/>
      <c r="CFK113" s="31"/>
      <c r="CFL113" s="31"/>
      <c r="CFM113" s="31"/>
      <c r="CFN113" s="31"/>
      <c r="CFO113" s="31"/>
      <c r="CFP113" s="31"/>
      <c r="CFQ113" s="31"/>
      <c r="CFR113" s="31"/>
      <c r="CFS113" s="31"/>
      <c r="CFT113" s="31"/>
      <c r="CFU113" s="31"/>
      <c r="CFV113" s="31"/>
      <c r="CFW113" s="31"/>
      <c r="CFX113" s="31"/>
      <c r="CFY113" s="31"/>
      <c r="CFZ113" s="31"/>
      <c r="CGA113" s="31"/>
      <c r="CGB113" s="31"/>
      <c r="CGC113" s="31"/>
      <c r="CGD113" s="31"/>
      <c r="CGE113" s="31"/>
      <c r="CGF113" s="31"/>
      <c r="CGG113" s="31"/>
      <c r="CGH113" s="31"/>
      <c r="CGI113" s="31"/>
      <c r="CGJ113" s="31"/>
      <c r="CGK113" s="31"/>
      <c r="CGL113" s="31"/>
      <c r="CGM113" s="31"/>
      <c r="CGN113" s="31"/>
      <c r="CGO113" s="31"/>
      <c r="CGP113" s="31"/>
      <c r="CGQ113" s="31"/>
      <c r="CGR113" s="31"/>
      <c r="CGS113" s="31"/>
      <c r="CGT113" s="31"/>
      <c r="CGU113" s="31"/>
      <c r="CGV113" s="31"/>
      <c r="CGW113" s="31"/>
      <c r="CGX113" s="31"/>
      <c r="CGY113" s="31"/>
      <c r="CGZ113" s="31"/>
      <c r="CHA113" s="31"/>
      <c r="CHB113" s="31"/>
      <c r="CHC113" s="31"/>
      <c r="CHD113" s="31"/>
      <c r="CHE113" s="31"/>
      <c r="CHF113" s="31"/>
      <c r="CHG113" s="31"/>
      <c r="CHH113" s="31"/>
      <c r="CHI113" s="31"/>
      <c r="CHJ113" s="31"/>
      <c r="CHK113" s="31"/>
      <c r="CHL113" s="31"/>
      <c r="CHM113" s="31"/>
      <c r="CHN113" s="31"/>
      <c r="CHO113" s="31"/>
      <c r="CHP113" s="31"/>
      <c r="CHQ113" s="31"/>
      <c r="CHR113" s="31"/>
      <c r="CHS113" s="31"/>
      <c r="CHT113" s="31"/>
      <c r="CHU113" s="31"/>
      <c r="CHV113" s="31"/>
      <c r="CHW113" s="31"/>
      <c r="CHX113" s="31"/>
      <c r="CHY113" s="31"/>
      <c r="CHZ113" s="31"/>
      <c r="CIA113" s="31"/>
      <c r="CIB113" s="31"/>
      <c r="CIC113" s="31"/>
      <c r="CID113" s="31"/>
      <c r="CIE113" s="31"/>
      <c r="CIF113" s="31"/>
      <c r="CIG113" s="31"/>
      <c r="CIH113" s="31"/>
      <c r="CII113" s="31"/>
      <c r="CIJ113" s="31"/>
      <c r="CIK113" s="31"/>
      <c r="CIL113" s="31"/>
      <c r="CIM113" s="31"/>
      <c r="CIN113" s="31"/>
      <c r="CIO113" s="31"/>
      <c r="CIP113" s="31"/>
      <c r="CIQ113" s="31"/>
      <c r="CIR113" s="31"/>
      <c r="CIS113" s="31"/>
      <c r="CIT113" s="31"/>
      <c r="CIU113" s="31"/>
      <c r="CIV113" s="31"/>
      <c r="CIW113" s="31"/>
      <c r="CIX113" s="31"/>
      <c r="CIY113" s="31"/>
      <c r="CIZ113" s="31"/>
      <c r="CJA113" s="31"/>
      <c r="CJB113" s="31"/>
      <c r="CJC113" s="31"/>
      <c r="CJD113" s="31"/>
      <c r="CJE113" s="31"/>
      <c r="CJF113" s="31"/>
      <c r="CJG113" s="31"/>
      <c r="CJH113" s="31"/>
      <c r="CJI113" s="31"/>
      <c r="CJJ113" s="31"/>
      <c r="CJK113" s="31"/>
      <c r="CJL113" s="31"/>
      <c r="CJM113" s="31"/>
      <c r="CJN113" s="31"/>
      <c r="CJO113" s="31"/>
      <c r="CJP113" s="31"/>
      <c r="CJQ113" s="31"/>
      <c r="CJR113" s="31"/>
      <c r="CJS113" s="31"/>
      <c r="CJT113" s="31"/>
      <c r="CJU113" s="31"/>
      <c r="CJV113" s="31"/>
      <c r="CJW113" s="31"/>
      <c r="CJX113" s="31"/>
      <c r="CJY113" s="31"/>
      <c r="CJZ113" s="31"/>
      <c r="CKA113" s="31"/>
      <c r="CKB113" s="31"/>
      <c r="CKC113" s="31"/>
      <c r="CKD113" s="31"/>
      <c r="CKE113" s="31"/>
      <c r="CKF113" s="31"/>
      <c r="CKG113" s="31"/>
      <c r="CKH113" s="31"/>
      <c r="CKI113" s="31"/>
      <c r="CKJ113" s="31"/>
      <c r="CKK113" s="31"/>
      <c r="CKL113" s="31"/>
      <c r="CKM113" s="31"/>
      <c r="CKN113" s="31"/>
      <c r="CKO113" s="31"/>
      <c r="CKP113" s="31"/>
      <c r="CKQ113" s="31"/>
      <c r="CKR113" s="31"/>
      <c r="CKS113" s="31"/>
      <c r="CKT113" s="31"/>
      <c r="CKU113" s="31"/>
      <c r="CKV113" s="31"/>
      <c r="CKW113" s="31"/>
      <c r="CKX113" s="31"/>
      <c r="CKY113" s="31"/>
      <c r="CKZ113" s="31"/>
      <c r="CLA113" s="31"/>
      <c r="CLB113" s="31"/>
      <c r="CLC113" s="31"/>
      <c r="CLD113" s="31"/>
      <c r="CLE113" s="31"/>
      <c r="CLF113" s="31"/>
      <c r="CLG113" s="31"/>
      <c r="CLH113" s="31"/>
      <c r="CLI113" s="31"/>
      <c r="CLJ113" s="31"/>
      <c r="CLK113" s="31"/>
      <c r="CLL113" s="31"/>
      <c r="CLM113" s="31"/>
      <c r="CLN113" s="31"/>
      <c r="CLO113" s="31"/>
      <c r="CLP113" s="31"/>
      <c r="CLQ113" s="31"/>
      <c r="CLR113" s="31"/>
      <c r="CLS113" s="31"/>
      <c r="CLT113" s="31"/>
      <c r="CLU113" s="31"/>
      <c r="CLV113" s="31"/>
      <c r="CLW113" s="31"/>
      <c r="CLX113" s="31"/>
      <c r="CLY113" s="31"/>
      <c r="CLZ113" s="31"/>
      <c r="CMA113" s="31"/>
      <c r="CMB113" s="31"/>
      <c r="CMC113" s="31"/>
      <c r="CMD113" s="31"/>
      <c r="CME113" s="31"/>
      <c r="CMF113" s="31"/>
      <c r="CMG113" s="31"/>
      <c r="CMH113" s="31"/>
      <c r="CMI113" s="31"/>
      <c r="CMJ113" s="31"/>
      <c r="CMK113" s="31"/>
      <c r="CML113" s="31"/>
      <c r="CMM113" s="31"/>
      <c r="CMN113" s="31"/>
      <c r="CMO113" s="31"/>
      <c r="CMP113" s="31"/>
      <c r="CMQ113" s="31"/>
      <c r="CMR113" s="31"/>
      <c r="CMS113" s="31"/>
      <c r="CMT113" s="31"/>
      <c r="CMU113" s="31"/>
      <c r="CMV113" s="31"/>
      <c r="CMW113" s="31"/>
      <c r="CMX113" s="31"/>
      <c r="CMY113" s="31"/>
      <c r="CMZ113" s="31"/>
      <c r="CNA113" s="31"/>
      <c r="CNB113" s="31"/>
      <c r="CNC113" s="31"/>
      <c r="CND113" s="31"/>
      <c r="CNE113" s="31"/>
      <c r="CNF113" s="31"/>
      <c r="CNG113" s="31"/>
      <c r="CNH113" s="31"/>
      <c r="CNI113" s="31"/>
      <c r="CNJ113" s="31"/>
      <c r="CNK113" s="31"/>
      <c r="CNL113" s="31"/>
      <c r="CNM113" s="31"/>
      <c r="CNN113" s="31"/>
      <c r="CNO113" s="31"/>
      <c r="CNP113" s="31"/>
      <c r="CNQ113" s="31"/>
      <c r="CNR113" s="31"/>
      <c r="CNS113" s="31"/>
      <c r="CNT113" s="31"/>
      <c r="CNU113" s="31"/>
      <c r="CNV113" s="31"/>
      <c r="CNW113" s="31"/>
      <c r="CNX113" s="31"/>
      <c r="CNY113" s="31"/>
      <c r="CNZ113" s="31"/>
      <c r="COA113" s="31"/>
      <c r="COB113" s="31"/>
      <c r="COC113" s="31"/>
      <c r="COD113" s="31"/>
      <c r="COE113" s="31"/>
      <c r="COF113" s="31"/>
      <c r="COG113" s="31"/>
      <c r="COH113" s="31"/>
      <c r="COI113" s="31"/>
      <c r="COJ113" s="31"/>
      <c r="COK113" s="31"/>
      <c r="COL113" s="31"/>
      <c r="COM113" s="31"/>
      <c r="CON113" s="31"/>
      <c r="COO113" s="31"/>
      <c r="COP113" s="31"/>
      <c r="COQ113" s="31"/>
      <c r="COR113" s="31"/>
      <c r="COS113" s="31"/>
      <c r="COT113" s="31"/>
      <c r="COU113" s="31"/>
      <c r="COV113" s="31"/>
      <c r="COW113" s="31"/>
      <c r="COX113" s="31"/>
      <c r="COY113" s="31"/>
      <c r="COZ113" s="31"/>
      <c r="CPA113" s="31"/>
      <c r="CPB113" s="31"/>
      <c r="CPC113" s="31"/>
      <c r="CPD113" s="31"/>
      <c r="CPE113" s="31"/>
      <c r="CPF113" s="31"/>
      <c r="CPG113" s="31"/>
      <c r="CPH113" s="31"/>
      <c r="CPI113" s="31"/>
      <c r="CPJ113" s="31"/>
      <c r="CPK113" s="31"/>
      <c r="CPL113" s="31"/>
      <c r="CPM113" s="31"/>
      <c r="CPN113" s="31"/>
      <c r="CPO113" s="31"/>
      <c r="CPP113" s="31"/>
      <c r="CPQ113" s="31"/>
      <c r="CPR113" s="31"/>
      <c r="CPS113" s="31"/>
      <c r="CPT113" s="31"/>
      <c r="CPU113" s="31"/>
      <c r="CPV113" s="31"/>
      <c r="CPW113" s="31"/>
      <c r="CPX113" s="31"/>
      <c r="CPY113" s="31"/>
      <c r="CPZ113" s="31"/>
      <c r="CQA113" s="31"/>
      <c r="CQB113" s="31"/>
      <c r="CQC113" s="31"/>
      <c r="CQD113" s="31"/>
      <c r="CQE113" s="31"/>
      <c r="CQF113" s="31"/>
      <c r="CQG113" s="31"/>
      <c r="CQH113" s="31"/>
      <c r="CQI113" s="31"/>
      <c r="CQJ113" s="31"/>
      <c r="CQK113" s="31"/>
      <c r="CQL113" s="31"/>
      <c r="CQM113" s="31"/>
      <c r="CQN113" s="31"/>
      <c r="CQO113" s="31"/>
      <c r="CQP113" s="31"/>
      <c r="CQQ113" s="31"/>
      <c r="CQR113" s="31"/>
      <c r="CQS113" s="31"/>
      <c r="CQT113" s="31"/>
      <c r="CQU113" s="31"/>
      <c r="CQV113" s="31"/>
      <c r="CQW113" s="31"/>
      <c r="CQX113" s="31"/>
      <c r="CQY113" s="31"/>
      <c r="CQZ113" s="31"/>
      <c r="CRA113" s="31"/>
      <c r="CRB113" s="31"/>
      <c r="CRC113" s="31"/>
      <c r="CRD113" s="31"/>
      <c r="CRE113" s="31"/>
      <c r="CRF113" s="31"/>
      <c r="CRG113" s="31"/>
      <c r="CRH113" s="31"/>
      <c r="CRI113" s="31"/>
      <c r="CRJ113" s="31"/>
      <c r="CRK113" s="31"/>
      <c r="CRL113" s="31"/>
      <c r="CRM113" s="31"/>
      <c r="CRN113" s="31"/>
      <c r="CRO113" s="31"/>
      <c r="CRP113" s="31"/>
      <c r="CRQ113" s="31"/>
      <c r="CRR113" s="31"/>
      <c r="CRS113" s="31"/>
      <c r="CRT113" s="31"/>
      <c r="CRU113" s="31"/>
      <c r="CRV113" s="31"/>
      <c r="CRW113" s="31"/>
      <c r="CRX113" s="31"/>
      <c r="CRY113" s="31"/>
      <c r="CRZ113" s="31"/>
      <c r="CSA113" s="31"/>
      <c r="CSB113" s="31"/>
      <c r="CSC113" s="31"/>
      <c r="CSD113" s="31"/>
      <c r="CSE113" s="31"/>
      <c r="CSF113" s="31"/>
      <c r="CSG113" s="31"/>
      <c r="CSH113" s="31"/>
      <c r="CSI113" s="31"/>
      <c r="CSJ113" s="31"/>
      <c r="CSK113" s="31"/>
      <c r="CSL113" s="31"/>
      <c r="CSM113" s="31"/>
      <c r="CSN113" s="31"/>
      <c r="CSO113" s="31"/>
      <c r="CSP113" s="31"/>
      <c r="CSQ113" s="31"/>
      <c r="CSR113" s="31"/>
      <c r="CSS113" s="31"/>
      <c r="CST113" s="31"/>
      <c r="CSU113" s="31"/>
      <c r="CSV113" s="31"/>
      <c r="CSW113" s="31"/>
      <c r="CSX113" s="31"/>
      <c r="CSY113" s="31"/>
      <c r="CSZ113" s="31"/>
      <c r="CTA113" s="31"/>
      <c r="CTB113" s="31"/>
      <c r="CTC113" s="31"/>
      <c r="CTD113" s="31"/>
      <c r="CTE113" s="31"/>
      <c r="CTF113" s="31"/>
      <c r="CTG113" s="31"/>
      <c r="CTH113" s="31"/>
      <c r="CTI113" s="31"/>
      <c r="CTJ113" s="31"/>
      <c r="CTK113" s="31"/>
      <c r="CTL113" s="31"/>
      <c r="CTM113" s="31"/>
      <c r="CTN113" s="31"/>
      <c r="CTO113" s="31"/>
      <c r="CTP113" s="31"/>
      <c r="CTQ113" s="31"/>
      <c r="CTR113" s="31"/>
      <c r="CTS113" s="31"/>
      <c r="CTT113" s="31"/>
      <c r="CTU113" s="31"/>
      <c r="CTV113" s="31"/>
      <c r="CTW113" s="31"/>
      <c r="CTX113" s="31"/>
      <c r="CTY113" s="31"/>
      <c r="CTZ113" s="31"/>
      <c r="CUA113" s="31"/>
      <c r="CUB113" s="31"/>
      <c r="CUC113" s="31"/>
      <c r="CUD113" s="31"/>
      <c r="CUE113" s="31"/>
      <c r="CUF113" s="31"/>
      <c r="CUG113" s="31"/>
      <c r="CUH113" s="31"/>
      <c r="CUI113" s="31"/>
      <c r="CUJ113" s="31"/>
      <c r="CUK113" s="31"/>
      <c r="CUL113" s="31"/>
      <c r="CUM113" s="31"/>
      <c r="CUN113" s="31"/>
      <c r="CUO113" s="31"/>
      <c r="CUP113" s="31"/>
      <c r="CUQ113" s="31"/>
      <c r="CUR113" s="31"/>
      <c r="CUS113" s="31"/>
      <c r="CUT113" s="31"/>
      <c r="CUU113" s="31"/>
      <c r="CUV113" s="31"/>
      <c r="CUW113" s="31"/>
      <c r="CUX113" s="31"/>
      <c r="CUY113" s="31"/>
      <c r="CUZ113" s="31"/>
      <c r="CVA113" s="31"/>
      <c r="CVB113" s="31"/>
      <c r="CVC113" s="31"/>
      <c r="CVD113" s="31"/>
      <c r="CVE113" s="31"/>
      <c r="CVF113" s="31"/>
      <c r="CVG113" s="31"/>
      <c r="CVH113" s="31"/>
      <c r="CVI113" s="31"/>
      <c r="CVJ113" s="31"/>
      <c r="CVK113" s="31"/>
      <c r="CVL113" s="31"/>
      <c r="CVM113" s="31"/>
      <c r="CVN113" s="31"/>
      <c r="CVO113" s="31"/>
      <c r="CVP113" s="31"/>
      <c r="CVQ113" s="31"/>
      <c r="CVR113" s="31"/>
      <c r="CVS113" s="31"/>
      <c r="CVT113" s="31"/>
      <c r="CVU113" s="31"/>
      <c r="CVV113" s="31"/>
      <c r="CVW113" s="31"/>
      <c r="CVX113" s="31"/>
      <c r="CVY113" s="31"/>
      <c r="CVZ113" s="31"/>
      <c r="CWA113" s="31"/>
      <c r="CWB113" s="31"/>
      <c r="CWC113" s="31"/>
      <c r="CWD113" s="31"/>
      <c r="CWE113" s="31"/>
      <c r="CWF113" s="31"/>
      <c r="CWG113" s="31"/>
      <c r="CWH113" s="31"/>
      <c r="CWI113" s="31"/>
      <c r="CWJ113" s="31"/>
      <c r="CWK113" s="31"/>
      <c r="CWL113" s="31"/>
      <c r="CWM113" s="31"/>
      <c r="CWN113" s="31"/>
      <c r="CWO113" s="31"/>
      <c r="CWP113" s="31"/>
      <c r="CWQ113" s="31"/>
      <c r="CWR113" s="31"/>
      <c r="CWS113" s="31"/>
    </row>
    <row r="114" spans="1:2645" s="34" customFormat="1">
      <c r="A114" s="21" t="s">
        <v>282</v>
      </c>
      <c r="B114" s="33"/>
      <c r="C114" s="33"/>
      <c r="D114" s="33"/>
      <c r="E114" s="33"/>
      <c r="F114" s="33"/>
      <c r="G114" s="33"/>
      <c r="H114" s="33"/>
      <c r="I114" s="33"/>
      <c r="J114" s="33"/>
      <c r="K114" s="33"/>
      <c r="L114" s="33"/>
      <c r="M114" s="33"/>
      <c r="N114" s="33"/>
      <c r="O114" s="33"/>
      <c r="P114" s="33"/>
      <c r="Q114" s="33"/>
      <c r="R114" s="33"/>
      <c r="S114" s="33"/>
      <c r="AA114" s="220"/>
      <c r="AB114" s="220"/>
      <c r="AC114" s="220"/>
      <c r="AD114" s="220"/>
      <c r="AH114"/>
      <c r="AI114"/>
      <c r="AJ114"/>
      <c r="AK114"/>
      <c r="AL114"/>
      <c r="AM114"/>
      <c r="AN114"/>
      <c r="AO114"/>
      <c r="AP114"/>
      <c r="AQ114"/>
      <c r="AR114"/>
      <c r="AS114"/>
      <c r="AT114"/>
    </row>
    <row r="115" spans="1:2645" s="37" customFormat="1">
      <c r="A115" s="35" t="s">
        <v>283</v>
      </c>
      <c r="B115" s="68">
        <v>3712.2080000000001</v>
      </c>
      <c r="C115" s="68">
        <v>4380.4769999999999</v>
      </c>
      <c r="D115" s="68">
        <v>4665.5209999999988</v>
      </c>
      <c r="E115" s="68">
        <v>3462.2539999999999</v>
      </c>
      <c r="F115" s="68">
        <v>4588.9409999999998</v>
      </c>
      <c r="G115" s="68">
        <v>5164.9090000000006</v>
      </c>
      <c r="H115" s="68">
        <v>4926.2700000000004</v>
      </c>
      <c r="I115" s="68">
        <v>4715.1349213800004</v>
      </c>
      <c r="J115" s="68">
        <v>5035.0331933399993</v>
      </c>
      <c r="K115" s="68">
        <v>5922.7757254999997</v>
      </c>
      <c r="L115" s="68">
        <v>7066.1688976900014</v>
      </c>
      <c r="M115" s="68">
        <v>6515.0537451399987</v>
      </c>
      <c r="N115" s="68">
        <v>6823.0956041100007</v>
      </c>
      <c r="O115" s="68">
        <v>6916.2598959400002</v>
      </c>
      <c r="P115" s="68">
        <v>7444.4562490799999</v>
      </c>
      <c r="Q115" s="68">
        <v>9415.0837074017545</v>
      </c>
      <c r="R115" s="68">
        <v>10065.420933897531</v>
      </c>
      <c r="S115" s="68">
        <v>10785.983641373943</v>
      </c>
      <c r="T115" s="68">
        <v>8661.6680267834126</v>
      </c>
      <c r="U115" s="68">
        <v>8182.982208639999</v>
      </c>
      <c r="V115" s="68">
        <v>8963.3932843800012</v>
      </c>
      <c r="W115" s="68">
        <v>10187.68173439</v>
      </c>
      <c r="X115" s="36">
        <v>14524.74672888</v>
      </c>
      <c r="Y115" s="36">
        <v>13342.036997560001</v>
      </c>
      <c r="Z115" s="36">
        <v>15065.841469240002</v>
      </c>
      <c r="AA115" s="36">
        <v>14953.928035630002</v>
      </c>
      <c r="AB115" s="36">
        <v>13820.9561338</v>
      </c>
      <c r="AC115" s="36">
        <v>12182.196349350001</v>
      </c>
      <c r="AD115" s="36">
        <v>12766.230366060001</v>
      </c>
      <c r="AE115" s="36">
        <v>13129.02055259</v>
      </c>
      <c r="AF115" s="36">
        <v>15423.452907780002</v>
      </c>
      <c r="AG115" s="36">
        <v>14673.58786869</v>
      </c>
      <c r="AH115" s="209">
        <v>15178.586743150001</v>
      </c>
      <c r="AI115" s="209">
        <v>17715.497362409998</v>
      </c>
      <c r="AJ115" s="209">
        <v>18145.927673450005</v>
      </c>
      <c r="AK115" s="209">
        <v>18315.694773720003</v>
      </c>
      <c r="AL115" s="209">
        <v>18862.085740480008</v>
      </c>
      <c r="AM115" s="209">
        <v>21136.045467889999</v>
      </c>
      <c r="AN115" s="209">
        <v>23196.718435600003</v>
      </c>
      <c r="AO115"/>
      <c r="AP115"/>
      <c r="AQ115"/>
      <c r="AR115"/>
      <c r="AS115"/>
      <c r="AT115"/>
    </row>
    <row r="116" spans="1:2645">
      <c r="A116" s="38" t="s">
        <v>284</v>
      </c>
      <c r="B116" s="244">
        <v>1054.914</v>
      </c>
      <c r="C116" s="244">
        <v>988.36699999999996</v>
      </c>
      <c r="D116" s="244">
        <v>1136.8820000000001</v>
      </c>
      <c r="E116" s="244">
        <v>1254.07</v>
      </c>
      <c r="F116" s="244">
        <v>1278.1579999999999</v>
      </c>
      <c r="G116" s="244">
        <v>1471.6849999999999</v>
      </c>
      <c r="H116" s="244">
        <v>1194.8889999999999</v>
      </c>
      <c r="I116" s="97">
        <v>1616.1692775500001</v>
      </c>
      <c r="J116" s="97">
        <v>1490.5364866700002</v>
      </c>
      <c r="K116" s="97">
        <v>1892.1612164000001</v>
      </c>
      <c r="L116" s="97">
        <v>2324.59443637</v>
      </c>
      <c r="M116" s="97">
        <v>2487.8603372600001</v>
      </c>
      <c r="N116" s="97">
        <v>2390.2647930500002</v>
      </c>
      <c r="O116" s="97">
        <v>2002.7668555499999</v>
      </c>
      <c r="P116" s="97">
        <v>2168.2909736900001</v>
      </c>
      <c r="Q116" s="97">
        <v>2178.3085439699998</v>
      </c>
      <c r="R116" s="97">
        <v>2026.7719096600001</v>
      </c>
      <c r="S116" s="97">
        <v>2089.0986932800001</v>
      </c>
      <c r="T116" s="97">
        <v>2948.9015175700001</v>
      </c>
      <c r="U116" s="97">
        <v>3875.706700329999</v>
      </c>
      <c r="V116" s="97">
        <v>3962.9355553899991</v>
      </c>
      <c r="W116" s="97">
        <v>3689.4420870900003</v>
      </c>
      <c r="X116" s="39">
        <v>5069.2013913500004</v>
      </c>
      <c r="Y116" s="39">
        <v>4845.7503045499998</v>
      </c>
      <c r="Z116" s="39">
        <v>4324.3668640700007</v>
      </c>
      <c r="AA116" s="39">
        <v>5145.2974762800004</v>
      </c>
      <c r="AB116" s="39">
        <v>5763.2939993700002</v>
      </c>
      <c r="AC116" s="39">
        <v>5702.2466915200002</v>
      </c>
      <c r="AD116" s="39">
        <v>5637.0525396599996</v>
      </c>
      <c r="AE116" s="39">
        <v>4942.6633589900011</v>
      </c>
      <c r="AF116" s="39">
        <v>4795.9517341699993</v>
      </c>
      <c r="AG116" s="39">
        <v>6334.9646554500005</v>
      </c>
      <c r="AH116" s="212">
        <v>4665.9394174400004</v>
      </c>
      <c r="AI116" s="79">
        <v>5332.4832223600006</v>
      </c>
      <c r="AJ116" s="79">
        <v>4577.4111629999998</v>
      </c>
      <c r="AK116" s="79">
        <v>6357.7413040399997</v>
      </c>
      <c r="AL116" s="79">
        <v>5315.0499930100004</v>
      </c>
      <c r="AM116" s="79">
        <v>5921.9030389800009</v>
      </c>
      <c r="AN116" s="79">
        <v>8012.5955809900006</v>
      </c>
    </row>
    <row r="117" spans="1:2645">
      <c r="A117" s="38" t="s">
        <v>285</v>
      </c>
      <c r="B117" s="244">
        <v>51.274000000000001</v>
      </c>
      <c r="C117" s="244">
        <v>75.95</v>
      </c>
      <c r="D117" s="244">
        <v>276.24900000000002</v>
      </c>
      <c r="E117" s="244">
        <v>187.94399999999999</v>
      </c>
      <c r="F117" s="244">
        <v>60.235999999999997</v>
      </c>
      <c r="G117" s="244">
        <v>52.54</v>
      </c>
      <c r="H117" s="244">
        <v>88.051000000000002</v>
      </c>
      <c r="I117" s="97">
        <v>94.267780720000005</v>
      </c>
      <c r="J117" s="97">
        <v>131.75386584999998</v>
      </c>
      <c r="K117" s="97">
        <v>87.364491430000001</v>
      </c>
      <c r="L117" s="97">
        <v>90.923064780000004</v>
      </c>
      <c r="M117" s="97">
        <v>92.596277579999992</v>
      </c>
      <c r="N117" s="97">
        <v>109.304</v>
      </c>
      <c r="O117" s="97">
        <v>103.89700000000001</v>
      </c>
      <c r="P117" s="97">
        <v>89.153499999999994</v>
      </c>
      <c r="Q117" s="97">
        <v>152.291</v>
      </c>
      <c r="R117" s="97">
        <v>232.7415</v>
      </c>
      <c r="S117" s="97">
        <v>135.54249999999999</v>
      </c>
      <c r="T117" s="97">
        <v>101.562</v>
      </c>
      <c r="U117" s="97">
        <v>94.311999999999998</v>
      </c>
      <c r="V117" s="97">
        <v>62.786499999999997</v>
      </c>
      <c r="W117" s="97">
        <v>94.813999999999993</v>
      </c>
      <c r="X117" s="39">
        <v>378.32900000000001</v>
      </c>
      <c r="Y117" s="39">
        <v>437.30250000000001</v>
      </c>
      <c r="Z117" s="39">
        <v>565.3415</v>
      </c>
      <c r="AA117" s="39">
        <v>431.52850000000001</v>
      </c>
      <c r="AB117" s="39">
        <v>291.64049999999997</v>
      </c>
      <c r="AC117" s="39">
        <v>162.61850000000001</v>
      </c>
      <c r="AD117" s="39">
        <v>110.422</v>
      </c>
      <c r="AE117" s="39">
        <v>81.602500000000006</v>
      </c>
      <c r="AF117" s="39">
        <v>122.12</v>
      </c>
      <c r="AG117" s="39">
        <v>71.802999999999997</v>
      </c>
      <c r="AH117" s="212">
        <v>115.67385859999999</v>
      </c>
      <c r="AI117" s="79">
        <v>182.14852109999998</v>
      </c>
      <c r="AJ117" s="79">
        <v>86.536000000000001</v>
      </c>
      <c r="AK117" s="79">
        <v>137.85799993999998</v>
      </c>
      <c r="AL117" s="79">
        <v>111.86391675</v>
      </c>
      <c r="AM117" s="79">
        <v>137.34499994000001</v>
      </c>
      <c r="AN117" s="79">
        <v>301.80499994000002</v>
      </c>
    </row>
    <row r="118" spans="1:2645">
      <c r="A118" s="38" t="s">
        <v>286</v>
      </c>
      <c r="B118" s="244">
        <v>0</v>
      </c>
      <c r="C118" s="244">
        <v>0</v>
      </c>
      <c r="D118" s="244">
        <v>0</v>
      </c>
      <c r="E118" s="244">
        <v>0</v>
      </c>
      <c r="F118" s="244">
        <v>0</v>
      </c>
      <c r="G118" s="244">
        <v>0</v>
      </c>
      <c r="H118" s="244">
        <v>0</v>
      </c>
      <c r="I118" s="97">
        <v>0</v>
      </c>
      <c r="J118" s="97">
        <v>0</v>
      </c>
      <c r="K118" s="97">
        <v>0</v>
      </c>
      <c r="L118" s="97">
        <v>0</v>
      </c>
      <c r="M118" s="97">
        <v>105.85611158</v>
      </c>
      <c r="N118" s="97">
        <v>114.18977429</v>
      </c>
      <c r="O118" s="97">
        <v>105.65849521999999</v>
      </c>
      <c r="P118" s="97">
        <v>87.97816555</v>
      </c>
      <c r="Q118" s="97">
        <v>120.87530416</v>
      </c>
      <c r="R118" s="97">
        <v>194.43220066999999</v>
      </c>
      <c r="S118" s="97">
        <v>202.35247631999999</v>
      </c>
      <c r="T118" s="97">
        <v>149.73518527000002</v>
      </c>
      <c r="U118" s="39">
        <v>45.774947869999998</v>
      </c>
      <c r="V118" s="39">
        <v>74.556935170000003</v>
      </c>
      <c r="W118" s="39">
        <v>89.926425800000004</v>
      </c>
      <c r="X118" s="39">
        <v>0</v>
      </c>
      <c r="Y118" s="39">
        <v>0</v>
      </c>
      <c r="Z118" s="39">
        <v>0</v>
      </c>
      <c r="AA118" s="39">
        <v>0</v>
      </c>
      <c r="AB118" s="39">
        <v>371.16710185000005</v>
      </c>
      <c r="AC118" s="39">
        <v>381.09111193000001</v>
      </c>
      <c r="AD118" s="39">
        <v>389.02133083000001</v>
      </c>
      <c r="AE118" s="39">
        <v>526.75660775999995</v>
      </c>
      <c r="AF118" s="39">
        <v>700.03482384000006</v>
      </c>
      <c r="AG118" s="39">
        <v>932.17259336999996</v>
      </c>
      <c r="AH118" s="212">
        <v>1316.6503186500001</v>
      </c>
      <c r="AI118" s="79">
        <v>1351.7808374599999</v>
      </c>
      <c r="AJ118" s="79">
        <v>1375.0855614700001</v>
      </c>
      <c r="AK118" s="79">
        <v>1303.4696680499999</v>
      </c>
      <c r="AL118" s="79">
        <v>1307.1284532399998</v>
      </c>
      <c r="AM118" s="79">
        <v>1279.1443646</v>
      </c>
      <c r="AN118" s="79">
        <v>1435.85440675</v>
      </c>
    </row>
    <row r="119" spans="1:2645">
      <c r="A119" s="38" t="s">
        <v>287</v>
      </c>
      <c r="B119" s="244">
        <v>619.12699999999995</v>
      </c>
      <c r="C119" s="244">
        <v>760.03099999999995</v>
      </c>
      <c r="D119" s="244">
        <v>657.45299999999997</v>
      </c>
      <c r="E119" s="244">
        <v>594.85699999999997</v>
      </c>
      <c r="F119" s="244">
        <v>825.22500000000002</v>
      </c>
      <c r="G119" s="244">
        <v>983.72400000000005</v>
      </c>
      <c r="H119" s="244">
        <v>1022.292</v>
      </c>
      <c r="I119" s="97">
        <v>963.58646388999989</v>
      </c>
      <c r="J119" s="97">
        <v>1047.78982363</v>
      </c>
      <c r="K119" s="97">
        <v>1098.8197568200003</v>
      </c>
      <c r="L119" s="97">
        <v>1857.29091737</v>
      </c>
      <c r="M119" s="97">
        <v>1752.59305182</v>
      </c>
      <c r="N119" s="97">
        <v>1815.34524588</v>
      </c>
      <c r="O119" s="97">
        <v>1814.48165144</v>
      </c>
      <c r="P119" s="97">
        <v>1770.40337808</v>
      </c>
      <c r="Q119" s="97">
        <v>1616.5735613900001</v>
      </c>
      <c r="R119" s="97">
        <v>1771.6646418500002</v>
      </c>
      <c r="S119" s="97">
        <v>1851.5814294500001</v>
      </c>
      <c r="T119" s="97">
        <v>1965.18368089</v>
      </c>
      <c r="U119" s="97">
        <v>1588.4266827600002</v>
      </c>
      <c r="V119" s="97">
        <v>1780.25960347</v>
      </c>
      <c r="W119" s="97">
        <v>1838.39703575</v>
      </c>
      <c r="X119" s="39">
        <v>1980.58500308</v>
      </c>
      <c r="Y119" s="39">
        <v>1582.1984842099998</v>
      </c>
      <c r="Z119" s="39">
        <v>1812.8665068800001</v>
      </c>
      <c r="AA119" s="39">
        <v>1924.0876913499999</v>
      </c>
      <c r="AB119" s="39">
        <v>2130.5007230600008</v>
      </c>
      <c r="AC119" s="39">
        <v>1655.3545890299999</v>
      </c>
      <c r="AD119" s="39">
        <v>1845.3949461099999</v>
      </c>
      <c r="AE119" s="39">
        <v>2141.6099109299998</v>
      </c>
      <c r="AF119" s="39">
        <v>2386.9252152900003</v>
      </c>
      <c r="AG119" s="39">
        <v>2350.1279405299997</v>
      </c>
      <c r="AH119" s="212">
        <v>2599.7651866900005</v>
      </c>
      <c r="AI119" s="79">
        <v>3044.3771511800001</v>
      </c>
      <c r="AJ119" s="79">
        <v>2935.0933927300007</v>
      </c>
      <c r="AK119" s="79">
        <v>3088.4572978400006</v>
      </c>
      <c r="AL119" s="79">
        <v>3424.3906629899998</v>
      </c>
      <c r="AM119" s="79">
        <v>3396.4150157100012</v>
      </c>
      <c r="AN119" s="79">
        <v>3217.4947789600001</v>
      </c>
    </row>
    <row r="120" spans="1:2645">
      <c r="A120" s="38" t="s">
        <v>288</v>
      </c>
      <c r="B120" s="244">
        <v>144.50700000000001</v>
      </c>
      <c r="C120" s="244">
        <v>165.98099999999999</v>
      </c>
      <c r="D120" s="244">
        <v>180.00299999999999</v>
      </c>
      <c r="E120" s="244">
        <v>55.682000000000002</v>
      </c>
      <c r="F120" s="244">
        <v>60.238</v>
      </c>
      <c r="G120" s="244">
        <v>29.434000000000001</v>
      </c>
      <c r="H120" s="244">
        <v>59.585999999999999</v>
      </c>
      <c r="I120" s="97">
        <v>19.59</v>
      </c>
      <c r="J120" s="97">
        <v>114.91796437000001</v>
      </c>
      <c r="K120" s="97">
        <v>75.803673910000001</v>
      </c>
      <c r="L120" s="97">
        <v>115.09039288</v>
      </c>
      <c r="M120" s="97">
        <v>115.36449076999999</v>
      </c>
      <c r="N120" s="97">
        <v>241.09685852000001</v>
      </c>
      <c r="O120" s="97">
        <v>107.64033000000001</v>
      </c>
      <c r="P120" s="97">
        <v>162.78650003999999</v>
      </c>
      <c r="Q120" s="97">
        <v>140.63849997</v>
      </c>
      <c r="R120" s="97">
        <v>68.659427120000004</v>
      </c>
      <c r="S120" s="97">
        <v>116.58758681</v>
      </c>
      <c r="T120" s="97">
        <v>270.60831730000001</v>
      </c>
      <c r="U120" s="97">
        <v>600.16090896000003</v>
      </c>
      <c r="V120" s="97">
        <v>376.93489702999995</v>
      </c>
      <c r="W120" s="97">
        <v>800.78694316999997</v>
      </c>
      <c r="X120" s="39">
        <v>380.96035712000003</v>
      </c>
      <c r="Y120" s="39">
        <v>336.90607935000003</v>
      </c>
      <c r="Z120" s="39">
        <v>451.02599735000001</v>
      </c>
      <c r="AA120" s="39">
        <v>236.75577977</v>
      </c>
      <c r="AB120" s="39">
        <v>423.18126229000001</v>
      </c>
      <c r="AC120" s="39">
        <v>435.48140511000003</v>
      </c>
      <c r="AD120" s="39">
        <v>463.66098192999999</v>
      </c>
      <c r="AE120" s="39">
        <v>357.98700981999997</v>
      </c>
      <c r="AF120" s="39">
        <v>466.91093699999999</v>
      </c>
      <c r="AG120" s="39">
        <v>277.96891309</v>
      </c>
      <c r="AH120" s="212">
        <v>409.84701852999996</v>
      </c>
      <c r="AI120" s="79">
        <v>970.8669372999999</v>
      </c>
      <c r="AJ120" s="79">
        <v>870.63140878999968</v>
      </c>
      <c r="AK120" s="79">
        <v>584.55673732000002</v>
      </c>
      <c r="AL120" s="79">
        <v>772.63819996000007</v>
      </c>
      <c r="AM120" s="79">
        <v>1008.61274273</v>
      </c>
      <c r="AN120" s="79">
        <v>883.49921654999991</v>
      </c>
    </row>
    <row r="121" spans="1:2645">
      <c r="A121" s="38" t="s">
        <v>289</v>
      </c>
      <c r="B121" s="244">
        <v>1066.3399999999999</v>
      </c>
      <c r="C121" s="244">
        <v>1626.7639999999999</v>
      </c>
      <c r="D121" s="244">
        <v>1642.652</v>
      </c>
      <c r="E121" s="244">
        <v>670.33100000000002</v>
      </c>
      <c r="F121" s="244">
        <v>1001.95</v>
      </c>
      <c r="G121" s="244">
        <v>1361.809</v>
      </c>
      <c r="H121" s="244">
        <v>1354.432</v>
      </c>
      <c r="I121" s="97">
        <v>748.14965505999999</v>
      </c>
      <c r="J121" s="97">
        <v>927.04946042999995</v>
      </c>
      <c r="K121" s="97">
        <v>1477.57955556</v>
      </c>
      <c r="L121" s="97">
        <v>1706.62582757</v>
      </c>
      <c r="M121" s="97">
        <v>911.91015052</v>
      </c>
      <c r="N121" s="97">
        <v>1143.9617780399999</v>
      </c>
      <c r="O121" s="97">
        <v>1784.8457208</v>
      </c>
      <c r="P121" s="97">
        <v>1840.9760134400001</v>
      </c>
      <c r="Q121" s="97">
        <v>949.24879333000001</v>
      </c>
      <c r="R121" s="97">
        <v>1514.075569299999</v>
      </c>
      <c r="S121" s="97">
        <v>2131.85887877</v>
      </c>
      <c r="T121" s="97">
        <v>2070.2416956699999</v>
      </c>
      <c r="U121" s="97">
        <v>1036.2729529400001</v>
      </c>
      <c r="V121" s="97">
        <v>1744.5822778699999</v>
      </c>
      <c r="W121" s="97">
        <v>2210.3631464699997</v>
      </c>
      <c r="X121" s="39">
        <v>2258.76632526</v>
      </c>
      <c r="Y121" s="39">
        <v>1280.7887048800001</v>
      </c>
      <c r="Z121" s="39">
        <v>1779.4455296800002</v>
      </c>
      <c r="AA121" s="39">
        <v>2466.5673376199998</v>
      </c>
      <c r="AB121" s="39">
        <v>2547.331949280001</v>
      </c>
      <c r="AC121" s="39">
        <v>1522.9504335499998</v>
      </c>
      <c r="AD121" s="39">
        <v>1993.55697289</v>
      </c>
      <c r="AE121" s="39">
        <v>2644.6149789400001</v>
      </c>
      <c r="AF121" s="39">
        <v>2991.2976867600014</v>
      </c>
      <c r="AG121" s="39">
        <v>1662.1476820599999</v>
      </c>
      <c r="AH121" s="212">
        <v>2622.00649054</v>
      </c>
      <c r="AI121" s="79">
        <v>3350.8883604899988</v>
      </c>
      <c r="AJ121" s="79">
        <v>3942.8144266800014</v>
      </c>
      <c r="AK121" s="79">
        <v>2505.7682721400001</v>
      </c>
      <c r="AL121" s="79">
        <v>3430.3150720099989</v>
      </c>
      <c r="AM121" s="79">
        <v>4495.03059304</v>
      </c>
      <c r="AN121" s="79">
        <v>4888.77347328</v>
      </c>
    </row>
    <row r="122" spans="1:2645">
      <c r="A122" s="38" t="s">
        <v>290</v>
      </c>
      <c r="B122" s="244">
        <v>323.47199999999998</v>
      </c>
      <c r="C122" s="244">
        <v>293.87900000000002</v>
      </c>
      <c r="D122" s="244">
        <v>268.59500000000003</v>
      </c>
      <c r="E122" s="244">
        <v>229.32499999999999</v>
      </c>
      <c r="F122" s="244">
        <v>172.24799999999999</v>
      </c>
      <c r="G122" s="244">
        <v>141.89699999999999</v>
      </c>
      <c r="H122" s="244">
        <v>110.248</v>
      </c>
      <c r="I122" s="97">
        <v>159.02767704999999</v>
      </c>
      <c r="J122" s="97">
        <v>174.12876015000001</v>
      </c>
      <c r="K122" s="97">
        <v>126.83680523000002</v>
      </c>
      <c r="L122" s="97">
        <v>97.466173699999999</v>
      </c>
      <c r="M122" s="97">
        <v>141.78196805000002</v>
      </c>
      <c r="N122" s="97">
        <v>124.58221377</v>
      </c>
      <c r="O122" s="97">
        <v>97.664340760000002</v>
      </c>
      <c r="P122" s="97">
        <v>51.811183119999995</v>
      </c>
      <c r="Q122" s="97">
        <v>112.09082448000001</v>
      </c>
      <c r="R122" s="97">
        <v>131.10358398</v>
      </c>
      <c r="S122" s="97">
        <v>99.069812420000005</v>
      </c>
      <c r="T122" s="97">
        <v>33.106482929999999</v>
      </c>
      <c r="U122" s="97">
        <v>107.22165628</v>
      </c>
      <c r="V122" s="97">
        <v>125.47376256999999</v>
      </c>
      <c r="W122" s="97">
        <v>111.63732798999999</v>
      </c>
      <c r="X122" s="39">
        <v>45.649821509999995</v>
      </c>
      <c r="Y122" s="39">
        <v>109.87532173</v>
      </c>
      <c r="Z122" s="39">
        <v>123.18825198</v>
      </c>
      <c r="AA122" s="39">
        <v>94.665265460000001</v>
      </c>
      <c r="AB122" s="39">
        <v>37.638274109999998</v>
      </c>
      <c r="AC122" s="39">
        <v>148.01100480000002</v>
      </c>
      <c r="AD122" s="39">
        <v>156.43028009</v>
      </c>
      <c r="AE122" s="39">
        <v>124.59509187</v>
      </c>
      <c r="AF122" s="39">
        <v>69.651586809999998</v>
      </c>
      <c r="AG122" s="39">
        <v>139.78469028999999</v>
      </c>
      <c r="AH122" s="212">
        <v>179.85744369999998</v>
      </c>
      <c r="AI122" s="79">
        <v>178.11899690000001</v>
      </c>
      <c r="AJ122" s="79">
        <v>95.504926710000007</v>
      </c>
      <c r="AK122" s="79">
        <v>18.200875400000005</v>
      </c>
      <c r="AL122" s="79">
        <v>120.47888981999999</v>
      </c>
      <c r="AM122" s="79">
        <v>113.28771555</v>
      </c>
      <c r="AN122" s="79">
        <v>61.876451039999999</v>
      </c>
    </row>
    <row r="123" spans="1:2645">
      <c r="A123" s="38" t="s">
        <v>291</v>
      </c>
      <c r="B123" s="244">
        <v>50.527000000000001</v>
      </c>
      <c r="C123" s="244">
        <v>21.806000000000001</v>
      </c>
      <c r="D123" s="244">
        <v>20.834</v>
      </c>
      <c r="E123" s="244">
        <v>14.669</v>
      </c>
      <c r="F123" s="244">
        <v>680.25900000000001</v>
      </c>
      <c r="G123" s="244">
        <v>416.03199999999998</v>
      </c>
      <c r="H123" s="244">
        <v>655.83699999999999</v>
      </c>
      <c r="I123" s="97">
        <v>122.44101459999999</v>
      </c>
      <c r="J123" s="97">
        <v>765.64818744000002</v>
      </c>
      <c r="K123" s="97">
        <v>217.43404205000002</v>
      </c>
      <c r="L123" s="97">
        <v>184.08662953000001</v>
      </c>
      <c r="M123" s="97">
        <v>218.72574406999999</v>
      </c>
      <c r="N123" s="97">
        <v>160.84638332</v>
      </c>
      <c r="O123" s="97">
        <v>165.08304319999999</v>
      </c>
      <c r="P123" s="97">
        <v>158.27545092</v>
      </c>
      <c r="Q123" s="97">
        <v>136.95120412</v>
      </c>
      <c r="R123" s="97">
        <v>147.0797163</v>
      </c>
      <c r="S123" s="97">
        <v>153.49913537</v>
      </c>
      <c r="T123" s="97">
        <v>148.35610384</v>
      </c>
      <c r="U123" s="97">
        <v>152.7475756</v>
      </c>
      <c r="V123" s="97">
        <v>161.59129772</v>
      </c>
      <c r="W123" s="97">
        <v>260.45291023999999</v>
      </c>
      <c r="X123" s="39">
        <v>218.66655080999999</v>
      </c>
      <c r="Y123" s="39">
        <v>246.25871556999999</v>
      </c>
      <c r="Z123" s="39">
        <v>257.77200223</v>
      </c>
      <c r="AA123" s="39">
        <v>219.72475700999999</v>
      </c>
      <c r="AB123" s="39">
        <v>202.11680128</v>
      </c>
      <c r="AC123" s="39">
        <v>224.09376603999999</v>
      </c>
      <c r="AD123" s="39">
        <v>255.44043481</v>
      </c>
      <c r="AE123" s="39">
        <v>415.79469181000002</v>
      </c>
      <c r="AF123" s="39">
        <v>256.26364562999998</v>
      </c>
      <c r="AG123" s="39">
        <v>275.57501310999999</v>
      </c>
      <c r="AH123" s="212">
        <v>362.43729421</v>
      </c>
      <c r="AI123" s="79">
        <v>321.18344701000001</v>
      </c>
      <c r="AJ123" s="79">
        <v>206.6846924499998</v>
      </c>
      <c r="AK123" s="79">
        <v>330.64379113999985</v>
      </c>
      <c r="AL123" s="79">
        <v>256.77999404999923</v>
      </c>
      <c r="AM123" s="79">
        <v>308.7610397800002</v>
      </c>
      <c r="AN123" s="79">
        <v>289.60143871999929</v>
      </c>
    </row>
    <row r="124" spans="1:2645">
      <c r="A124" s="38" t="s">
        <v>292</v>
      </c>
      <c r="B124" s="244">
        <v>355.375</v>
      </c>
      <c r="C124" s="244">
        <v>396.38499999999999</v>
      </c>
      <c r="D124" s="244">
        <v>401.096</v>
      </c>
      <c r="E124" s="244">
        <v>374.99099999999999</v>
      </c>
      <c r="F124" s="244">
        <v>411.70600000000002</v>
      </c>
      <c r="G124" s="244">
        <v>0</v>
      </c>
      <c r="H124" s="244">
        <v>325.01</v>
      </c>
      <c r="I124" s="97">
        <v>325.09598316</v>
      </c>
      <c r="J124" s="97">
        <v>353.76485107999997</v>
      </c>
      <c r="K124" s="97">
        <v>384.28426222000002</v>
      </c>
      <c r="L124" s="97">
        <v>473.67888017000001</v>
      </c>
      <c r="M124" s="97">
        <v>381.93388919</v>
      </c>
      <c r="N124" s="97">
        <v>386.44713150000001</v>
      </c>
      <c r="O124" s="97">
        <v>405.86866843000001</v>
      </c>
      <c r="P124" s="97">
        <v>460.01010894000001</v>
      </c>
      <c r="Q124" s="97">
        <v>453.23450223999998</v>
      </c>
      <c r="R124" s="97">
        <v>477.49266367000001</v>
      </c>
      <c r="S124" s="97">
        <v>502.60201282999998</v>
      </c>
      <c r="T124" s="97">
        <v>392.18632319</v>
      </c>
      <c r="U124" s="97">
        <v>368.58784761000004</v>
      </c>
      <c r="V124" s="97">
        <v>320.17180988999996</v>
      </c>
      <c r="W124" s="97">
        <v>482.94720481999997</v>
      </c>
      <c r="X124" s="39">
        <v>689.64674707000006</v>
      </c>
      <c r="Y124" s="39">
        <v>600.79820953000001</v>
      </c>
      <c r="Z124" s="39">
        <v>670.55426584999998</v>
      </c>
      <c r="AA124" s="39">
        <v>766.68829132000008</v>
      </c>
      <c r="AB124" s="39">
        <v>912.26361455999995</v>
      </c>
      <c r="AC124" s="39">
        <v>1005.93003188</v>
      </c>
      <c r="AD124" s="39">
        <v>1070.61819345</v>
      </c>
      <c r="AE124" s="39">
        <v>1066.62935485</v>
      </c>
      <c r="AF124" s="39">
        <v>1118.7679004500001</v>
      </c>
      <c r="AG124" s="39">
        <v>1191.07630268</v>
      </c>
      <c r="AH124" s="212">
        <v>1398.3608681300002</v>
      </c>
      <c r="AI124" s="79">
        <v>1455.92738306</v>
      </c>
      <c r="AJ124" s="79">
        <v>2210.1189772000002</v>
      </c>
      <c r="AK124" s="79">
        <v>2166.6559952200005</v>
      </c>
      <c r="AL124" s="79">
        <v>2316.84451094</v>
      </c>
      <c r="AM124" s="79">
        <v>2257.9387017800004</v>
      </c>
      <c r="AN124" s="79">
        <v>2103.2893641100009</v>
      </c>
    </row>
    <row r="125" spans="1:2645">
      <c r="A125" s="38" t="s">
        <v>293</v>
      </c>
      <c r="B125" s="244">
        <v>0</v>
      </c>
      <c r="C125" s="244">
        <v>0</v>
      </c>
      <c r="D125" s="244">
        <v>0</v>
      </c>
      <c r="E125" s="244">
        <v>0</v>
      </c>
      <c r="F125" s="244">
        <v>0</v>
      </c>
      <c r="G125" s="244">
        <v>0</v>
      </c>
      <c r="H125" s="244">
        <v>0</v>
      </c>
      <c r="I125" s="97">
        <v>0</v>
      </c>
      <c r="J125" s="97">
        <v>0</v>
      </c>
      <c r="K125" s="97">
        <v>412.04627068999997</v>
      </c>
      <c r="L125" s="97">
        <v>0</v>
      </c>
      <c r="M125" s="97">
        <v>85.42645383</v>
      </c>
      <c r="N125" s="97">
        <v>0</v>
      </c>
      <c r="O125" s="97">
        <v>-4.5383000000000001E-4</v>
      </c>
      <c r="P125" s="97">
        <v>314.10401775000003</v>
      </c>
      <c r="Q125" s="97">
        <v>271.02990369000003</v>
      </c>
      <c r="R125" s="97">
        <v>347.89426925999999</v>
      </c>
      <c r="S125" s="97">
        <v>436.79976562000002</v>
      </c>
      <c r="T125" s="97">
        <v>25.08911088</v>
      </c>
      <c r="U125" s="97">
        <v>29.673294890000001</v>
      </c>
      <c r="V125" s="97">
        <v>42.728360700000003</v>
      </c>
      <c r="W125" s="97">
        <v>289.29457981000002</v>
      </c>
      <c r="X125" s="39">
        <v>-4.5383000000000001E-4</v>
      </c>
      <c r="Y125" s="39">
        <v>121.54300000000001</v>
      </c>
      <c r="Z125" s="39">
        <v>121.54299949999999</v>
      </c>
      <c r="AA125" s="39">
        <v>0</v>
      </c>
      <c r="AB125" s="39">
        <v>0</v>
      </c>
      <c r="AC125" s="39">
        <v>0</v>
      </c>
      <c r="AD125" s="39">
        <v>0</v>
      </c>
      <c r="AE125" s="39">
        <v>0</v>
      </c>
      <c r="AF125" s="39">
        <v>0</v>
      </c>
      <c r="AG125" s="39">
        <v>0</v>
      </c>
      <c r="AH125" s="212">
        <v>0</v>
      </c>
      <c r="AI125" s="79">
        <v>0</v>
      </c>
      <c r="AJ125" s="79">
        <v>0</v>
      </c>
      <c r="AK125" s="79">
        <v>0</v>
      </c>
      <c r="AL125" s="79">
        <v>0</v>
      </c>
      <c r="AM125" s="79">
        <v>0</v>
      </c>
      <c r="AN125" s="79">
        <v>0</v>
      </c>
    </row>
    <row r="126" spans="1:2645">
      <c r="A126" s="38" t="s">
        <v>294</v>
      </c>
      <c r="B126" s="244">
        <v>0</v>
      </c>
      <c r="C126" s="244">
        <v>0</v>
      </c>
      <c r="D126" s="244">
        <v>0</v>
      </c>
      <c r="E126" s="244">
        <v>0</v>
      </c>
      <c r="F126" s="244">
        <v>0</v>
      </c>
      <c r="G126" s="244">
        <v>599.67899999999997</v>
      </c>
      <c r="H126" s="244">
        <v>0.86099999999999999</v>
      </c>
      <c r="I126" s="97">
        <v>0.86074855000000006</v>
      </c>
      <c r="J126" s="97">
        <v>-77.91068568</v>
      </c>
      <c r="K126" s="97">
        <v>12.984126880000002</v>
      </c>
      <c r="L126" s="97">
        <v>4.9599999999999999E-5</v>
      </c>
      <c r="M126" s="97">
        <v>1.0000000000000001E-7</v>
      </c>
      <c r="N126" s="97">
        <v>1.6E-7</v>
      </c>
      <c r="O126" s="97">
        <v>1.7000000000000001E-7</v>
      </c>
      <c r="P126" s="97">
        <v>0</v>
      </c>
      <c r="Q126" s="97">
        <v>106.38249974999999</v>
      </c>
      <c r="R126" s="97">
        <v>102.36232584999999</v>
      </c>
      <c r="S126" s="97">
        <v>1.4999999999999999E-7</v>
      </c>
      <c r="T126" s="97">
        <v>5.4061700000000001E-3</v>
      </c>
      <c r="U126" s="97">
        <v>4.3773299999999996E-3</v>
      </c>
      <c r="V126" s="97">
        <v>4.6898299999999999E-3</v>
      </c>
      <c r="W126" s="97">
        <v>-5.0686874299999998</v>
      </c>
      <c r="X126" s="39">
        <v>12.96099233</v>
      </c>
      <c r="Y126" s="39">
        <v>153.77749204</v>
      </c>
      <c r="Z126" s="39">
        <v>21.252491260000003</v>
      </c>
      <c r="AA126" s="39">
        <v>4.9806860999999998</v>
      </c>
      <c r="AB126" s="39">
        <v>142.85634480000002</v>
      </c>
      <c r="AC126" s="39">
        <v>6.3135040599999996</v>
      </c>
      <c r="AD126" s="39">
        <v>40.977504159999995</v>
      </c>
      <c r="AE126" s="39">
        <v>6.3139046299999997</v>
      </c>
      <c r="AF126" s="39">
        <v>6.3139046399999996</v>
      </c>
      <c r="AG126" s="39">
        <v>8.934404820000001</v>
      </c>
      <c r="AH126" s="212">
        <v>19.289552749999999</v>
      </c>
      <c r="AI126" s="79">
        <v>6.3150041100000003</v>
      </c>
      <c r="AJ126" s="79">
        <v>34.354433700000001</v>
      </c>
      <c r="AK126" s="79">
        <v>13.114004029999998</v>
      </c>
      <c r="AL126" s="79">
        <v>23.84550393</v>
      </c>
      <c r="AM126" s="79">
        <v>22.953003930000001</v>
      </c>
      <c r="AN126" s="79">
        <v>22.684129569999996</v>
      </c>
    </row>
    <row r="127" spans="1:2645">
      <c r="A127" s="38" t="s">
        <v>295</v>
      </c>
      <c r="B127" s="244">
        <v>0</v>
      </c>
      <c r="C127" s="244">
        <v>0</v>
      </c>
      <c r="D127" s="244">
        <v>0</v>
      </c>
      <c r="E127" s="244">
        <v>0</v>
      </c>
      <c r="F127" s="244">
        <v>0</v>
      </c>
      <c r="G127" s="244">
        <v>0</v>
      </c>
      <c r="H127" s="244">
        <v>0</v>
      </c>
      <c r="I127" s="97">
        <v>40.08</v>
      </c>
      <c r="J127" s="97">
        <v>0</v>
      </c>
      <c r="K127" s="97">
        <v>0</v>
      </c>
      <c r="L127" s="97">
        <v>0</v>
      </c>
      <c r="M127" s="97">
        <v>0</v>
      </c>
      <c r="N127" s="97">
        <v>60.324811619999998</v>
      </c>
      <c r="O127" s="97">
        <v>61.567354000000002</v>
      </c>
      <c r="P127" s="97">
        <v>63.054278049999994</v>
      </c>
      <c r="Q127" s="97">
        <v>64.491943460000002</v>
      </c>
      <c r="R127" s="97">
        <v>66.087826930000006</v>
      </c>
      <c r="S127" s="97">
        <v>67.888295110000001</v>
      </c>
      <c r="T127" s="97">
        <v>88.335024569999987</v>
      </c>
      <c r="U127" s="97">
        <v>71.729975969999998</v>
      </c>
      <c r="V127" s="97">
        <v>74.984918969999995</v>
      </c>
      <c r="W127" s="97">
        <v>76.444727439999994</v>
      </c>
      <c r="X127" s="39">
        <v>-2.9999999999999997E-8</v>
      </c>
      <c r="Y127" s="39">
        <v>2E-8</v>
      </c>
      <c r="Z127" s="39">
        <v>2E-8</v>
      </c>
      <c r="AA127" s="39">
        <v>2E-8</v>
      </c>
      <c r="AB127" s="39">
        <v>2E-8</v>
      </c>
      <c r="AC127" s="39">
        <v>2E-8</v>
      </c>
      <c r="AD127" s="39">
        <v>26.73700002</v>
      </c>
      <c r="AE127" s="39">
        <v>29.16850002</v>
      </c>
      <c r="AF127" s="39">
        <v>165.97895002000001</v>
      </c>
      <c r="AG127" s="39">
        <v>206.17045271999999</v>
      </c>
      <c r="AH127" s="212">
        <v>274.75687912000001</v>
      </c>
      <c r="AI127" s="79">
        <v>282.77128532</v>
      </c>
      <c r="AJ127" s="79">
        <v>144.61316801999999</v>
      </c>
      <c r="AK127" s="79">
        <v>223.19818362000001</v>
      </c>
      <c r="AL127" s="79">
        <v>154.46695724</v>
      </c>
      <c r="AM127" s="79">
        <v>551.78674642999999</v>
      </c>
      <c r="AN127" s="79">
        <v>265.25792758</v>
      </c>
    </row>
    <row r="128" spans="1:2645">
      <c r="A128" s="38" t="s">
        <v>296</v>
      </c>
      <c r="B128" s="244"/>
      <c r="C128" s="244"/>
      <c r="D128" s="244"/>
      <c r="E128" s="244"/>
      <c r="F128" s="244"/>
      <c r="G128" s="244"/>
      <c r="H128" s="244"/>
      <c r="I128" s="97"/>
      <c r="J128" s="97"/>
      <c r="K128" s="97"/>
      <c r="L128" s="97"/>
      <c r="M128" s="97"/>
      <c r="N128" s="97"/>
      <c r="O128" s="97"/>
      <c r="P128" s="97"/>
      <c r="Q128" s="97">
        <v>0</v>
      </c>
      <c r="R128" s="97">
        <v>0</v>
      </c>
      <c r="S128" s="97">
        <v>0</v>
      </c>
      <c r="T128" s="97">
        <v>0</v>
      </c>
      <c r="U128" s="39">
        <v>113.42533949</v>
      </c>
      <c r="V128" s="39">
        <v>116.93052513999999</v>
      </c>
      <c r="W128" s="39">
        <v>124.96397666999999</v>
      </c>
      <c r="X128" s="39">
        <v>0</v>
      </c>
      <c r="Y128" s="39">
        <v>0</v>
      </c>
      <c r="Z128" s="39">
        <v>51.659942000000001</v>
      </c>
      <c r="AA128" s="39">
        <v>72.553517839999998</v>
      </c>
      <c r="AB128" s="39">
        <v>70.487120180000005</v>
      </c>
      <c r="AC128" s="39">
        <v>196.30777728000001</v>
      </c>
      <c r="AD128" s="39">
        <v>198.60377468000001</v>
      </c>
      <c r="AE128" s="39">
        <v>277.58608518</v>
      </c>
      <c r="AF128" s="39">
        <v>1686.7175932800001</v>
      </c>
      <c r="AG128" s="39">
        <v>351.52940261999998</v>
      </c>
      <c r="AH128" s="212">
        <v>376.92506292000002</v>
      </c>
      <c r="AI128" s="79">
        <v>400.44946404000001</v>
      </c>
      <c r="AJ128" s="79">
        <v>454.44865750000002</v>
      </c>
      <c r="AK128" s="79">
        <v>511.92304660000002</v>
      </c>
      <c r="AL128" s="79">
        <v>554.16003951999994</v>
      </c>
      <c r="AM128" s="79">
        <v>664.9284237999999</v>
      </c>
      <c r="AN128" s="79">
        <v>708.78329610000003</v>
      </c>
    </row>
    <row r="129" spans="1:46">
      <c r="A129" s="38" t="s">
        <v>306</v>
      </c>
      <c r="B129" s="244"/>
      <c r="C129" s="244"/>
      <c r="D129" s="244"/>
      <c r="E129" s="244"/>
      <c r="F129" s="244"/>
      <c r="G129" s="244"/>
      <c r="H129" s="244"/>
      <c r="I129" s="97"/>
      <c r="J129" s="97"/>
      <c r="K129" s="97"/>
      <c r="L129" s="97"/>
      <c r="M129" s="97"/>
      <c r="N129" s="97"/>
      <c r="O129" s="97"/>
      <c r="P129" s="97"/>
      <c r="Q129" s="97">
        <v>305.05222433175589</v>
      </c>
      <c r="R129" s="97">
        <v>291.59365919753088</v>
      </c>
      <c r="S129" s="97">
        <v>260.34134945394328</v>
      </c>
      <c r="T129" s="97">
        <v>266.09447391341234</v>
      </c>
      <c r="U129" s="97">
        <v>0</v>
      </c>
      <c r="V129" s="97">
        <v>0</v>
      </c>
      <c r="W129" s="97">
        <v>0</v>
      </c>
      <c r="X129" s="39">
        <v>365.17399999999998</v>
      </c>
      <c r="Y129" s="39">
        <v>484.26049999999998</v>
      </c>
      <c r="Z129" s="39">
        <v>404.9205</v>
      </c>
      <c r="AA129" s="39">
        <v>389.53300000000002</v>
      </c>
      <c r="AB129" s="39">
        <v>559.81150000000002</v>
      </c>
      <c r="AC129" s="39">
        <v>638.16049999999996</v>
      </c>
      <c r="AD129" s="39">
        <v>445.71699999999998</v>
      </c>
      <c r="AE129" s="39">
        <v>393.28300000000002</v>
      </c>
      <c r="AF129" s="39">
        <v>440.334</v>
      </c>
      <c r="AG129" s="39">
        <v>473.90750000000003</v>
      </c>
      <c r="AH129" s="212">
        <v>419.38499999999999</v>
      </c>
      <c r="AI129" s="79">
        <v>342.28250000000003</v>
      </c>
      <c r="AJ129" s="79">
        <v>370.23649999999998</v>
      </c>
      <c r="AK129" s="79">
        <v>406.48250000000002</v>
      </c>
      <c r="AL129" s="79">
        <v>428.09449999999998</v>
      </c>
      <c r="AM129" s="79">
        <v>362.61900000000003</v>
      </c>
      <c r="AN129" s="79">
        <v>367.2475</v>
      </c>
    </row>
    <row r="130" spans="1:46">
      <c r="A130" s="38" t="s">
        <v>297</v>
      </c>
      <c r="B130" s="244"/>
      <c r="C130" s="244"/>
      <c r="D130" s="244"/>
      <c r="E130" s="244"/>
      <c r="F130" s="244"/>
      <c r="G130" s="244"/>
      <c r="H130" s="244"/>
      <c r="I130" s="97"/>
      <c r="J130" s="97"/>
      <c r="K130" s="97"/>
      <c r="L130" s="97"/>
      <c r="M130" s="97"/>
      <c r="N130" s="97"/>
      <c r="O130" s="97"/>
      <c r="P130" s="97"/>
      <c r="Q130" s="97">
        <v>2555.5730388899988</v>
      </c>
      <c r="R130" s="97">
        <v>2445.2474800800001</v>
      </c>
      <c r="S130" s="97">
        <v>2449.5261847900001</v>
      </c>
      <c r="T130" s="97">
        <v>0</v>
      </c>
      <c r="U130" s="97">
        <v>0</v>
      </c>
      <c r="V130" s="97">
        <v>0</v>
      </c>
      <c r="W130" s="97">
        <v>0</v>
      </c>
      <c r="X130" s="39">
        <v>3000.3559071700001</v>
      </c>
      <c r="Y130" s="39">
        <v>3011.9425753699998</v>
      </c>
      <c r="Z130" s="39">
        <v>4341.3839789400008</v>
      </c>
      <c r="AA130" s="39">
        <v>3067.0561118400001</v>
      </c>
      <c r="AB130" s="39">
        <v>4.0000000000000001E-8</v>
      </c>
      <c r="AC130" s="39">
        <v>0</v>
      </c>
      <c r="AD130" s="39">
        <v>0</v>
      </c>
      <c r="AE130" s="39">
        <v>0</v>
      </c>
      <c r="AF130" s="39">
        <v>0</v>
      </c>
      <c r="AG130" s="39">
        <v>0</v>
      </c>
      <c r="AH130" s="212">
        <v>0</v>
      </c>
      <c r="AI130" s="79">
        <v>0</v>
      </c>
      <c r="AJ130" s="79">
        <v>0</v>
      </c>
      <c r="AK130" s="79">
        <v>0</v>
      </c>
      <c r="AL130" s="79">
        <v>0</v>
      </c>
      <c r="AM130" s="79">
        <v>0</v>
      </c>
      <c r="AN130" s="79">
        <v>0</v>
      </c>
    </row>
    <row r="131" spans="1:46">
      <c r="A131" s="38" t="s">
        <v>414</v>
      </c>
      <c r="B131" s="244"/>
      <c r="C131" s="244"/>
      <c r="D131" s="244"/>
      <c r="E131" s="244"/>
      <c r="F131" s="244"/>
      <c r="G131" s="244"/>
      <c r="H131" s="244"/>
      <c r="I131" s="97"/>
      <c r="J131" s="97"/>
      <c r="K131" s="97"/>
      <c r="L131" s="97"/>
      <c r="M131" s="97"/>
      <c r="N131" s="97"/>
      <c r="O131" s="97"/>
      <c r="P131" s="97"/>
      <c r="Q131" s="97"/>
      <c r="R131" s="97"/>
      <c r="S131" s="97"/>
      <c r="T131" s="97"/>
      <c r="U131" s="97"/>
      <c r="V131" s="97"/>
      <c r="W131" s="97"/>
      <c r="X131" s="39"/>
      <c r="Y131" s="39"/>
      <c r="Z131" s="39"/>
      <c r="AA131" s="39"/>
      <c r="AB131" s="39"/>
      <c r="AC131" s="39"/>
      <c r="AD131" s="39"/>
      <c r="AE131" s="39"/>
      <c r="AF131" s="39"/>
      <c r="AG131" s="39">
        <v>239.93725968000001</v>
      </c>
      <c r="AH131" s="212">
        <v>199.36799999999999</v>
      </c>
      <c r="AI131" s="79">
        <v>229.80950000000001</v>
      </c>
      <c r="AJ131" s="79">
        <v>236.18799999999999</v>
      </c>
      <c r="AK131" s="79">
        <v>246.947</v>
      </c>
      <c r="AL131" s="79">
        <v>253.578</v>
      </c>
      <c r="AM131" s="79">
        <v>263.58499999999998</v>
      </c>
      <c r="AN131" s="79">
        <v>265.2045</v>
      </c>
    </row>
    <row r="132" spans="1:46">
      <c r="A132" s="38" t="s">
        <v>298</v>
      </c>
      <c r="B132" s="244">
        <v>46.671999999999997</v>
      </c>
      <c r="C132" s="244">
        <v>51.314</v>
      </c>
      <c r="D132" s="244">
        <v>81.757000000000005</v>
      </c>
      <c r="E132" s="244">
        <v>80.385000000000005</v>
      </c>
      <c r="F132" s="244">
        <v>98.921000000000006</v>
      </c>
      <c r="G132" s="244">
        <v>108.10899999999999</v>
      </c>
      <c r="H132" s="244">
        <v>115.06399999999999</v>
      </c>
      <c r="I132" s="97">
        <v>625.86632080000004</v>
      </c>
      <c r="J132" s="97">
        <v>107.3544794</v>
      </c>
      <c r="K132" s="97">
        <v>137.46152431000002</v>
      </c>
      <c r="L132" s="97">
        <v>216.41252572000002</v>
      </c>
      <c r="M132" s="97">
        <v>221.00527036999998</v>
      </c>
      <c r="N132" s="97">
        <v>276.73261396000004</v>
      </c>
      <c r="O132" s="97">
        <v>266.78689020000002</v>
      </c>
      <c r="P132" s="97">
        <v>277.61267949999996</v>
      </c>
      <c r="Q132" s="97">
        <v>252.34186362</v>
      </c>
      <c r="R132" s="97">
        <v>248.21416002999999</v>
      </c>
      <c r="S132" s="97">
        <v>289.23552100000001</v>
      </c>
      <c r="T132" s="97">
        <v>202.26270459</v>
      </c>
      <c r="U132" s="97">
        <v>98.937948609999992</v>
      </c>
      <c r="V132" s="97">
        <v>119.45215062999998</v>
      </c>
      <c r="W132" s="97">
        <v>123.28005657</v>
      </c>
      <c r="X132" s="39">
        <v>124.45108703999999</v>
      </c>
      <c r="Y132" s="39">
        <v>130.63511031000002</v>
      </c>
      <c r="Z132" s="39">
        <v>140.52063948</v>
      </c>
      <c r="AA132" s="39">
        <v>134.48962102000002</v>
      </c>
      <c r="AB132" s="39">
        <v>368.66694295999997</v>
      </c>
      <c r="AC132" s="39">
        <v>103.63703412999999</v>
      </c>
      <c r="AD132" s="39">
        <v>132.59740742999998</v>
      </c>
      <c r="AE132" s="39">
        <v>120.41555779000001</v>
      </c>
      <c r="AF132" s="39">
        <v>216.18492988999998</v>
      </c>
      <c r="AG132" s="39">
        <v>157.48805826999995</v>
      </c>
      <c r="AH132" s="212">
        <v>218.32435187000002</v>
      </c>
      <c r="AI132" s="79">
        <v>266.09475207999998</v>
      </c>
      <c r="AJ132" s="79">
        <v>606.20636519999994</v>
      </c>
      <c r="AK132" s="79">
        <v>420.67809837999999</v>
      </c>
      <c r="AL132" s="79">
        <v>392.45104701999998</v>
      </c>
      <c r="AM132" s="79">
        <v>351.73508162000007</v>
      </c>
      <c r="AN132" s="79">
        <v>372.75137201000001</v>
      </c>
    </row>
    <row r="133" spans="1:46" s="6" customFormat="1">
      <c r="A133" s="41" t="s">
        <v>299</v>
      </c>
      <c r="B133" s="98">
        <v>12786.360999999999</v>
      </c>
      <c r="C133" s="98">
        <v>12903.357</v>
      </c>
      <c r="D133" s="98">
        <v>13437.648999999999</v>
      </c>
      <c r="E133" s="98">
        <v>15282.401999999998</v>
      </c>
      <c r="F133" s="98">
        <v>17674.418000000001</v>
      </c>
      <c r="G133" s="98">
        <v>17710.728999999999</v>
      </c>
      <c r="H133" s="98">
        <v>17918.734</v>
      </c>
      <c r="I133" s="98">
        <v>17412.374783359999</v>
      </c>
      <c r="J133" s="98">
        <v>17445.784182880001</v>
      </c>
      <c r="K133" s="98">
        <v>18655.792045360005</v>
      </c>
      <c r="L133" s="98">
        <v>28893.865453500013</v>
      </c>
      <c r="M133" s="98">
        <v>27252.51708962</v>
      </c>
      <c r="N133" s="98">
        <v>27721.194081209997</v>
      </c>
      <c r="O133" s="98">
        <v>27931.665677389996</v>
      </c>
      <c r="P133" s="98">
        <v>28363.812202409987</v>
      </c>
      <c r="Q133" s="98">
        <v>26405.301471049996</v>
      </c>
      <c r="R133" s="98">
        <v>26469.91319118</v>
      </c>
      <c r="S133" s="98">
        <v>26675.059076009999</v>
      </c>
      <c r="T133" s="98">
        <v>27686.644611189327</v>
      </c>
      <c r="U133" s="98">
        <v>29115.833928780004</v>
      </c>
      <c r="V133" s="98">
        <v>28794.12545688001</v>
      </c>
      <c r="W133" s="98">
        <v>29286.010255329995</v>
      </c>
      <c r="X133" s="14">
        <v>27044.367893400005</v>
      </c>
      <c r="Y133" s="14">
        <v>26389.969208979994</v>
      </c>
      <c r="Z133" s="14">
        <v>25384.800989549993</v>
      </c>
      <c r="AA133" s="14">
        <v>25559.760581549992</v>
      </c>
      <c r="AB133" s="14">
        <v>24827.554593240005</v>
      </c>
      <c r="AC133" s="14">
        <v>24472.333041480008</v>
      </c>
      <c r="AD133" s="14">
        <v>24567.706365909995</v>
      </c>
      <c r="AE133" s="14">
        <v>24968.613950440005</v>
      </c>
      <c r="AF133" s="14">
        <v>24755.7638802</v>
      </c>
      <c r="AG133" s="14">
        <v>24956.092006390008</v>
      </c>
      <c r="AH133" s="205">
        <v>25795.841659149999</v>
      </c>
      <c r="AI133" s="205">
        <v>26001.785200779996</v>
      </c>
      <c r="AJ133" s="205">
        <v>28024.296932120043</v>
      </c>
      <c r="AK133" s="205">
        <v>31347.740473679998</v>
      </c>
      <c r="AL133" s="205">
        <v>31402.484417340002</v>
      </c>
      <c r="AM133" s="205">
        <v>32470.356633269948</v>
      </c>
      <c r="AN133" s="205">
        <v>32592.656209770004</v>
      </c>
      <c r="AO133"/>
      <c r="AP133"/>
      <c r="AQ133"/>
      <c r="AR133"/>
      <c r="AS133"/>
      <c r="AT133"/>
    </row>
    <row r="134" spans="1:46">
      <c r="A134" s="38" t="s">
        <v>300</v>
      </c>
      <c r="B134" s="244">
        <v>680.00599999999997</v>
      </c>
      <c r="C134" s="244">
        <v>744.33699999999999</v>
      </c>
      <c r="D134" s="244">
        <v>823.52499999999998</v>
      </c>
      <c r="E134" s="244">
        <v>715.33299999999997</v>
      </c>
      <c r="F134" s="244">
        <v>1026.3789999999999</v>
      </c>
      <c r="G134" s="244">
        <v>959.74400000000003</v>
      </c>
      <c r="H134" s="244">
        <v>1108.211</v>
      </c>
      <c r="I134" s="97">
        <v>543.02358207000009</v>
      </c>
      <c r="J134" s="97">
        <v>568.25526432000004</v>
      </c>
      <c r="K134" s="97">
        <v>431.78647699999999</v>
      </c>
      <c r="L134" s="97">
        <v>405.82687938999999</v>
      </c>
      <c r="M134" s="97">
        <v>405.60700701000002</v>
      </c>
      <c r="N134" s="97">
        <v>424.94684468999998</v>
      </c>
      <c r="O134" s="97">
        <v>401.18027975000001</v>
      </c>
      <c r="P134" s="97">
        <v>407.39678357999998</v>
      </c>
      <c r="Q134" s="97">
        <v>367.37244225300299</v>
      </c>
      <c r="R134" s="97">
        <v>414.14976295203951</v>
      </c>
      <c r="S134" s="97">
        <v>505.07056617725925</v>
      </c>
      <c r="T134" s="97">
        <v>377.58561437322135</v>
      </c>
      <c r="U134" s="97">
        <v>417.05505897</v>
      </c>
      <c r="V134" s="97">
        <v>428.03762852</v>
      </c>
      <c r="W134" s="97">
        <v>600.02760759</v>
      </c>
      <c r="X134" s="39">
        <v>649.92687854999997</v>
      </c>
      <c r="Y134" s="39">
        <v>438.45378289999996</v>
      </c>
      <c r="Z134" s="39">
        <v>542.13953586000002</v>
      </c>
      <c r="AA134" s="39">
        <v>522.52110465999999</v>
      </c>
      <c r="AB134" s="39">
        <v>401.94434802000001</v>
      </c>
      <c r="AC134" s="39">
        <v>390.22476305000004</v>
      </c>
      <c r="AD134" s="39">
        <v>573.62621311999999</v>
      </c>
      <c r="AE134" s="39">
        <v>501.79977781999997</v>
      </c>
      <c r="AF134" s="39">
        <v>534.16584206000005</v>
      </c>
      <c r="AG134" s="39">
        <v>518.95714329999998</v>
      </c>
      <c r="AH134" s="212">
        <v>684.6541083300001</v>
      </c>
      <c r="AI134" s="79">
        <v>797.67113974000006</v>
      </c>
      <c r="AJ134" s="79">
        <v>665.84848511999985</v>
      </c>
      <c r="AK134" s="79">
        <v>786.4803608200001</v>
      </c>
      <c r="AL134" s="79">
        <v>823.26007482</v>
      </c>
      <c r="AM134" s="79">
        <v>844.72683548999998</v>
      </c>
      <c r="AN134" s="79">
        <v>901.78939700000001</v>
      </c>
    </row>
    <row r="135" spans="1:46">
      <c r="A135" s="38" t="s">
        <v>290</v>
      </c>
      <c r="B135" s="244">
        <v>52.494</v>
      </c>
      <c r="C135" s="244">
        <v>65.141999999999996</v>
      </c>
      <c r="D135" s="244">
        <v>85.477999999999994</v>
      </c>
      <c r="E135" s="244">
        <v>46.036999999999999</v>
      </c>
      <c r="F135" s="244">
        <v>27.486000000000001</v>
      </c>
      <c r="G135" s="244">
        <v>39.622999999999998</v>
      </c>
      <c r="H135" s="244">
        <v>49.747</v>
      </c>
      <c r="I135" s="97">
        <v>21.8645</v>
      </c>
      <c r="J135" s="97">
        <v>28.771000000000001</v>
      </c>
      <c r="K135" s="97">
        <v>35.305500000000002</v>
      </c>
      <c r="L135" s="97">
        <v>41.374499999999998</v>
      </c>
      <c r="M135" s="97">
        <v>14.855499999999999</v>
      </c>
      <c r="N135" s="97">
        <v>33.337499999999999</v>
      </c>
      <c r="O135" s="97">
        <v>33.914499999999997</v>
      </c>
      <c r="P135" s="97">
        <v>40.893000000000001</v>
      </c>
      <c r="Q135" s="97">
        <v>10.920500000000001</v>
      </c>
      <c r="R135" s="97">
        <v>40.884</v>
      </c>
      <c r="S135" s="97">
        <v>49.231200000000001</v>
      </c>
      <c r="T135" s="97">
        <v>55.768000000000001</v>
      </c>
      <c r="U135" s="97">
        <v>27.585999999999999</v>
      </c>
      <c r="V135" s="97">
        <v>38.621499999999997</v>
      </c>
      <c r="W135" s="97">
        <v>45.832500000000003</v>
      </c>
      <c r="X135" s="39">
        <v>45.546500000000002</v>
      </c>
      <c r="Y135" s="39">
        <v>17.41</v>
      </c>
      <c r="Z135" s="39">
        <v>26.7225</v>
      </c>
      <c r="AA135" s="39">
        <v>37.869500000000002</v>
      </c>
      <c r="AB135" s="39">
        <v>50.581000000000003</v>
      </c>
      <c r="AC135" s="39">
        <v>24.0215</v>
      </c>
      <c r="AD135" s="39">
        <v>33.301499999999997</v>
      </c>
      <c r="AE135" s="39">
        <v>40.847499999999997</v>
      </c>
      <c r="AF135" s="39">
        <v>44.887999999999998</v>
      </c>
      <c r="AG135" s="39">
        <v>23.731000000000002</v>
      </c>
      <c r="AH135" s="212">
        <v>28.315000000000001</v>
      </c>
      <c r="AI135" s="79">
        <v>30.830500000000001</v>
      </c>
      <c r="AJ135" s="79">
        <v>56.224499999999999</v>
      </c>
      <c r="AK135" s="79">
        <v>44.4</v>
      </c>
      <c r="AL135" s="79">
        <v>55.128500000000003</v>
      </c>
      <c r="AM135" s="79">
        <v>63.798999999999999</v>
      </c>
      <c r="AN135" s="79">
        <v>68.524000000000001</v>
      </c>
    </row>
    <row r="136" spans="1:46">
      <c r="A136" s="38" t="s">
        <v>301</v>
      </c>
      <c r="B136" s="244">
        <v>0</v>
      </c>
      <c r="C136" s="244">
        <v>0</v>
      </c>
      <c r="D136" s="244">
        <v>0</v>
      </c>
      <c r="E136" s="244">
        <v>0</v>
      </c>
      <c r="F136" s="244">
        <v>0</v>
      </c>
      <c r="G136" s="244">
        <v>0</v>
      </c>
      <c r="H136" s="244">
        <v>0</v>
      </c>
      <c r="I136" s="97">
        <v>0</v>
      </c>
      <c r="J136" s="97">
        <v>0</v>
      </c>
      <c r="K136" s="97">
        <v>0</v>
      </c>
      <c r="L136" s="97">
        <v>212.94913371999999</v>
      </c>
      <c r="M136" s="97">
        <v>224.55376102000002</v>
      </c>
      <c r="N136" s="97">
        <v>83.424485260000012</v>
      </c>
      <c r="O136" s="97">
        <v>107.46631779000001</v>
      </c>
      <c r="P136" s="97">
        <v>344.87382725999998</v>
      </c>
      <c r="Q136" s="97">
        <v>127.72345876999999</v>
      </c>
      <c r="R136" s="97">
        <v>141.92891177999999</v>
      </c>
      <c r="S136" s="97">
        <v>162.24838061000003</v>
      </c>
      <c r="T136" s="97">
        <v>162.07764094999999</v>
      </c>
      <c r="U136" s="97">
        <v>181.58724891999998</v>
      </c>
      <c r="V136" s="97">
        <v>189.20599121000001</v>
      </c>
      <c r="W136" s="97">
        <v>176.7055781</v>
      </c>
      <c r="X136" s="39">
        <v>169.05911040999999</v>
      </c>
      <c r="Y136" s="39">
        <v>177.19991393000001</v>
      </c>
      <c r="Z136" s="39">
        <v>194.88519807</v>
      </c>
      <c r="AA136" s="39">
        <v>181.56223237</v>
      </c>
      <c r="AB136" s="39">
        <v>224.23064400000001</v>
      </c>
      <c r="AC136" s="39">
        <v>260.74669724</v>
      </c>
      <c r="AD136" s="39">
        <v>245.73304250999999</v>
      </c>
      <c r="AE136" s="39">
        <v>244.15932359000001</v>
      </c>
      <c r="AF136" s="39">
        <v>247.45029991999999</v>
      </c>
      <c r="AG136" s="39">
        <v>253.9470618</v>
      </c>
      <c r="AH136" s="212">
        <v>253.87260421000002</v>
      </c>
      <c r="AI136" s="79">
        <v>259.40941289</v>
      </c>
      <c r="AJ136" s="79">
        <v>305.53828207999993</v>
      </c>
      <c r="AK136" s="79">
        <v>277.79585830000002</v>
      </c>
      <c r="AL136" s="79">
        <v>241.12209822000003</v>
      </c>
      <c r="AM136" s="79">
        <v>258.10317717999999</v>
      </c>
      <c r="AN136" s="79">
        <v>213.94038332</v>
      </c>
    </row>
    <row r="137" spans="1:46" ht="16.5" customHeight="1">
      <c r="A137" s="38" t="s">
        <v>291</v>
      </c>
      <c r="B137" s="244">
        <v>0</v>
      </c>
      <c r="C137" s="244">
        <v>0</v>
      </c>
      <c r="D137" s="244">
        <v>0</v>
      </c>
      <c r="E137" s="244">
        <v>91.953999999999994</v>
      </c>
      <c r="F137" s="244">
        <v>1215.4100000000001</v>
      </c>
      <c r="G137" s="244">
        <v>1176.606</v>
      </c>
      <c r="H137" s="244">
        <v>1195.796</v>
      </c>
      <c r="I137" s="97">
        <v>417.83603481</v>
      </c>
      <c r="J137" s="97">
        <v>731.63511312000003</v>
      </c>
      <c r="K137" s="97">
        <v>722.40196660000004</v>
      </c>
      <c r="L137" s="97">
        <v>720.47496559000001</v>
      </c>
      <c r="M137" s="97">
        <v>681.39012736999996</v>
      </c>
      <c r="N137" s="97">
        <v>662.32470432000002</v>
      </c>
      <c r="O137" s="97">
        <v>663.20128925999995</v>
      </c>
      <c r="P137" s="97">
        <v>626.42525438999996</v>
      </c>
      <c r="Q137" s="97">
        <v>579.44097025999997</v>
      </c>
      <c r="R137" s="97">
        <v>659.1556657000001</v>
      </c>
      <c r="S137" s="97">
        <v>604.16430707000006</v>
      </c>
      <c r="T137" s="97">
        <v>524.61989662999997</v>
      </c>
      <c r="U137" s="97">
        <v>444.44227726999998</v>
      </c>
      <c r="V137" s="97">
        <v>442.44539824999998</v>
      </c>
      <c r="W137" s="97">
        <v>453.52903206999997</v>
      </c>
      <c r="X137" s="39">
        <v>450.76312095999998</v>
      </c>
      <c r="Y137" s="39">
        <v>442.75447600999996</v>
      </c>
      <c r="Z137" s="39">
        <v>413.54942619000002</v>
      </c>
      <c r="AA137" s="39">
        <v>526.88924808000002</v>
      </c>
      <c r="AB137" s="39">
        <v>554.01220888</v>
      </c>
      <c r="AC137" s="39">
        <v>513.42480036000006</v>
      </c>
      <c r="AD137" s="39">
        <v>494.62233002999994</v>
      </c>
      <c r="AE137" s="39">
        <v>599.46065724000005</v>
      </c>
      <c r="AF137" s="39">
        <v>626.47216365999998</v>
      </c>
      <c r="AG137" s="39">
        <v>573.78581419000011</v>
      </c>
      <c r="AH137" s="212">
        <v>556.00858325000002</v>
      </c>
      <c r="AI137" s="79">
        <v>537.95205647</v>
      </c>
      <c r="AJ137" s="79">
        <v>544.10265092000009</v>
      </c>
      <c r="AK137" s="79">
        <v>518.47176538000076</v>
      </c>
      <c r="AL137" s="79">
        <v>515.98676538000132</v>
      </c>
      <c r="AM137" s="79">
        <v>598.71968473000038</v>
      </c>
      <c r="AN137" s="79">
        <v>533.14833384000008</v>
      </c>
    </row>
    <row r="138" spans="1:46">
      <c r="A138" s="38" t="s">
        <v>292</v>
      </c>
      <c r="B138" s="245">
        <v>38.811999999999998</v>
      </c>
      <c r="C138" s="245">
        <v>36.567</v>
      </c>
      <c r="D138" s="245">
        <v>35.963999999999999</v>
      </c>
      <c r="E138" s="245">
        <v>55.066000000000003</v>
      </c>
      <c r="F138" s="245">
        <v>124.467</v>
      </c>
      <c r="G138" s="245">
        <v>123.648</v>
      </c>
      <c r="H138" s="245">
        <v>122.173</v>
      </c>
      <c r="I138" s="97">
        <v>111.85634813999999</v>
      </c>
      <c r="J138" s="97">
        <v>98.354977510000012</v>
      </c>
      <c r="K138" s="97">
        <v>110.8265</v>
      </c>
      <c r="L138" s="97">
        <v>127.82882167</v>
      </c>
      <c r="M138" s="97">
        <v>136.30542389999999</v>
      </c>
      <c r="N138" s="97">
        <v>250.46772833</v>
      </c>
      <c r="O138" s="97">
        <v>263.65890302999998</v>
      </c>
      <c r="P138" s="97">
        <v>216.29282878000001</v>
      </c>
      <c r="Q138" s="97">
        <v>198.41183118000001</v>
      </c>
      <c r="R138" s="97">
        <v>175.29813722</v>
      </c>
      <c r="S138" s="97">
        <v>208.38422131999999</v>
      </c>
      <c r="T138" s="97">
        <v>489.8770429393266</v>
      </c>
      <c r="U138" s="97">
        <v>453.69395302999999</v>
      </c>
      <c r="V138" s="97">
        <v>454.88278026999996</v>
      </c>
      <c r="W138" s="97">
        <v>461.94512577999996</v>
      </c>
      <c r="X138" s="39">
        <v>520.61575862999996</v>
      </c>
      <c r="Y138" s="39">
        <v>475.50764508999998</v>
      </c>
      <c r="Z138" s="39">
        <v>463.91073650999999</v>
      </c>
      <c r="AA138" s="39">
        <v>482.28540196</v>
      </c>
      <c r="AB138" s="39">
        <v>504.75438199000001</v>
      </c>
      <c r="AC138" s="39">
        <v>287.56305233</v>
      </c>
      <c r="AD138" s="39">
        <v>289.87085788999997</v>
      </c>
      <c r="AE138" s="39">
        <v>295.22220611</v>
      </c>
      <c r="AF138" s="39">
        <v>408.56970004000004</v>
      </c>
      <c r="AG138" s="39">
        <v>380.71420599999999</v>
      </c>
      <c r="AH138" s="212">
        <v>390.64026428</v>
      </c>
      <c r="AI138" s="79">
        <v>384.53094161000001</v>
      </c>
      <c r="AJ138" s="79">
        <v>447.01763145000007</v>
      </c>
      <c r="AK138" s="79">
        <v>487.18789812</v>
      </c>
      <c r="AL138" s="79">
        <v>454.79554551999996</v>
      </c>
      <c r="AM138" s="79">
        <v>696.70766065000009</v>
      </c>
      <c r="AN138" s="79">
        <v>788.30348029999993</v>
      </c>
    </row>
    <row r="139" spans="1:46">
      <c r="A139" s="38" t="s">
        <v>302</v>
      </c>
      <c r="B139" s="245">
        <v>168.87</v>
      </c>
      <c r="C139" s="245">
        <v>173.64</v>
      </c>
      <c r="D139" s="245">
        <v>180.87799999999999</v>
      </c>
      <c r="E139" s="245">
        <v>218.37100000000001</v>
      </c>
      <c r="F139" s="245">
        <v>372.47699999999998</v>
      </c>
      <c r="G139" s="245">
        <v>491.05599999999998</v>
      </c>
      <c r="H139" s="245">
        <v>495.62799999999999</v>
      </c>
      <c r="I139" s="97">
        <v>509.23462494</v>
      </c>
      <c r="J139" s="97">
        <v>518.09237667000002</v>
      </c>
      <c r="K139" s="97">
        <v>528.22134813000002</v>
      </c>
      <c r="L139" s="97">
        <v>542.12985692999996</v>
      </c>
      <c r="M139" s="97">
        <v>544.89480948000005</v>
      </c>
      <c r="N139" s="97">
        <v>557.23002751000001</v>
      </c>
      <c r="O139" s="97">
        <v>558.87372072000005</v>
      </c>
      <c r="P139" s="97">
        <v>539.81206988999998</v>
      </c>
      <c r="Q139" s="97">
        <v>503.87734061000003</v>
      </c>
      <c r="R139" s="97">
        <v>550.71260657000005</v>
      </c>
      <c r="S139" s="97">
        <v>563.21832473999996</v>
      </c>
      <c r="T139" s="97">
        <v>585.50254351000001</v>
      </c>
      <c r="U139" s="97">
        <v>445.57316522000002</v>
      </c>
      <c r="V139" s="97">
        <v>457.28214861000004</v>
      </c>
      <c r="W139" s="97">
        <v>454.63814968999998</v>
      </c>
      <c r="X139" s="39">
        <v>469.62487470999997</v>
      </c>
      <c r="Y139" s="39">
        <v>474.50111869</v>
      </c>
      <c r="Z139" s="39">
        <v>484.65797422000003</v>
      </c>
      <c r="AA139" s="39">
        <v>471.31350961999999</v>
      </c>
      <c r="AB139" s="39">
        <v>482.10782348000004</v>
      </c>
      <c r="AC139" s="39">
        <v>493.33033738</v>
      </c>
      <c r="AD139" s="39">
        <v>503.61314062000002</v>
      </c>
      <c r="AE139" s="39">
        <v>508.18689968000001</v>
      </c>
      <c r="AF139" s="39">
        <v>518.35859801000004</v>
      </c>
      <c r="AG139" s="39">
        <v>575.1227245</v>
      </c>
      <c r="AH139" s="212">
        <v>584.49805185000002</v>
      </c>
      <c r="AI139" s="79">
        <v>601.56259035000005</v>
      </c>
      <c r="AJ139" s="79">
        <v>611.71421859000009</v>
      </c>
      <c r="AK139" s="79">
        <v>624.32136016000004</v>
      </c>
      <c r="AL139" s="79">
        <v>642.87077411999985</v>
      </c>
      <c r="AM139" s="79">
        <v>656.11188589999995</v>
      </c>
      <c r="AN139" s="79">
        <v>644.67381555999998</v>
      </c>
    </row>
    <row r="140" spans="1:46">
      <c r="A140" s="38" t="s">
        <v>295</v>
      </c>
      <c r="B140" s="244">
        <v>367.26299999999998</v>
      </c>
      <c r="C140" s="244">
        <v>378.226</v>
      </c>
      <c r="D140" s="244">
        <v>392.33</v>
      </c>
      <c r="E140" s="244">
        <v>420.41699999999997</v>
      </c>
      <c r="F140" s="244">
        <v>290.29199999999997</v>
      </c>
      <c r="G140" s="244">
        <v>418.64699999999999</v>
      </c>
      <c r="H140" s="244">
        <v>415.50799999999998</v>
      </c>
      <c r="I140" s="97">
        <v>790.40228683999999</v>
      </c>
      <c r="J140" s="97">
        <v>297.68079946</v>
      </c>
      <c r="K140" s="97">
        <v>323.34778188000001</v>
      </c>
      <c r="L140" s="97">
        <v>665.31794937999996</v>
      </c>
      <c r="M140" s="97">
        <v>475.96897387000001</v>
      </c>
      <c r="N140" s="97">
        <v>641.11951532</v>
      </c>
      <c r="O140" s="97">
        <v>658.04644960999997</v>
      </c>
      <c r="P140" s="97">
        <v>613.06281533000003</v>
      </c>
      <c r="Q140" s="97">
        <v>632.03870104999999</v>
      </c>
      <c r="R140" s="97">
        <v>646.08593183000005</v>
      </c>
      <c r="S140" s="97">
        <v>659.73625939999999</v>
      </c>
      <c r="T140" s="97">
        <v>609.64445065999996</v>
      </c>
      <c r="U140" s="97">
        <v>628.96969236999996</v>
      </c>
      <c r="V140" s="97">
        <v>609.16995639999993</v>
      </c>
      <c r="W140" s="97">
        <v>276.82600010000004</v>
      </c>
      <c r="X140" s="39">
        <v>296.08800000000002</v>
      </c>
      <c r="Y140" s="39">
        <v>313.61</v>
      </c>
      <c r="Z140" s="39">
        <v>331.82749999999999</v>
      </c>
      <c r="AA140" s="39">
        <v>343.2595</v>
      </c>
      <c r="AB140" s="39">
        <v>355.72649999999999</v>
      </c>
      <c r="AC140" s="39">
        <v>368.54450000000003</v>
      </c>
      <c r="AD140" s="39">
        <v>342.31150000000002</v>
      </c>
      <c r="AE140" s="39">
        <v>349.76</v>
      </c>
      <c r="AF140" s="39">
        <v>238.09049999999999</v>
      </c>
      <c r="AG140" s="39">
        <v>215.31549999999999</v>
      </c>
      <c r="AH140" s="212">
        <v>198.64576819999999</v>
      </c>
      <c r="AI140" s="79">
        <v>198.98078459999999</v>
      </c>
      <c r="AJ140" s="79">
        <v>258.94421460000001</v>
      </c>
      <c r="AK140" s="79">
        <v>289.40100689999997</v>
      </c>
      <c r="AL140" s="79">
        <v>295.76277820999996</v>
      </c>
      <c r="AM140" s="79">
        <v>290.81278931000003</v>
      </c>
      <c r="AN140" s="79">
        <v>170.64993136000001</v>
      </c>
    </row>
    <row r="141" spans="1:46">
      <c r="A141" s="38" t="s">
        <v>288</v>
      </c>
      <c r="B141" s="244">
        <v>0</v>
      </c>
      <c r="C141" s="244">
        <v>0</v>
      </c>
      <c r="D141" s="244">
        <v>0</v>
      </c>
      <c r="E141" s="244">
        <v>0</v>
      </c>
      <c r="F141" s="244">
        <v>0</v>
      </c>
      <c r="G141" s="244">
        <v>0</v>
      </c>
      <c r="H141" s="244">
        <v>0</v>
      </c>
      <c r="I141" s="97">
        <v>0</v>
      </c>
      <c r="J141" s="97">
        <v>0</v>
      </c>
      <c r="K141" s="97">
        <v>0</v>
      </c>
      <c r="L141" s="97">
        <v>125.76759243000001</v>
      </c>
      <c r="M141" s="97">
        <v>113.55513698</v>
      </c>
      <c r="N141" s="97">
        <v>300.95035925000002</v>
      </c>
      <c r="O141" s="97">
        <v>369.96891268000002</v>
      </c>
      <c r="P141" s="97">
        <v>516.83003876999999</v>
      </c>
      <c r="Q141" s="97">
        <v>470.32467664999996</v>
      </c>
      <c r="R141" s="97">
        <v>345.12114077999996</v>
      </c>
      <c r="S141" s="97">
        <v>642.36867413000004</v>
      </c>
      <c r="T141" s="97">
        <v>894.99739705999991</v>
      </c>
      <c r="U141" s="97">
        <v>1714.9848805399999</v>
      </c>
      <c r="V141" s="97">
        <v>1529.5629543599998</v>
      </c>
      <c r="W141" s="97">
        <v>2567.6634843800002</v>
      </c>
      <c r="X141" s="39">
        <v>2772.63971885</v>
      </c>
      <c r="Y141" s="39">
        <v>2196.7470007600004</v>
      </c>
      <c r="Z141" s="39">
        <v>1288.8487500000001</v>
      </c>
      <c r="AA141" s="39">
        <v>1496.57042084</v>
      </c>
      <c r="AB141" s="39">
        <v>1034.8899776599999</v>
      </c>
      <c r="AC141" s="39">
        <v>715.82555046000004</v>
      </c>
      <c r="AD141" s="39">
        <v>779.36030792999998</v>
      </c>
      <c r="AE141" s="39">
        <v>843.71266197</v>
      </c>
      <c r="AF141" s="39">
        <v>856.32960577999995</v>
      </c>
      <c r="AG141" s="39">
        <v>930.88770480999995</v>
      </c>
      <c r="AH141" s="212">
        <v>1501.4687592400001</v>
      </c>
      <c r="AI141" s="79">
        <v>1822.2894098499999</v>
      </c>
      <c r="AJ141" s="79">
        <v>1770.5994042200002</v>
      </c>
      <c r="AK141" s="79">
        <v>1828.6791917200003</v>
      </c>
      <c r="AL141" s="79">
        <v>1939.4668290800003</v>
      </c>
      <c r="AM141" s="79">
        <v>2569.4260821400003</v>
      </c>
      <c r="AN141" s="79">
        <v>2296.8734906400005</v>
      </c>
    </row>
    <row r="142" spans="1:46">
      <c r="A142" s="38" t="s">
        <v>414</v>
      </c>
      <c r="B142" s="244"/>
      <c r="C142" s="244"/>
      <c r="D142" s="244"/>
      <c r="E142" s="244"/>
      <c r="F142" s="244"/>
      <c r="G142" s="244"/>
      <c r="H142" s="244"/>
      <c r="I142" s="97"/>
      <c r="J142" s="97"/>
      <c r="K142" s="97"/>
      <c r="L142" s="97"/>
      <c r="M142" s="97"/>
      <c r="N142" s="97"/>
      <c r="O142" s="97"/>
      <c r="P142" s="97"/>
      <c r="Q142" s="97"/>
      <c r="R142" s="97"/>
      <c r="S142" s="97"/>
      <c r="T142" s="97"/>
      <c r="U142" s="97"/>
      <c r="V142" s="97"/>
      <c r="W142" s="97"/>
      <c r="X142" s="39"/>
      <c r="Y142" s="39"/>
      <c r="Z142" s="39"/>
      <c r="AA142" s="39"/>
      <c r="AB142" s="39"/>
      <c r="AC142" s="39"/>
      <c r="AD142" s="39"/>
      <c r="AE142" s="39"/>
      <c r="AF142" s="39"/>
      <c r="AG142" s="39">
        <v>1034.5461186550001</v>
      </c>
      <c r="AH142" s="212">
        <v>1101.9085</v>
      </c>
      <c r="AI142" s="79">
        <v>1073.1669999999999</v>
      </c>
      <c r="AJ142" s="79">
        <v>1080.1261845500003</v>
      </c>
      <c r="AK142" s="79">
        <v>1407.11784259</v>
      </c>
      <c r="AL142" s="79">
        <v>1468.0598882599998</v>
      </c>
      <c r="AM142" s="79">
        <v>1555.5052615000002</v>
      </c>
      <c r="AN142" s="79">
        <v>1728.1220351900001</v>
      </c>
    </row>
    <row r="143" spans="1:46">
      <c r="A143" s="38" t="s">
        <v>303</v>
      </c>
      <c r="B143" s="244">
        <v>539.197</v>
      </c>
      <c r="C143" s="244">
        <v>542.34299999999996</v>
      </c>
      <c r="D143" s="244">
        <v>574.44600000000003</v>
      </c>
      <c r="E143" s="244">
        <v>443.75200000000001</v>
      </c>
      <c r="F143" s="244">
        <v>1103.5540000000001</v>
      </c>
      <c r="G143" s="244">
        <v>966.50800000000004</v>
      </c>
      <c r="H143" s="244">
        <v>966.50800000000004</v>
      </c>
      <c r="I143" s="97">
        <v>828.51287690999993</v>
      </c>
      <c r="J143" s="97">
        <v>985.79474542999992</v>
      </c>
      <c r="K143" s="97">
        <v>973.11426915000004</v>
      </c>
      <c r="L143" s="97">
        <v>418.33457730999999</v>
      </c>
      <c r="M143" s="97">
        <v>428.36418800000013</v>
      </c>
      <c r="N143" s="97">
        <v>430.9142109</v>
      </c>
      <c r="O143" s="97">
        <v>421.79907968000003</v>
      </c>
      <c r="P143" s="97">
        <v>516.98207269</v>
      </c>
      <c r="Q143" s="97">
        <v>508.70417062999996</v>
      </c>
      <c r="R143" s="97">
        <v>503.57864115999996</v>
      </c>
      <c r="S143" s="97">
        <v>497.28739260999987</v>
      </c>
      <c r="T143" s="97">
        <v>671.99882480000008</v>
      </c>
      <c r="U143" s="97">
        <v>782.03141319999986</v>
      </c>
      <c r="V143" s="97">
        <v>783.65471604000004</v>
      </c>
      <c r="W143" s="97">
        <v>843.59846014000016</v>
      </c>
      <c r="X143" s="39">
        <v>1090.49955295</v>
      </c>
      <c r="Y143" s="39">
        <v>1110.6744546899999</v>
      </c>
      <c r="Z143" s="39">
        <v>1080.2211440199999</v>
      </c>
      <c r="AA143" s="39">
        <v>1098.3982818299999</v>
      </c>
      <c r="AB143" s="39">
        <v>779.23491663000004</v>
      </c>
      <c r="AC143" s="39">
        <v>786.9442251700001</v>
      </c>
      <c r="AD143" s="39">
        <v>809.07675868999991</v>
      </c>
      <c r="AE143" s="39">
        <v>874.75092352000013</v>
      </c>
      <c r="AF143" s="39">
        <v>441.31266423000011</v>
      </c>
      <c r="AG143" s="39">
        <v>189.15046545500013</v>
      </c>
      <c r="AH143" s="212">
        <v>442.23874043000001</v>
      </c>
      <c r="AI143" s="79">
        <v>451.28230497999994</v>
      </c>
      <c r="AJ143" s="79">
        <v>196.54347274</v>
      </c>
      <c r="AK143" s="79">
        <v>245.96110437999999</v>
      </c>
      <c r="AL143" s="79">
        <v>228.32248532999998</v>
      </c>
      <c r="AM143" s="79">
        <v>215.96837564</v>
      </c>
      <c r="AN143" s="79">
        <v>376.38409108000002</v>
      </c>
    </row>
    <row r="144" spans="1:46">
      <c r="A144" s="38" t="s">
        <v>304</v>
      </c>
      <c r="B144" s="245">
        <v>267.42500000000001</v>
      </c>
      <c r="C144" s="245">
        <v>287.49400000000003</v>
      </c>
      <c r="D144" s="245">
        <v>294.67399999999998</v>
      </c>
      <c r="E144" s="245">
        <v>304.142</v>
      </c>
      <c r="F144" s="245">
        <v>333.90699999999998</v>
      </c>
      <c r="G144" s="245">
        <v>358.05200000000002</v>
      </c>
      <c r="H144" s="245">
        <v>368.63799999999998</v>
      </c>
      <c r="I144" s="97">
        <v>418.44230155000105</v>
      </c>
      <c r="J144" s="97">
        <v>440.71950375000296</v>
      </c>
      <c r="K144" s="97">
        <v>147.926548250004</v>
      </c>
      <c r="L144" s="97">
        <v>188.64840233000402</v>
      </c>
      <c r="M144" s="97">
        <v>167.89311786000201</v>
      </c>
      <c r="N144" s="97">
        <v>169.32743425000001</v>
      </c>
      <c r="O144" s="97">
        <v>198.482505169993</v>
      </c>
      <c r="P144" s="97">
        <v>415.44679966999695</v>
      </c>
      <c r="Q144" s="97">
        <v>296.32562225999999</v>
      </c>
      <c r="R144" s="97">
        <v>308.55892345999803</v>
      </c>
      <c r="S144" s="97">
        <v>330.27768561999795</v>
      </c>
      <c r="T144" s="97">
        <v>338.80041200000397</v>
      </c>
      <c r="U144" s="97">
        <v>345.62387701000102</v>
      </c>
      <c r="V144" s="97">
        <v>357.67730919000297</v>
      </c>
      <c r="W144" s="97">
        <v>366.06418797999601</v>
      </c>
      <c r="X144" s="39">
        <v>352.01944104</v>
      </c>
      <c r="Y144" s="39">
        <v>221.71038688999599</v>
      </c>
      <c r="Z144" s="39">
        <v>217.44665738999899</v>
      </c>
      <c r="AA144" s="39">
        <v>330.79403532999498</v>
      </c>
      <c r="AB144" s="39">
        <v>400.494926139999</v>
      </c>
      <c r="AC144" s="39">
        <v>314.58952900999805</v>
      </c>
      <c r="AD144" s="39">
        <v>335.86110804999498</v>
      </c>
      <c r="AE144" s="39">
        <v>377.49251426000103</v>
      </c>
      <c r="AF144" s="39">
        <v>408.82865545000101</v>
      </c>
      <c r="AG144" s="39">
        <v>403.54814512000104</v>
      </c>
      <c r="AH144" s="212">
        <v>630.50838265000107</v>
      </c>
      <c r="AI144" s="79">
        <v>630.71547374000102</v>
      </c>
      <c r="AJ144" s="79">
        <v>632.85511536000138</v>
      </c>
      <c r="AK144" s="79">
        <v>596.34116048999692</v>
      </c>
      <c r="AL144" s="79">
        <v>594.43108863000487</v>
      </c>
      <c r="AM144" s="79">
        <v>607.57542132000026</v>
      </c>
      <c r="AN144" s="79">
        <v>952.55857781000248</v>
      </c>
    </row>
    <row r="145" spans="1:46">
      <c r="A145" s="38" t="s">
        <v>305</v>
      </c>
      <c r="B145" s="244">
        <v>0</v>
      </c>
      <c r="C145" s="244">
        <v>0</v>
      </c>
      <c r="D145" s="244">
        <v>0</v>
      </c>
      <c r="E145" s="244">
        <v>0</v>
      </c>
      <c r="F145" s="244">
        <v>0</v>
      </c>
      <c r="G145" s="244">
        <v>0</v>
      </c>
      <c r="H145" s="244">
        <v>0</v>
      </c>
      <c r="I145" s="97">
        <v>0</v>
      </c>
      <c r="J145" s="97">
        <v>0</v>
      </c>
      <c r="K145" s="97">
        <v>2346.0378260100001</v>
      </c>
      <c r="L145" s="97">
        <v>2420.684737309999</v>
      </c>
      <c r="M145" s="97">
        <v>2473.4381064600002</v>
      </c>
      <c r="N145" s="97">
        <v>2477.9550482499999</v>
      </c>
      <c r="O145" s="97">
        <v>2523.4046403499997</v>
      </c>
      <c r="P145" s="97">
        <v>2281.5094902300002</v>
      </c>
      <c r="Q145" s="97">
        <v>2263.3555949899996</v>
      </c>
      <c r="R145" s="97">
        <v>2244.3103801999996</v>
      </c>
      <c r="S145" s="97">
        <v>2167.2208048400003</v>
      </c>
      <c r="T145" s="97">
        <v>2641.9783307299999</v>
      </c>
      <c r="U145" s="97">
        <v>2649.9758297399999</v>
      </c>
      <c r="V145" s="97">
        <v>2643.21142392</v>
      </c>
      <c r="W145" s="97">
        <v>2385.93183215</v>
      </c>
      <c r="X145" s="39">
        <v>0</v>
      </c>
      <c r="Y145" s="39">
        <v>0</v>
      </c>
      <c r="Z145" s="39">
        <v>0</v>
      </c>
      <c r="AA145" s="39">
        <v>0</v>
      </c>
      <c r="AB145" s="39">
        <v>0</v>
      </c>
      <c r="AC145" s="39">
        <v>0</v>
      </c>
      <c r="AD145" s="39">
        <v>0</v>
      </c>
      <c r="AE145" s="39">
        <v>0</v>
      </c>
      <c r="AF145" s="39">
        <v>0</v>
      </c>
      <c r="AG145" s="39">
        <v>0</v>
      </c>
      <c r="AH145" s="212">
        <v>0</v>
      </c>
      <c r="AI145" s="79">
        <v>0</v>
      </c>
      <c r="AJ145" s="79">
        <v>0</v>
      </c>
      <c r="AK145" s="79">
        <v>0</v>
      </c>
      <c r="AL145" s="79">
        <v>0</v>
      </c>
      <c r="AM145" s="79">
        <v>0</v>
      </c>
      <c r="AN145" s="79">
        <v>0</v>
      </c>
    </row>
    <row r="146" spans="1:46">
      <c r="A146" s="38" t="s">
        <v>306</v>
      </c>
      <c r="B146" s="244">
        <v>932.84699999999998</v>
      </c>
      <c r="C146" s="244">
        <v>873.58100000000002</v>
      </c>
      <c r="D146" s="244">
        <v>894.76599999999996</v>
      </c>
      <c r="E146" s="244">
        <v>1561.1320000000001</v>
      </c>
      <c r="F146" s="244">
        <v>795.11099999999999</v>
      </c>
      <c r="G146" s="244">
        <v>716.96600000000001</v>
      </c>
      <c r="H146" s="244">
        <v>767.85299999999995</v>
      </c>
      <c r="I146" s="97">
        <v>968.02299999000002</v>
      </c>
      <c r="J146" s="97">
        <v>1061.5669999900001</v>
      </c>
      <c r="K146" s="97">
        <v>972.45949999000004</v>
      </c>
      <c r="L146" s="97">
        <v>950.59349999000005</v>
      </c>
      <c r="M146" s="97">
        <v>989.23849999000004</v>
      </c>
      <c r="N146" s="97">
        <v>1010.16649999</v>
      </c>
      <c r="O146" s="97">
        <v>968.08399999000005</v>
      </c>
      <c r="P146" s="97">
        <v>933.88249999000004</v>
      </c>
      <c r="Q146" s="97">
        <v>-1.0000007932831101E-8</v>
      </c>
      <c r="R146" s="97">
        <v>-1.0000007932831101E-8</v>
      </c>
      <c r="S146" s="97">
        <v>-1.0000007932831101E-8</v>
      </c>
      <c r="T146" s="97">
        <v>-1.0000007932831101E-8</v>
      </c>
      <c r="U146" s="97">
        <v>979.92949998999995</v>
      </c>
      <c r="V146" s="97">
        <v>1001.73799999</v>
      </c>
      <c r="W146" s="97">
        <v>951.77699999000004</v>
      </c>
      <c r="X146" s="39">
        <v>-1E-8</v>
      </c>
      <c r="Y146" s="39">
        <v>-1E-8</v>
      </c>
      <c r="Z146" s="39">
        <v>-1E-8</v>
      </c>
      <c r="AA146" s="39">
        <v>-1E-8</v>
      </c>
      <c r="AB146" s="39">
        <v>-1E-8</v>
      </c>
      <c r="AC146" s="39">
        <v>-1E-8</v>
      </c>
      <c r="AD146" s="39">
        <v>-1E-8</v>
      </c>
      <c r="AE146" s="39">
        <v>-1E-8</v>
      </c>
      <c r="AF146" s="39">
        <v>-1E-8</v>
      </c>
      <c r="AG146" s="39">
        <v>-1E-8</v>
      </c>
      <c r="AH146" s="212">
        <v>-1E-8</v>
      </c>
      <c r="AI146" s="79">
        <v>-1E-8</v>
      </c>
      <c r="AJ146" s="79">
        <v>-1E-8</v>
      </c>
      <c r="AK146" s="79">
        <v>-1E-8</v>
      </c>
      <c r="AL146" s="79">
        <v>-1E-8</v>
      </c>
      <c r="AM146" s="79">
        <v>-1E-8</v>
      </c>
      <c r="AN146" s="79">
        <v>-1E-8</v>
      </c>
    </row>
    <row r="147" spans="1:46">
      <c r="A147" s="38" t="s">
        <v>693</v>
      </c>
      <c r="B147" s="244"/>
      <c r="C147" s="244"/>
      <c r="D147" s="244"/>
      <c r="E147" s="244"/>
      <c r="F147" s="244"/>
      <c r="G147" s="244"/>
      <c r="H147" s="244"/>
      <c r="I147" s="97"/>
      <c r="J147" s="97"/>
      <c r="K147" s="97"/>
      <c r="L147" s="97"/>
      <c r="M147" s="97"/>
      <c r="N147" s="97"/>
      <c r="O147" s="97"/>
      <c r="P147" s="97"/>
      <c r="Q147" s="97"/>
      <c r="R147" s="97"/>
      <c r="S147" s="97"/>
      <c r="T147" s="97"/>
      <c r="U147" s="97"/>
      <c r="V147" s="97"/>
      <c r="W147" s="97"/>
      <c r="X147" s="39"/>
      <c r="Y147" s="39"/>
      <c r="Z147" s="39"/>
      <c r="AA147" s="39"/>
      <c r="AB147" s="39"/>
      <c r="AC147" s="39"/>
      <c r="AD147" s="39"/>
      <c r="AE147" s="39"/>
      <c r="AF147" s="39"/>
      <c r="AG147" s="39"/>
      <c r="AH147" s="212"/>
      <c r="AI147" s="79"/>
      <c r="AJ147" s="79"/>
      <c r="AK147" s="79">
        <v>2355.9323745900001</v>
      </c>
      <c r="AL147" s="79">
        <v>2421.5691047099999</v>
      </c>
      <c r="AM147" s="79">
        <v>2431.5431499300003</v>
      </c>
      <c r="AN147" s="79">
        <v>2346.9693427100001</v>
      </c>
    </row>
    <row r="148" spans="1:46">
      <c r="A148" s="38" t="s">
        <v>415</v>
      </c>
      <c r="B148" s="244">
        <v>6360.2610000000004</v>
      </c>
      <c r="C148" s="244">
        <v>6432.0450000000001</v>
      </c>
      <c r="D148" s="244">
        <v>6799.893</v>
      </c>
      <c r="E148" s="244">
        <v>7980.5240000000003</v>
      </c>
      <c r="F148" s="244">
        <v>8260.01</v>
      </c>
      <c r="G148" s="244">
        <v>7928.7740000000003</v>
      </c>
      <c r="H148" s="245">
        <v>7835.1940000000004</v>
      </c>
      <c r="I148" s="97">
        <v>7866.9629177500001</v>
      </c>
      <c r="J148" s="97">
        <v>7753.9087929199995</v>
      </c>
      <c r="K148" s="97">
        <v>7000.5164300099996</v>
      </c>
      <c r="L148" s="97">
        <v>7016.5281642500058</v>
      </c>
      <c r="M148" s="97">
        <v>7434.4794754399991</v>
      </c>
      <c r="N148" s="97">
        <v>7382.9231292900004</v>
      </c>
      <c r="O148" s="97">
        <v>7244.022096929998</v>
      </c>
      <c r="P148" s="97">
        <v>7263.0941726599995</v>
      </c>
      <c r="Q148" s="97">
        <v>7393.3665699899993</v>
      </c>
      <c r="R148" s="97">
        <v>7301.2746500199992</v>
      </c>
      <c r="S148" s="97">
        <v>7092.9911727299996</v>
      </c>
      <c r="T148" s="97">
        <v>7129.5634264099999</v>
      </c>
      <c r="U148" s="97">
        <v>6825.7101139300003</v>
      </c>
      <c r="V148" s="97">
        <v>6666.4531225899982</v>
      </c>
      <c r="W148" s="97">
        <v>6477.3514287199941</v>
      </c>
      <c r="X148" s="39">
        <v>6943.9967818400028</v>
      </c>
      <c r="Y148" s="39">
        <v>7274.5602712299997</v>
      </c>
      <c r="Z148" s="39">
        <v>7088.529419969992</v>
      </c>
      <c r="AA148" s="39">
        <v>6866.7011254499948</v>
      </c>
      <c r="AB148" s="39">
        <v>6833.1354270700049</v>
      </c>
      <c r="AC148" s="39">
        <v>7168.4659581400001</v>
      </c>
      <c r="AD148" s="39">
        <v>7046.4544758800021</v>
      </c>
      <c r="AE148" s="39">
        <v>6993.3909256400038</v>
      </c>
      <c r="AF148" s="39">
        <v>6945.3602934399969</v>
      </c>
      <c r="AG148" s="39">
        <v>7375.3689545700063</v>
      </c>
      <c r="AH148" s="212">
        <v>7223.8628876200028</v>
      </c>
      <c r="AI148" s="79">
        <v>6988.5358081499971</v>
      </c>
      <c r="AJ148" s="79">
        <v>8683.6404133700016</v>
      </c>
      <c r="AK148" s="79">
        <v>9321.8971180799981</v>
      </c>
      <c r="AL148" s="79">
        <v>9178.0314423599957</v>
      </c>
      <c r="AM148" s="79">
        <v>9109.4289311500052</v>
      </c>
      <c r="AN148" s="79">
        <v>8992.663084419999</v>
      </c>
    </row>
    <row r="149" spans="1:46">
      <c r="A149" s="38" t="s">
        <v>308</v>
      </c>
      <c r="B149" s="244">
        <v>3379.1860000000001</v>
      </c>
      <c r="C149" s="244">
        <v>3369.982</v>
      </c>
      <c r="D149" s="244">
        <v>3355.6950000000002</v>
      </c>
      <c r="E149" s="244">
        <v>3445.674</v>
      </c>
      <c r="F149" s="244">
        <v>4125.3249999999998</v>
      </c>
      <c r="G149" s="244">
        <v>4531.1049999999996</v>
      </c>
      <c r="H149" s="245">
        <v>4593.4780000000001</v>
      </c>
      <c r="I149" s="97">
        <v>4936.2163103599987</v>
      </c>
      <c r="J149" s="97">
        <v>4961.0046097100003</v>
      </c>
      <c r="K149" s="97">
        <v>5063.8478983400009</v>
      </c>
      <c r="L149" s="97">
        <v>15057.406373200003</v>
      </c>
      <c r="M149" s="97">
        <v>13161.972962239997</v>
      </c>
      <c r="N149" s="97">
        <v>13296.106593849996</v>
      </c>
      <c r="O149" s="97">
        <v>13519.562982430003</v>
      </c>
      <c r="P149" s="97">
        <v>13647.310549169992</v>
      </c>
      <c r="Q149" s="97">
        <v>13053.439438199997</v>
      </c>
      <c r="R149" s="97">
        <v>13138.85419229</v>
      </c>
      <c r="S149" s="97">
        <v>13192.86007232</v>
      </c>
      <c r="T149" s="97">
        <v>13204.230922259998</v>
      </c>
      <c r="U149" s="97">
        <v>13218.670918590004</v>
      </c>
      <c r="V149" s="97">
        <v>13192.182527530007</v>
      </c>
      <c r="W149" s="97">
        <v>13224.119868640004</v>
      </c>
      <c r="X149" s="39">
        <v>13283.588155470003</v>
      </c>
      <c r="Y149" s="39">
        <v>13246.8401588</v>
      </c>
      <c r="Z149" s="39">
        <v>13252.062147330002</v>
      </c>
      <c r="AA149" s="39">
        <v>13201.596221420003</v>
      </c>
      <c r="AB149" s="39">
        <v>13206.44243938</v>
      </c>
      <c r="AC149" s="39">
        <v>13148.652128350006</v>
      </c>
      <c r="AD149" s="39">
        <v>13113.8751312</v>
      </c>
      <c r="AE149" s="39">
        <v>13339.830560620001</v>
      </c>
      <c r="AF149" s="39">
        <v>13485.93755762</v>
      </c>
      <c r="AG149" s="39">
        <v>12481.017168</v>
      </c>
      <c r="AH149" s="212">
        <v>12199.220009099992</v>
      </c>
      <c r="AI149" s="79">
        <v>12224.857778409994</v>
      </c>
      <c r="AJ149" s="79">
        <v>12771.142359129999</v>
      </c>
      <c r="AK149" s="79">
        <v>12563.753432159998</v>
      </c>
      <c r="AL149" s="79">
        <v>12543.677042710004</v>
      </c>
      <c r="AM149" s="79">
        <v>12571.928378339999</v>
      </c>
      <c r="AN149" s="79">
        <v>12578.056246549997</v>
      </c>
    </row>
    <row r="150" spans="1:46" s="34" customFormat="1">
      <c r="A150" s="21" t="s">
        <v>309</v>
      </c>
      <c r="B150" s="70">
        <v>16498.569</v>
      </c>
      <c r="C150" s="70">
        <v>17283.833999999999</v>
      </c>
      <c r="D150" s="70">
        <v>18103.169999999998</v>
      </c>
      <c r="E150" s="70">
        <v>18744.655999999999</v>
      </c>
      <c r="F150" s="70">
        <v>22263.359</v>
      </c>
      <c r="G150" s="70">
        <v>22875.637999999999</v>
      </c>
      <c r="H150" s="70">
        <v>22845.004000000001</v>
      </c>
      <c r="I150" s="70">
        <v>22127.509704739998</v>
      </c>
      <c r="J150" s="70">
        <v>22480.817376220002</v>
      </c>
      <c r="K150" s="70">
        <v>24578.567770860005</v>
      </c>
      <c r="L150" s="70">
        <v>35960.034351190014</v>
      </c>
      <c r="M150" s="70">
        <v>33767.570834760001</v>
      </c>
      <c r="N150" s="70">
        <v>34544.28968532</v>
      </c>
      <c r="O150" s="70">
        <v>34847.925573329994</v>
      </c>
      <c r="P150" s="70">
        <v>35808.268451489988</v>
      </c>
      <c r="Q150" s="70">
        <v>35820.385178451746</v>
      </c>
      <c r="R150" s="70">
        <v>36535.334125077527</v>
      </c>
      <c r="S150" s="70">
        <v>37461.042717383942</v>
      </c>
      <c r="T150" s="70">
        <v>36348.31263797274</v>
      </c>
      <c r="U150" s="70">
        <v>37298.816137420006</v>
      </c>
      <c r="V150" s="70">
        <v>37757.518741260013</v>
      </c>
      <c r="W150" s="70">
        <v>39473.691989719999</v>
      </c>
      <c r="X150" s="33">
        <v>41569.114622280002</v>
      </c>
      <c r="Y150" s="33">
        <v>39732.006206539998</v>
      </c>
      <c r="Z150" s="33">
        <v>40450.642458789996</v>
      </c>
      <c r="AA150" s="33">
        <v>40513.688617179992</v>
      </c>
      <c r="AB150" s="33">
        <v>38648.510727040004</v>
      </c>
      <c r="AC150" s="33">
        <v>36654.529390830008</v>
      </c>
      <c r="AD150" s="33">
        <v>37333.936731969996</v>
      </c>
      <c r="AE150" s="33">
        <v>38097.634503030007</v>
      </c>
      <c r="AF150" s="33">
        <v>40179.216787980004</v>
      </c>
      <c r="AG150" s="33">
        <v>39629.679875080008</v>
      </c>
      <c r="AH150" s="208">
        <v>40974.4284023</v>
      </c>
      <c r="AI150" s="208">
        <v>43717.28256318999</v>
      </c>
      <c r="AJ150" s="208">
        <v>46170.224605570053</v>
      </c>
      <c r="AK150" s="208">
        <v>49663.435247400004</v>
      </c>
      <c r="AL150" s="208">
        <v>50264.57015782001</v>
      </c>
      <c r="AM150" s="208">
        <v>53606.402101159947</v>
      </c>
      <c r="AN150" s="208">
        <v>55789.374645370008</v>
      </c>
      <c r="AO150"/>
      <c r="AP150"/>
      <c r="AQ150"/>
      <c r="AR150"/>
      <c r="AS150"/>
      <c r="AT150"/>
    </row>
    <row r="151" spans="1:46" s="34" customFormat="1">
      <c r="A151" s="21"/>
      <c r="B151" s="70"/>
      <c r="C151" s="70"/>
      <c r="D151" s="70"/>
      <c r="E151" s="70"/>
      <c r="F151" s="70"/>
      <c r="G151" s="70"/>
      <c r="H151" s="70"/>
      <c r="I151" s="70"/>
      <c r="J151" s="70"/>
      <c r="K151" s="70"/>
      <c r="L151" s="70"/>
      <c r="M151" s="70"/>
      <c r="N151" s="70"/>
      <c r="O151" s="70"/>
      <c r="P151" s="70"/>
      <c r="Q151" s="70"/>
      <c r="R151" s="70"/>
      <c r="S151" s="70"/>
      <c r="T151" s="70"/>
      <c r="U151" s="70"/>
      <c r="V151" s="70"/>
      <c r="W151" s="70"/>
      <c r="X151" s="33"/>
      <c r="Y151" s="33"/>
      <c r="Z151" s="208"/>
      <c r="AA151" s="33"/>
      <c r="AB151" s="33"/>
      <c r="AC151" s="33"/>
      <c r="AD151" s="33"/>
      <c r="AE151" s="33"/>
      <c r="AF151" s="33"/>
      <c r="AG151" s="33"/>
      <c r="AH151" s="208"/>
      <c r="AI151" s="208"/>
      <c r="AJ151" s="208"/>
      <c r="AK151" s="208"/>
      <c r="AL151" s="208"/>
      <c r="AM151" s="208"/>
      <c r="AN151" s="208"/>
      <c r="AO151"/>
      <c r="AP151"/>
      <c r="AQ151"/>
      <c r="AR151"/>
      <c r="AS151"/>
      <c r="AT151"/>
    </row>
    <row r="152" spans="1:46" s="34" customFormat="1">
      <c r="A152" s="21" t="s">
        <v>310</v>
      </c>
      <c r="B152" s="70">
        <v>16498.569</v>
      </c>
      <c r="C152" s="70">
        <v>17283.833999999999</v>
      </c>
      <c r="D152" s="70">
        <v>18103.169999999998</v>
      </c>
      <c r="E152" s="70">
        <v>18744.656000000003</v>
      </c>
      <c r="F152" s="70">
        <v>22263.359</v>
      </c>
      <c r="G152" s="70">
        <v>22875.637999999999</v>
      </c>
      <c r="H152" s="70">
        <v>22845.012000000002</v>
      </c>
      <c r="I152" s="70">
        <v>22127.509704150012</v>
      </c>
      <c r="J152" s="70">
        <v>22480.815124909997</v>
      </c>
      <c r="K152" s="70">
        <v>24578.567770500005</v>
      </c>
      <c r="L152" s="70">
        <v>35960.034130469969</v>
      </c>
      <c r="M152" s="70">
        <v>33767.571169529998</v>
      </c>
      <c r="N152" s="70">
        <v>34544.290848580007</v>
      </c>
      <c r="O152" s="70">
        <v>34847.925034100044</v>
      </c>
      <c r="P152" s="70">
        <v>35808.268446309907</v>
      </c>
      <c r="Q152" s="70">
        <v>35820.384631241752</v>
      </c>
      <c r="R152" s="70">
        <v>36535.335655127528</v>
      </c>
      <c r="S152" s="70">
        <v>37461.041962023948</v>
      </c>
      <c r="T152" s="70">
        <v>36348.312920052682</v>
      </c>
      <c r="U152" s="70">
        <v>37298.816027810026</v>
      </c>
      <c r="V152" s="70">
        <v>37757.517274109996</v>
      </c>
      <c r="W152" s="70">
        <v>39473.666409730016</v>
      </c>
      <c r="X152" s="33">
        <v>41569.114737750009</v>
      </c>
      <c r="Y152" s="33">
        <v>39732.006209419997</v>
      </c>
      <c r="Z152" s="33">
        <v>40450.642475599983</v>
      </c>
      <c r="AA152" s="33">
        <v>40513.688285289994</v>
      </c>
      <c r="AB152" s="33">
        <v>38648.510727920009</v>
      </c>
      <c r="AC152" s="33">
        <v>36654.52939281</v>
      </c>
      <c r="AD152" s="33">
        <v>37333.936734330033</v>
      </c>
      <c r="AE152" s="33">
        <v>38097.634502349989</v>
      </c>
      <c r="AF152" s="33">
        <v>40179.217071519968</v>
      </c>
      <c r="AG152" s="33">
        <v>39629.679876029986</v>
      </c>
      <c r="AH152" s="208">
        <v>40974.428400349971</v>
      </c>
      <c r="AI152" s="208">
        <v>43717.282207170087</v>
      </c>
      <c r="AJ152" s="208">
        <v>46170.224602499962</v>
      </c>
      <c r="AK152" s="208">
        <v>49663.435245919994</v>
      </c>
      <c r="AL152" s="208">
        <v>50264.570156910006</v>
      </c>
      <c r="AM152" s="208">
        <v>53606.402099059997</v>
      </c>
      <c r="AN152" s="208">
        <v>55789.374645140037</v>
      </c>
      <c r="AO152"/>
      <c r="AP152"/>
      <c r="AQ152"/>
      <c r="AR152"/>
      <c r="AS152"/>
      <c r="AT152"/>
    </row>
    <row r="153" spans="1:46" s="37" customFormat="1">
      <c r="A153" s="35" t="s">
        <v>311</v>
      </c>
      <c r="B153" s="68">
        <v>2451.31</v>
      </c>
      <c r="C153" s="68">
        <v>2716.741</v>
      </c>
      <c r="D153" s="68">
        <v>2913.8119999999999</v>
      </c>
      <c r="E153" s="68">
        <v>2457.3759999999997</v>
      </c>
      <c r="F153" s="68">
        <v>2428.904</v>
      </c>
      <c r="G153" s="68">
        <v>2556.6869999999999</v>
      </c>
      <c r="H153" s="68">
        <v>2406.884</v>
      </c>
      <c r="I153" s="68">
        <v>2081.4648575700003</v>
      </c>
      <c r="J153" s="68">
        <v>3024.3631214299999</v>
      </c>
      <c r="K153" s="68">
        <v>3233.7765390100008</v>
      </c>
      <c r="L153" s="68">
        <v>4454.5517616099996</v>
      </c>
      <c r="M153" s="68">
        <v>4711.0190585199998</v>
      </c>
      <c r="N153" s="68">
        <v>5094.9107537</v>
      </c>
      <c r="O153" s="68">
        <v>4959.4116166500007</v>
      </c>
      <c r="P153" s="68">
        <v>4557.95570279</v>
      </c>
      <c r="Q153" s="68">
        <v>5524.607997699999</v>
      </c>
      <c r="R153" s="68">
        <v>4879.8734702199999</v>
      </c>
      <c r="S153" s="68">
        <v>5333.3654547600008</v>
      </c>
      <c r="T153" s="68">
        <v>5759.7198931199982</v>
      </c>
      <c r="U153" s="68">
        <v>4774.760062289999</v>
      </c>
      <c r="V153" s="68">
        <v>5392.0258921799987</v>
      </c>
      <c r="W153" s="68">
        <v>5676.6232818500011</v>
      </c>
      <c r="X153" s="36">
        <v>6336.0756692100003</v>
      </c>
      <c r="Y153" s="36">
        <v>6665.4090294899997</v>
      </c>
      <c r="Z153" s="36">
        <v>6953.2182256499982</v>
      </c>
      <c r="AA153" s="36">
        <v>7260.5922828399998</v>
      </c>
      <c r="AB153" s="36">
        <v>7171.4950583</v>
      </c>
      <c r="AC153" s="36">
        <v>6123.5110078600001</v>
      </c>
      <c r="AD153" s="36">
        <v>6767.9780477800023</v>
      </c>
      <c r="AE153" s="36">
        <v>7296.019031220002</v>
      </c>
      <c r="AF153" s="36">
        <v>8766.2101079200002</v>
      </c>
      <c r="AG153" s="36">
        <v>8029.4877566300011</v>
      </c>
      <c r="AH153" s="209">
        <v>9009.2370226099993</v>
      </c>
      <c r="AI153" s="209">
        <v>10223.704943580002</v>
      </c>
      <c r="AJ153" s="209">
        <v>11763.359576010002</v>
      </c>
      <c r="AK153" s="209">
        <v>13352.623059880003</v>
      </c>
      <c r="AL153" s="209">
        <v>14071.916647490014</v>
      </c>
      <c r="AM153" s="209">
        <v>16259.637673319998</v>
      </c>
      <c r="AN153" s="209">
        <v>16213.937930549999</v>
      </c>
      <c r="AO153"/>
      <c r="AP153"/>
      <c r="AQ153"/>
      <c r="AR153"/>
      <c r="AS153"/>
      <c r="AT153"/>
    </row>
    <row r="154" spans="1:46">
      <c r="A154" s="38" t="s">
        <v>312</v>
      </c>
      <c r="B154" s="244">
        <v>854.34500000000003</v>
      </c>
      <c r="C154" s="244">
        <v>1052.528</v>
      </c>
      <c r="D154" s="244">
        <v>1123.9829999999999</v>
      </c>
      <c r="E154" s="244">
        <v>916.4</v>
      </c>
      <c r="F154" s="244">
        <v>627.09100000000001</v>
      </c>
      <c r="G154" s="244">
        <v>758.72799999999995</v>
      </c>
      <c r="H154" s="244">
        <v>725.65</v>
      </c>
      <c r="I154" s="97">
        <v>540.66260514999999</v>
      </c>
      <c r="J154" s="97">
        <v>1211.5736466199999</v>
      </c>
      <c r="K154" s="97">
        <v>1244.3656866700001</v>
      </c>
      <c r="L154" s="97">
        <v>1789.55467548</v>
      </c>
      <c r="M154" s="97">
        <v>2098.5182307099999</v>
      </c>
      <c r="N154" s="97">
        <v>2074.76220788</v>
      </c>
      <c r="O154" s="97">
        <v>2219.0880551599998</v>
      </c>
      <c r="P154" s="97">
        <v>1788.5671584199999</v>
      </c>
      <c r="Q154" s="97">
        <v>1658.50560294</v>
      </c>
      <c r="R154" s="97">
        <v>1265.6628249099999</v>
      </c>
      <c r="S154" s="97">
        <v>1646.9295200699999</v>
      </c>
      <c r="T154" s="97">
        <v>2625.9922151299997</v>
      </c>
      <c r="U154" s="97">
        <v>1760.01613937</v>
      </c>
      <c r="V154" s="97">
        <v>1806.8970031600002</v>
      </c>
      <c r="W154" s="97">
        <v>1907.07578481</v>
      </c>
      <c r="X154" s="39">
        <v>1902.847582020001</v>
      </c>
      <c r="Y154" s="39">
        <v>2030.4136393199999</v>
      </c>
      <c r="Z154" s="39">
        <v>1901.1038931500002</v>
      </c>
      <c r="AA154" s="39">
        <v>2102.15552832</v>
      </c>
      <c r="AB154" s="39">
        <v>1785.5442153399999</v>
      </c>
      <c r="AC154" s="39">
        <v>1943.74034721</v>
      </c>
      <c r="AD154" s="39">
        <v>1993.8064193400012</v>
      </c>
      <c r="AE154" s="39">
        <v>2148.8584357800005</v>
      </c>
      <c r="AF154" s="39">
        <v>2310.2235159000011</v>
      </c>
      <c r="AG154" s="39">
        <v>1833.64601505</v>
      </c>
      <c r="AH154" s="212">
        <v>2074.4930691499999</v>
      </c>
      <c r="AI154" s="79">
        <v>2051.5734170399996</v>
      </c>
      <c r="AJ154" s="79">
        <v>2917.72696013</v>
      </c>
      <c r="AK154" s="79">
        <v>2771.1737252100002</v>
      </c>
      <c r="AL154" s="79">
        <v>3448.5123387400017</v>
      </c>
      <c r="AM154" s="79">
        <v>4448.9615687800006</v>
      </c>
      <c r="AN154" s="79">
        <v>4899.6316656899999</v>
      </c>
    </row>
    <row r="155" spans="1:46">
      <c r="A155" s="38" t="s">
        <v>288</v>
      </c>
      <c r="B155" s="244">
        <v>37.436999999999998</v>
      </c>
      <c r="C155" s="244">
        <v>96.123000000000005</v>
      </c>
      <c r="D155" s="244">
        <v>379.04899999999998</v>
      </c>
      <c r="E155" s="244">
        <v>132.28899999999999</v>
      </c>
      <c r="F155" s="244">
        <v>94.274000000000001</v>
      </c>
      <c r="G155" s="244">
        <v>29.292999999999999</v>
      </c>
      <c r="H155" s="244">
        <v>15.654</v>
      </c>
      <c r="I155" s="97">
        <v>9.6108425299999993</v>
      </c>
      <c r="J155" s="97">
        <v>40.835999999999999</v>
      </c>
      <c r="K155" s="97">
        <v>12.339</v>
      </c>
      <c r="L155" s="97">
        <v>14.468500000000001</v>
      </c>
      <c r="M155" s="97">
        <v>28.163141</v>
      </c>
      <c r="N155" s="97">
        <v>91.845500000000001</v>
      </c>
      <c r="O155" s="97">
        <v>91.11400802</v>
      </c>
      <c r="P155" s="97">
        <v>120.01202181999999</v>
      </c>
      <c r="Q155" s="97">
        <v>167.00408430000002</v>
      </c>
      <c r="R155" s="97">
        <v>67.829417590000006</v>
      </c>
      <c r="S155" s="97">
        <v>120.26231517000001</v>
      </c>
      <c r="T155" s="97">
        <v>266.93071087999999</v>
      </c>
      <c r="U155" s="97">
        <v>160.72403782000001</v>
      </c>
      <c r="V155" s="97">
        <v>177.92412347000001</v>
      </c>
      <c r="W155" s="97">
        <v>179.90635315</v>
      </c>
      <c r="X155" s="39">
        <v>256.36429304000001</v>
      </c>
      <c r="Y155" s="39">
        <v>583.37809847000005</v>
      </c>
      <c r="Z155" s="39">
        <v>842.68781409999997</v>
      </c>
      <c r="AA155" s="39">
        <v>417.12474235000002</v>
      </c>
      <c r="AB155" s="39">
        <v>438.81133291000003</v>
      </c>
      <c r="AC155" s="39">
        <v>224.63366049999999</v>
      </c>
      <c r="AD155" s="39">
        <v>97.442253890000003</v>
      </c>
      <c r="AE155" s="39">
        <v>65.534987810000004</v>
      </c>
      <c r="AF155" s="39">
        <v>146.87605043000002</v>
      </c>
      <c r="AG155" s="39">
        <v>107.15145598000001</v>
      </c>
      <c r="AH155" s="212">
        <v>319.20879966000001</v>
      </c>
      <c r="AI155" s="79">
        <v>880.18413599999997</v>
      </c>
      <c r="AJ155" s="79">
        <v>441.79083538999998</v>
      </c>
      <c r="AK155" s="79">
        <v>349.37099999000003</v>
      </c>
      <c r="AL155" s="79">
        <v>392.44418898000009</v>
      </c>
      <c r="AM155" s="79">
        <v>466.92207260999999</v>
      </c>
      <c r="AN155" s="79">
        <v>564.80849997999997</v>
      </c>
    </row>
    <row r="156" spans="1:46">
      <c r="A156" s="38" t="s">
        <v>314</v>
      </c>
      <c r="B156" s="244">
        <v>716.25400000000002</v>
      </c>
      <c r="C156" s="244">
        <v>832.08699999999999</v>
      </c>
      <c r="D156" s="244">
        <v>754.36199999999997</v>
      </c>
      <c r="E156" s="244">
        <v>558.76599999999996</v>
      </c>
      <c r="F156" s="244">
        <v>621.63800000000003</v>
      </c>
      <c r="G156" s="244">
        <v>757.45299999999997</v>
      </c>
      <c r="H156" s="244">
        <v>765.44</v>
      </c>
      <c r="I156" s="97">
        <v>623.16719130000001</v>
      </c>
      <c r="J156" s="97">
        <v>662.44804399000009</v>
      </c>
      <c r="K156" s="97">
        <v>787.96566111000004</v>
      </c>
      <c r="L156" s="97">
        <v>1449.5037363599999</v>
      </c>
      <c r="M156" s="97">
        <v>1387.6512852599999</v>
      </c>
      <c r="N156" s="97">
        <v>1515.3421200699997</v>
      </c>
      <c r="O156" s="97">
        <v>1471.9855400500001</v>
      </c>
      <c r="P156" s="97">
        <v>1454.76945798</v>
      </c>
      <c r="Q156" s="97">
        <v>1476.0880170400001</v>
      </c>
      <c r="R156" s="97">
        <v>1367.4655996699998</v>
      </c>
      <c r="S156" s="97">
        <v>1446.5570384000002</v>
      </c>
      <c r="T156" s="97">
        <v>1554.47458777</v>
      </c>
      <c r="U156" s="97">
        <v>1857.6336899299999</v>
      </c>
      <c r="V156" s="97">
        <v>2036.5458241399997</v>
      </c>
      <c r="W156" s="97">
        <v>2391.3259431400002</v>
      </c>
      <c r="X156" s="39">
        <v>2574.1698931799997</v>
      </c>
      <c r="Y156" s="39">
        <v>2222.3485202500001</v>
      </c>
      <c r="Z156" s="39">
        <v>2356.9277703099997</v>
      </c>
      <c r="AA156" s="39">
        <v>2771.1318879800001</v>
      </c>
      <c r="AB156" s="39">
        <v>3107.4758478799995</v>
      </c>
      <c r="AC156" s="39">
        <v>2430.1198785299998</v>
      </c>
      <c r="AD156" s="39">
        <v>2749.4975900499999</v>
      </c>
      <c r="AE156" s="39">
        <v>3225.6655886000012</v>
      </c>
      <c r="AF156" s="39">
        <v>3538.5879553099985</v>
      </c>
      <c r="AG156" s="39">
        <v>3717.9767764600001</v>
      </c>
      <c r="AH156" s="212">
        <v>4189.8637458700005</v>
      </c>
      <c r="AI156" s="79">
        <v>4609.7097685800009</v>
      </c>
      <c r="AJ156" s="79">
        <v>4321.0512434400007</v>
      </c>
      <c r="AK156" s="79">
        <v>5568.9562180800003</v>
      </c>
      <c r="AL156" s="79">
        <v>5622.0985353699989</v>
      </c>
      <c r="AM156" s="79">
        <v>6074.221043049999</v>
      </c>
      <c r="AN156" s="79">
        <v>5983.7985790800003</v>
      </c>
    </row>
    <row r="157" spans="1:46">
      <c r="A157" s="38" t="s">
        <v>315</v>
      </c>
      <c r="B157" s="244">
        <v>219.887</v>
      </c>
      <c r="C157" s="244">
        <v>225.489</v>
      </c>
      <c r="D157" s="244">
        <v>175.62899999999999</v>
      </c>
      <c r="E157" s="244">
        <v>183.56</v>
      </c>
      <c r="F157" s="244">
        <v>183.27699999999999</v>
      </c>
      <c r="G157" s="244">
        <v>191.54599999999999</v>
      </c>
      <c r="H157" s="244">
        <v>158.20599999999999</v>
      </c>
      <c r="I157" s="97">
        <v>183.66044547999999</v>
      </c>
      <c r="J157" s="97">
        <v>242.65344635</v>
      </c>
      <c r="K157" s="97">
        <v>221.24346094999999</v>
      </c>
      <c r="L157" s="97">
        <v>257.12713847999999</v>
      </c>
      <c r="M157" s="97">
        <v>274.43016286</v>
      </c>
      <c r="N157" s="97">
        <v>338.96073100000001</v>
      </c>
      <c r="O157" s="97">
        <v>287.74796176999996</v>
      </c>
      <c r="P157" s="97">
        <v>258.30052009000002</v>
      </c>
      <c r="Q157" s="97">
        <v>249.45077062999999</v>
      </c>
      <c r="R157" s="97">
        <v>316.83765226999998</v>
      </c>
      <c r="S157" s="97">
        <v>291.85571823999999</v>
      </c>
      <c r="T157" s="97">
        <v>260.62384553999999</v>
      </c>
      <c r="U157" s="97">
        <v>274.85542035000003</v>
      </c>
      <c r="V157" s="97">
        <v>333.95725119999997</v>
      </c>
      <c r="W157" s="97">
        <v>281.42712224000002</v>
      </c>
      <c r="X157" s="39">
        <v>300.18270337000001</v>
      </c>
      <c r="Y157" s="39">
        <v>306.01292572000006</v>
      </c>
      <c r="Z157" s="39">
        <v>355.75346536000001</v>
      </c>
      <c r="AA157" s="39">
        <v>302.44111033999997</v>
      </c>
      <c r="AB157" s="39">
        <v>324.79047530000003</v>
      </c>
      <c r="AC157" s="39">
        <v>291.97471636</v>
      </c>
      <c r="AD157" s="39">
        <v>366.73466160999999</v>
      </c>
      <c r="AE157" s="39">
        <v>338.67982288000002</v>
      </c>
      <c r="AF157" s="39">
        <v>349.17339013999998</v>
      </c>
      <c r="AG157" s="39">
        <v>343.00086277999998</v>
      </c>
      <c r="AH157" s="212">
        <v>410.06318554000001</v>
      </c>
      <c r="AI157" s="79">
        <v>349.09006375999996</v>
      </c>
      <c r="AJ157" s="79">
        <v>359.31133989</v>
      </c>
      <c r="AK157" s="79">
        <v>359.71245876999996</v>
      </c>
      <c r="AL157" s="79">
        <v>441.65343865999995</v>
      </c>
      <c r="AM157" s="79">
        <v>410.19679384</v>
      </c>
      <c r="AN157" s="79">
        <v>407.54440834000002</v>
      </c>
    </row>
    <row r="158" spans="1:46">
      <c r="A158" s="38" t="s">
        <v>316</v>
      </c>
      <c r="B158" s="244">
        <v>197.35</v>
      </c>
      <c r="C158" s="244">
        <v>239.154</v>
      </c>
      <c r="D158" s="244">
        <v>218.78299999999999</v>
      </c>
      <c r="E158" s="244">
        <v>245.28399999999999</v>
      </c>
      <c r="F158" s="244">
        <v>247.108</v>
      </c>
      <c r="G158" s="244">
        <v>328.87400000000002</v>
      </c>
      <c r="H158" s="244">
        <v>282.43299999999999</v>
      </c>
      <c r="I158" s="97">
        <v>241.71942815</v>
      </c>
      <c r="J158" s="97">
        <v>186.13506319999999</v>
      </c>
      <c r="K158" s="97">
        <v>208.94307621000002</v>
      </c>
      <c r="L158" s="97">
        <v>423.21824707000002</v>
      </c>
      <c r="M158" s="97">
        <v>246.04866514</v>
      </c>
      <c r="N158" s="97">
        <v>293.47077433999999</v>
      </c>
      <c r="O158" s="97">
        <v>325.97979372000003</v>
      </c>
      <c r="P158" s="97">
        <v>306.16929436000004</v>
      </c>
      <c r="Q158" s="97">
        <v>281.31257712000001</v>
      </c>
      <c r="R158" s="97">
        <v>262.54535694999998</v>
      </c>
      <c r="S158" s="97">
        <v>289.30747306000001</v>
      </c>
      <c r="T158" s="97">
        <v>437.59941947999999</v>
      </c>
      <c r="U158" s="97">
        <v>226.69056209000001</v>
      </c>
      <c r="V158" s="97">
        <v>256.42634191999997</v>
      </c>
      <c r="W158" s="97">
        <v>271.42218349000001</v>
      </c>
      <c r="X158" s="39">
        <v>271.53921558999997</v>
      </c>
      <c r="Y158" s="39">
        <v>384.72273529</v>
      </c>
      <c r="Z158" s="39">
        <v>324.50908962</v>
      </c>
      <c r="AA158" s="39">
        <v>379.73509612999999</v>
      </c>
      <c r="AB158" s="39">
        <v>448.68660161000003</v>
      </c>
      <c r="AC158" s="39">
        <v>333.78377972999999</v>
      </c>
      <c r="AD158" s="39">
        <v>361.25857449</v>
      </c>
      <c r="AE158" s="39">
        <v>424.06546380000003</v>
      </c>
      <c r="AF158" s="39">
        <v>602.77624188000004</v>
      </c>
      <c r="AG158" s="39">
        <v>465.65200358999999</v>
      </c>
      <c r="AH158" s="212">
        <v>423.86095555000003</v>
      </c>
      <c r="AI158" s="79">
        <v>489.54990707000002</v>
      </c>
      <c r="AJ158" s="79">
        <v>505.01678050999976</v>
      </c>
      <c r="AK158" s="79">
        <v>644.28413653000007</v>
      </c>
      <c r="AL158" s="79">
        <v>826.22519588000011</v>
      </c>
      <c r="AM158" s="79">
        <v>1040.8888877899999</v>
      </c>
      <c r="AN158" s="79">
        <v>1070.27554586</v>
      </c>
    </row>
    <row r="159" spans="1:46">
      <c r="A159" s="38" t="s">
        <v>317</v>
      </c>
      <c r="B159" s="244">
        <v>116.569</v>
      </c>
      <c r="C159" s="244">
        <v>7.0380000000000003</v>
      </c>
      <c r="D159" s="244">
        <v>7.0380000000000003</v>
      </c>
      <c r="E159" s="244">
        <v>190.285</v>
      </c>
      <c r="F159" s="244">
        <v>195.685</v>
      </c>
      <c r="G159" s="244">
        <v>21.222999999999999</v>
      </c>
      <c r="H159" s="244">
        <v>15.912000000000001</v>
      </c>
      <c r="I159" s="97">
        <v>16.760243580000001</v>
      </c>
      <c r="J159" s="97">
        <v>176.35286153000001</v>
      </c>
      <c r="K159" s="97">
        <v>108.61002128</v>
      </c>
      <c r="L159" s="97">
        <v>43.1461428</v>
      </c>
      <c r="M159" s="97">
        <v>177.48146234000001</v>
      </c>
      <c r="N159" s="97">
        <v>326.45376693999998</v>
      </c>
      <c r="O159" s="97">
        <v>55.09289399</v>
      </c>
      <c r="P159" s="97">
        <v>146.56347371999999</v>
      </c>
      <c r="Q159" s="97">
        <v>36.901662119999997</v>
      </c>
      <c r="R159" s="97">
        <v>34.316000600000002</v>
      </c>
      <c r="S159" s="97">
        <v>14.27317075</v>
      </c>
      <c r="T159" s="97">
        <v>70.346887859999995</v>
      </c>
      <c r="U159" s="97">
        <v>40.51122479</v>
      </c>
      <c r="V159" s="97">
        <v>32.0788771</v>
      </c>
      <c r="W159" s="97">
        <v>24.702671819999999</v>
      </c>
      <c r="X159" s="39">
        <v>26.845763390000002</v>
      </c>
      <c r="Y159" s="39">
        <v>229.9169775</v>
      </c>
      <c r="Z159" s="39">
        <v>28.674966859999998</v>
      </c>
      <c r="AA159" s="39">
        <v>22.28996686</v>
      </c>
      <c r="AB159" s="39">
        <v>189.06753791999998</v>
      </c>
      <c r="AC159" s="39">
        <v>20.009616329999997</v>
      </c>
      <c r="AD159" s="39">
        <v>53.174604439999996</v>
      </c>
      <c r="AE159" s="39">
        <v>27.324604430000001</v>
      </c>
      <c r="AF159" s="39">
        <v>373.27743112999997</v>
      </c>
      <c r="AG159" s="39">
        <v>351.61582055999997</v>
      </c>
      <c r="AH159" s="212">
        <v>42.919722010000001</v>
      </c>
      <c r="AI159" s="79">
        <v>31.211222109999998</v>
      </c>
      <c r="AJ159" s="79">
        <v>455.27225696999994</v>
      </c>
      <c r="AK159" s="79">
        <v>442.53575760000001</v>
      </c>
      <c r="AL159" s="79">
        <v>63.479593510000008</v>
      </c>
      <c r="AM159" s="79">
        <v>30.194506560000001</v>
      </c>
      <c r="AN159" s="79">
        <v>605.31838248999998</v>
      </c>
    </row>
    <row r="160" spans="1:46">
      <c r="A160" s="38" t="s">
        <v>318</v>
      </c>
      <c r="B160" s="244">
        <v>0</v>
      </c>
      <c r="C160" s="244">
        <v>0</v>
      </c>
      <c r="D160" s="244">
        <v>0</v>
      </c>
      <c r="E160" s="244">
        <v>0</v>
      </c>
      <c r="F160" s="244">
        <v>0</v>
      </c>
      <c r="G160" s="244">
        <v>0</v>
      </c>
      <c r="H160" s="244">
        <v>0</v>
      </c>
      <c r="I160" s="97">
        <v>23.325121149999998</v>
      </c>
      <c r="J160" s="97">
        <v>25.846499999999999</v>
      </c>
      <c r="K160" s="97">
        <v>26.214500000000001</v>
      </c>
      <c r="L160" s="97">
        <v>40.389881539999998</v>
      </c>
      <c r="M160" s="97">
        <v>41.344881539999996</v>
      </c>
      <c r="N160" s="97">
        <v>44.139763950000003</v>
      </c>
      <c r="O160" s="97">
        <v>36.012760579999998</v>
      </c>
      <c r="P160" s="97">
        <v>36.84907303</v>
      </c>
      <c r="Q160" s="97">
        <v>37.741073030000003</v>
      </c>
      <c r="R160" s="97">
        <v>24.516305020000001</v>
      </c>
      <c r="S160" s="97">
        <v>28.749972589999999</v>
      </c>
      <c r="T160" s="97">
        <v>27.918086600000002</v>
      </c>
      <c r="U160" s="97">
        <v>24.705021670000001</v>
      </c>
      <c r="V160" s="97">
        <v>22.331</v>
      </c>
      <c r="W160" s="97">
        <v>25.677682690000001</v>
      </c>
      <c r="X160" s="39">
        <v>21.574999999999999</v>
      </c>
      <c r="Y160" s="39">
        <v>21.574999999999999</v>
      </c>
      <c r="Z160" s="39">
        <v>21.574999999999999</v>
      </c>
      <c r="AA160" s="39">
        <v>21.574999999999999</v>
      </c>
      <c r="AB160" s="39">
        <v>21.574999999999999</v>
      </c>
      <c r="AC160" s="39">
        <v>21.574999999999999</v>
      </c>
      <c r="AD160" s="39">
        <v>24.122499999999999</v>
      </c>
      <c r="AE160" s="39">
        <v>23.329000000000001</v>
      </c>
      <c r="AF160" s="39">
        <v>22.535499999999999</v>
      </c>
      <c r="AG160" s="39">
        <v>48.661000000000001</v>
      </c>
      <c r="AH160" s="212">
        <v>32.667499999999997</v>
      </c>
      <c r="AI160" s="79">
        <v>26.173500000000001</v>
      </c>
      <c r="AJ160" s="79">
        <v>24.145499999999998</v>
      </c>
      <c r="AK160" s="79">
        <v>39.475000000000001</v>
      </c>
      <c r="AL160" s="79">
        <v>33.6235</v>
      </c>
      <c r="AM160" s="79">
        <v>29.122499999999999</v>
      </c>
      <c r="AN160" s="79">
        <v>27.201499999999999</v>
      </c>
    </row>
    <row r="161" spans="1:46">
      <c r="A161" s="38" t="s">
        <v>291</v>
      </c>
      <c r="B161" s="244">
        <v>120.07299999999999</v>
      </c>
      <c r="C161" s="244">
        <v>65.959999999999994</v>
      </c>
      <c r="D161" s="244">
        <v>74.63</v>
      </c>
      <c r="E161" s="244">
        <v>41.162999999999997</v>
      </c>
      <c r="F161" s="244">
        <v>186.76</v>
      </c>
      <c r="G161" s="244">
        <v>163.167</v>
      </c>
      <c r="H161" s="244">
        <v>228.54400000000001</v>
      </c>
      <c r="I161" s="97">
        <v>80.26156555</v>
      </c>
      <c r="J161" s="97">
        <v>221.1223889</v>
      </c>
      <c r="K161" s="97">
        <v>195.99158181999999</v>
      </c>
      <c r="L161" s="97">
        <v>139.99219592</v>
      </c>
      <c r="M161" s="97">
        <v>117.47462052</v>
      </c>
      <c r="N161" s="97">
        <v>147.60208725999999</v>
      </c>
      <c r="O161" s="97">
        <v>187.85721366999999</v>
      </c>
      <c r="P161" s="97">
        <v>154.10252124000002</v>
      </c>
      <c r="Q161" s="97">
        <v>107.57406345999999</v>
      </c>
      <c r="R161" s="97">
        <v>135.25052141999998</v>
      </c>
      <c r="S161" s="97">
        <v>114.54049528</v>
      </c>
      <c r="T161" s="97">
        <v>130.52034664000001</v>
      </c>
      <c r="U161" s="97">
        <v>149.21529828999999</v>
      </c>
      <c r="V161" s="97">
        <v>194.54895729</v>
      </c>
      <c r="W161" s="97">
        <v>180.37818721000002</v>
      </c>
      <c r="X161" s="39">
        <v>319.63680786000003</v>
      </c>
      <c r="Y161" s="39">
        <v>393.47749432000001</v>
      </c>
      <c r="Z161" s="39">
        <v>388.64639835000003</v>
      </c>
      <c r="AA161" s="39">
        <v>414.59778829000004</v>
      </c>
      <c r="AB161" s="39">
        <v>370.16463062000003</v>
      </c>
      <c r="AC161" s="39">
        <v>406.60643045</v>
      </c>
      <c r="AD161" s="39">
        <v>612.09242444000006</v>
      </c>
      <c r="AE161" s="39">
        <v>555.86626632000002</v>
      </c>
      <c r="AF161" s="39">
        <v>787.50908126000002</v>
      </c>
      <c r="AG161" s="39">
        <v>666.46891345000006</v>
      </c>
      <c r="AH161" s="212">
        <v>870.20590316999994</v>
      </c>
      <c r="AI161" s="79">
        <v>875.65307452000002</v>
      </c>
      <c r="AJ161" s="79">
        <v>1605.915796590001</v>
      </c>
      <c r="AK161" s="79">
        <v>1472.3208539100003</v>
      </c>
      <c r="AL161" s="79">
        <v>1906.9730519400005</v>
      </c>
      <c r="AM161" s="79">
        <v>2062.8151651300004</v>
      </c>
      <c r="AN161" s="79">
        <v>790.54026134999981</v>
      </c>
    </row>
    <row r="162" spans="1:46">
      <c r="A162" s="38" t="s">
        <v>649</v>
      </c>
      <c r="B162" s="244"/>
      <c r="C162" s="244"/>
      <c r="D162" s="244"/>
      <c r="E162" s="244"/>
      <c r="F162" s="244"/>
      <c r="G162" s="244"/>
      <c r="H162" s="244"/>
      <c r="I162" s="97"/>
      <c r="J162" s="97"/>
      <c r="K162" s="97"/>
      <c r="L162" s="97"/>
      <c r="M162" s="97"/>
      <c r="N162" s="97"/>
      <c r="O162" s="97"/>
      <c r="P162" s="97"/>
      <c r="Q162" s="97"/>
      <c r="R162" s="97"/>
      <c r="S162" s="97"/>
      <c r="T162" s="97"/>
      <c r="U162" s="97"/>
      <c r="V162" s="97"/>
      <c r="W162" s="97"/>
      <c r="X162" s="39"/>
      <c r="Y162" s="39"/>
      <c r="Z162" s="39"/>
      <c r="AA162" s="39"/>
      <c r="AB162" s="39"/>
      <c r="AC162" s="39"/>
      <c r="AD162" s="39"/>
      <c r="AE162" s="39"/>
      <c r="AF162" s="39"/>
      <c r="AG162" s="39"/>
      <c r="AH162" s="212"/>
      <c r="AI162" s="79"/>
      <c r="AJ162" s="79"/>
      <c r="AK162" s="79">
        <v>1029.29262012</v>
      </c>
      <c r="AL162" s="79">
        <v>474.46109833000003</v>
      </c>
      <c r="AM162" s="79">
        <v>492.80863213999999</v>
      </c>
      <c r="AN162" s="79">
        <v>416.66708299999999</v>
      </c>
    </row>
    <row r="163" spans="1:46">
      <c r="A163" s="38" t="s">
        <v>416</v>
      </c>
      <c r="B163" s="244"/>
      <c r="C163" s="244"/>
      <c r="D163" s="244"/>
      <c r="E163" s="244"/>
      <c r="F163" s="244"/>
      <c r="G163" s="244"/>
      <c r="H163" s="244"/>
      <c r="I163" s="97"/>
      <c r="J163" s="97"/>
      <c r="K163" s="97"/>
      <c r="L163" s="97"/>
      <c r="M163" s="97"/>
      <c r="N163" s="97"/>
      <c r="O163" s="97"/>
      <c r="P163" s="97"/>
      <c r="Q163" s="97">
        <v>0</v>
      </c>
      <c r="R163" s="97">
        <v>0</v>
      </c>
      <c r="S163" s="97">
        <v>0</v>
      </c>
      <c r="T163" s="97">
        <v>0</v>
      </c>
      <c r="U163" s="97">
        <v>0</v>
      </c>
      <c r="V163" s="97">
        <v>0</v>
      </c>
      <c r="W163" s="97">
        <v>0</v>
      </c>
      <c r="X163" s="39">
        <v>0</v>
      </c>
      <c r="Y163" s="39">
        <v>0</v>
      </c>
      <c r="Z163" s="39">
        <v>32.896033469999999</v>
      </c>
      <c r="AA163" s="39">
        <v>22.303815570000001</v>
      </c>
      <c r="AB163" s="39">
        <v>25.733810899999998</v>
      </c>
      <c r="AC163" s="39">
        <v>51.047378450000004</v>
      </c>
      <c r="AD163" s="39">
        <v>37.078683750000003</v>
      </c>
      <c r="AE163" s="39">
        <v>75.28798639</v>
      </c>
      <c r="AF163" s="39">
        <v>90.725001900000009</v>
      </c>
      <c r="AG163" s="39">
        <v>63.463450510000001</v>
      </c>
      <c r="AH163" s="212">
        <v>48.2961028</v>
      </c>
      <c r="AI163" s="79">
        <v>98.709436760000003</v>
      </c>
      <c r="AJ163" s="79">
        <v>117.99700996</v>
      </c>
      <c r="AK163" s="79">
        <v>95.266512430000006</v>
      </c>
      <c r="AL163" s="79">
        <v>95.200838219999994</v>
      </c>
      <c r="AM163" s="79">
        <v>104.49032563</v>
      </c>
      <c r="AN163" s="79">
        <v>132.92699207999999</v>
      </c>
    </row>
    <row r="164" spans="1:46">
      <c r="A164" s="38" t="s">
        <v>297</v>
      </c>
      <c r="B164" s="244">
        <v>0</v>
      </c>
      <c r="C164" s="244">
        <v>0</v>
      </c>
      <c r="D164" s="244">
        <v>0</v>
      </c>
      <c r="E164" s="244">
        <v>0</v>
      </c>
      <c r="F164" s="244">
        <v>0</v>
      </c>
      <c r="G164" s="244">
        <v>0</v>
      </c>
      <c r="H164" s="244">
        <v>0</v>
      </c>
      <c r="I164" s="97">
        <v>0</v>
      </c>
      <c r="J164" s="97">
        <v>0</v>
      </c>
      <c r="K164" s="97">
        <v>118.04229729000001</v>
      </c>
      <c r="L164" s="97">
        <v>0</v>
      </c>
      <c r="M164" s="97">
        <v>0</v>
      </c>
      <c r="N164" s="97">
        <v>0</v>
      </c>
      <c r="O164" s="97">
        <v>0</v>
      </c>
      <c r="P164" s="97">
        <v>0</v>
      </c>
      <c r="Q164" s="97">
        <v>1299.79780931</v>
      </c>
      <c r="R164" s="97">
        <v>1146.5833963499999</v>
      </c>
      <c r="S164" s="97">
        <v>1112.53770463</v>
      </c>
      <c r="T164" s="97">
        <v>0</v>
      </c>
      <c r="U164" s="97">
        <v>0</v>
      </c>
      <c r="V164" s="97">
        <v>0</v>
      </c>
      <c r="W164" s="97">
        <v>0</v>
      </c>
      <c r="X164" s="39">
        <v>148.06149530000002</v>
      </c>
      <c r="Y164" s="39">
        <v>146.09987669999998</v>
      </c>
      <c r="Z164" s="39">
        <v>157.76044243000001</v>
      </c>
      <c r="AA164" s="39">
        <v>235.39161862</v>
      </c>
      <c r="AB164" s="39">
        <v>1E-8</v>
      </c>
      <c r="AC164" s="39">
        <v>0</v>
      </c>
      <c r="AD164" s="39">
        <v>0</v>
      </c>
      <c r="AE164" s="39">
        <v>0</v>
      </c>
      <c r="AF164" s="39">
        <v>0</v>
      </c>
      <c r="AG164" s="39">
        <v>0</v>
      </c>
      <c r="AH164" s="212">
        <v>0</v>
      </c>
      <c r="AI164" s="79">
        <v>0</v>
      </c>
      <c r="AJ164" s="79">
        <v>0</v>
      </c>
      <c r="AK164" s="79">
        <v>0</v>
      </c>
      <c r="AL164" s="79">
        <v>0</v>
      </c>
      <c r="AM164" s="79">
        <v>0</v>
      </c>
      <c r="AN164" s="79">
        <v>0</v>
      </c>
    </row>
    <row r="165" spans="1:46">
      <c r="A165" s="38" t="s">
        <v>320</v>
      </c>
      <c r="B165" s="244">
        <v>189.39500000000001</v>
      </c>
      <c r="C165" s="244">
        <v>198.36199999999999</v>
      </c>
      <c r="D165" s="244">
        <v>180.33799999999999</v>
      </c>
      <c r="E165" s="244">
        <v>189.62899999999999</v>
      </c>
      <c r="F165" s="244">
        <v>273.07100000000003</v>
      </c>
      <c r="G165" s="244">
        <v>306.40300000000002</v>
      </c>
      <c r="H165" s="244">
        <v>215.04499999999999</v>
      </c>
      <c r="I165" s="97">
        <v>362.29741468000003</v>
      </c>
      <c r="J165" s="97">
        <v>257.39517083999999</v>
      </c>
      <c r="K165" s="97">
        <v>310.06125367999999</v>
      </c>
      <c r="L165" s="97">
        <v>297.15124395999999</v>
      </c>
      <c r="M165" s="97">
        <v>339.90660915000001</v>
      </c>
      <c r="N165" s="97">
        <v>262.33380225999997</v>
      </c>
      <c r="O165" s="97">
        <v>284.53338969000004</v>
      </c>
      <c r="P165" s="97">
        <v>292.62218213</v>
      </c>
      <c r="Q165" s="97">
        <v>210.23233775</v>
      </c>
      <c r="R165" s="97">
        <v>258.86639544000002</v>
      </c>
      <c r="S165" s="97">
        <v>268.35204657000008</v>
      </c>
      <c r="T165" s="97">
        <v>385.31379322000004</v>
      </c>
      <c r="U165" s="97">
        <v>280.40866798000002</v>
      </c>
      <c r="V165" s="97">
        <v>531.31651390000002</v>
      </c>
      <c r="W165" s="97">
        <v>414.70735330000002</v>
      </c>
      <c r="X165" s="39">
        <v>514.85291546000008</v>
      </c>
      <c r="Y165" s="39">
        <v>347.46376192000002</v>
      </c>
      <c r="Z165" s="39">
        <v>542.68335200000001</v>
      </c>
      <c r="AA165" s="39">
        <v>571.84572837999985</v>
      </c>
      <c r="AB165" s="39">
        <v>459.64560581000006</v>
      </c>
      <c r="AC165" s="39">
        <v>400.0202003</v>
      </c>
      <c r="AD165" s="39">
        <v>472.77033577000003</v>
      </c>
      <c r="AE165" s="39">
        <v>411.40687521000001</v>
      </c>
      <c r="AF165" s="39">
        <v>544.52593997000019</v>
      </c>
      <c r="AG165" s="39">
        <v>431.85145825000001</v>
      </c>
      <c r="AH165" s="212">
        <v>597.65803885999992</v>
      </c>
      <c r="AI165" s="79">
        <v>811.85041774000024</v>
      </c>
      <c r="AJ165" s="79">
        <v>1015.1318531299999</v>
      </c>
      <c r="AK165" s="79">
        <v>580.23477723999997</v>
      </c>
      <c r="AL165" s="79">
        <v>767.24486786000011</v>
      </c>
      <c r="AM165" s="79">
        <v>1099.01617779</v>
      </c>
      <c r="AN165" s="79">
        <v>1315.2250126799997</v>
      </c>
    </row>
    <row r="166" spans="1:46" s="6" customFormat="1">
      <c r="A166" s="41" t="s">
        <v>299</v>
      </c>
      <c r="B166" s="98">
        <v>8042.98</v>
      </c>
      <c r="C166" s="98">
        <v>8154.95</v>
      </c>
      <c r="D166" s="98">
        <v>8871.6929999999993</v>
      </c>
      <c r="E166" s="98">
        <v>9502.9340000000011</v>
      </c>
      <c r="F166" s="98">
        <v>10521.028999999999</v>
      </c>
      <c r="G166" s="98">
        <v>11048.431</v>
      </c>
      <c r="H166" s="98">
        <v>11004.765000000001</v>
      </c>
      <c r="I166" s="98">
        <v>10426.296034129999</v>
      </c>
      <c r="J166" s="98">
        <v>10085.99098239</v>
      </c>
      <c r="K166" s="98">
        <v>10037.409459920002</v>
      </c>
      <c r="L166" s="98">
        <v>17561.789280539997</v>
      </c>
      <c r="M166" s="98">
        <v>15693.722668300001</v>
      </c>
      <c r="N166" s="98">
        <v>16414.156739489998</v>
      </c>
      <c r="O166" s="98">
        <v>16620.397418590001</v>
      </c>
      <c r="P166" s="98">
        <v>17682.403127570004</v>
      </c>
      <c r="Q166" s="98">
        <v>16526.405862399995</v>
      </c>
      <c r="R166" s="98">
        <v>17806.45179146</v>
      </c>
      <c r="S166" s="98">
        <v>18176.654607140001</v>
      </c>
      <c r="T166" s="98">
        <v>18147.313230888441</v>
      </c>
      <c r="U166" s="98">
        <v>20010.471716549997</v>
      </c>
      <c r="V166" s="98">
        <v>19928.061353500001</v>
      </c>
      <c r="W166" s="98">
        <v>21575.012361740002</v>
      </c>
      <c r="X166" s="14">
        <v>22778.26655584</v>
      </c>
      <c r="Y166" s="14">
        <v>20958.90383793</v>
      </c>
      <c r="Z166" s="14">
        <v>20006.088919190002</v>
      </c>
      <c r="AA166" s="14">
        <v>20708.550852720004</v>
      </c>
      <c r="AB166" s="14">
        <v>20580.93654621</v>
      </c>
      <c r="AC166" s="14">
        <v>19328.499932479994</v>
      </c>
      <c r="AD166" s="14">
        <v>19627.285411670004</v>
      </c>
      <c r="AE166" s="14">
        <v>19378.142113749996</v>
      </c>
      <c r="AF166" s="14">
        <v>20999.903176930002</v>
      </c>
      <c r="AG166" s="14">
        <v>20828.484350340001</v>
      </c>
      <c r="AH166" s="205">
        <v>22094.405572859992</v>
      </c>
      <c r="AI166" s="205">
        <v>23563.93830925001</v>
      </c>
      <c r="AJ166" s="205">
        <v>23309.328948179991</v>
      </c>
      <c r="AK166" s="205">
        <v>26043.256157779993</v>
      </c>
      <c r="AL166" s="205">
        <v>25941.902780669992</v>
      </c>
      <c r="AM166" s="205">
        <v>26216.743371619999</v>
      </c>
      <c r="AN166" s="205">
        <v>28340.181498050006</v>
      </c>
      <c r="AO166"/>
      <c r="AP166"/>
      <c r="AQ166"/>
      <c r="AR166"/>
      <c r="AS166"/>
      <c r="AT166"/>
    </row>
    <row r="167" spans="1:46" s="6" customFormat="1">
      <c r="A167" s="42" t="s">
        <v>312</v>
      </c>
      <c r="B167" s="244">
        <v>5322.6840000000002</v>
      </c>
      <c r="C167" s="244">
        <v>5310.8109999999997</v>
      </c>
      <c r="D167" s="244">
        <v>5961.6779999999999</v>
      </c>
      <c r="E167" s="244">
        <v>6274.8950000000004</v>
      </c>
      <c r="F167" s="244">
        <v>3699.3560000000002</v>
      </c>
      <c r="G167" s="244">
        <v>4407.7849999999999</v>
      </c>
      <c r="H167" s="244">
        <v>4402.3109999999997</v>
      </c>
      <c r="I167" s="97">
        <v>4473.4147207299993</v>
      </c>
      <c r="J167" s="97">
        <v>4304.18131937</v>
      </c>
      <c r="K167" s="97">
        <v>4455.6108134500009</v>
      </c>
      <c r="L167" s="97">
        <v>9871.8830053799975</v>
      </c>
      <c r="M167" s="97">
        <v>9514.119973320001</v>
      </c>
      <c r="N167" s="97">
        <v>10174.51356102</v>
      </c>
      <c r="O167" s="97">
        <v>10273.65741587</v>
      </c>
      <c r="P167" s="97">
        <v>11339.241064150003</v>
      </c>
      <c r="Q167" s="97">
        <v>10573.066278819997</v>
      </c>
      <c r="R167" s="97">
        <v>9820.3690593499978</v>
      </c>
      <c r="S167" s="97">
        <v>10229.75185653</v>
      </c>
      <c r="T167" s="97">
        <v>10739.29253196</v>
      </c>
      <c r="U167" s="97">
        <v>12562.17031211</v>
      </c>
      <c r="V167" s="97">
        <v>12537.91295217</v>
      </c>
      <c r="W167" s="97">
        <v>14068.172375400001</v>
      </c>
      <c r="X167" s="39">
        <v>15240.685230609995</v>
      </c>
      <c r="Y167" s="39">
        <v>13652.542359849998</v>
      </c>
      <c r="Z167" s="39">
        <v>12645.67236708</v>
      </c>
      <c r="AA167" s="39">
        <v>13276.558897000001</v>
      </c>
      <c r="AB167" s="39">
        <v>13653.057043209999</v>
      </c>
      <c r="AC167" s="39">
        <v>12584.269570949995</v>
      </c>
      <c r="AD167" s="39">
        <v>13257.884644100001</v>
      </c>
      <c r="AE167" s="39">
        <v>12713.74209541</v>
      </c>
      <c r="AF167" s="39">
        <v>14162.310490900001</v>
      </c>
      <c r="AG167" s="39">
        <v>13960.9155625</v>
      </c>
      <c r="AH167" s="212">
        <v>15502.314362259995</v>
      </c>
      <c r="AI167" s="79">
        <v>17118.628850120007</v>
      </c>
      <c r="AJ167" s="79">
        <v>16208.818398969994</v>
      </c>
      <c r="AK167" s="79">
        <v>17543.386836920006</v>
      </c>
      <c r="AL167" s="79">
        <v>17437.548100550001</v>
      </c>
      <c r="AM167" s="79">
        <v>17855.73325687</v>
      </c>
      <c r="AN167" s="79">
        <v>19613.541463630001</v>
      </c>
      <c r="AO167"/>
      <c r="AP167"/>
      <c r="AQ167"/>
      <c r="AR167"/>
      <c r="AS167"/>
      <c r="AT167"/>
    </row>
    <row r="168" spans="1:46" s="6" customFormat="1">
      <c r="A168" s="42" t="s">
        <v>316</v>
      </c>
      <c r="B168" s="244">
        <v>597.26099999999997</v>
      </c>
      <c r="C168" s="244">
        <v>605.75099999999998</v>
      </c>
      <c r="D168" s="244">
        <v>618.15599999999995</v>
      </c>
      <c r="E168" s="244">
        <v>639.07100000000003</v>
      </c>
      <c r="F168" s="244">
        <v>1122.9870000000001</v>
      </c>
      <c r="G168" s="244">
        <v>1179.9580000000001</v>
      </c>
      <c r="H168" s="244">
        <v>1184.7629999999999</v>
      </c>
      <c r="I168" s="97">
        <v>1184.51217417</v>
      </c>
      <c r="J168" s="97">
        <v>1198.7869276600002</v>
      </c>
      <c r="K168" s="97">
        <v>1201.3153095</v>
      </c>
      <c r="L168" s="97">
        <v>974.13538129999995</v>
      </c>
      <c r="M168" s="97">
        <v>970.30965928000001</v>
      </c>
      <c r="N168" s="97">
        <v>967.24023411999997</v>
      </c>
      <c r="O168" s="97">
        <v>967.73867129999996</v>
      </c>
      <c r="P168" s="97">
        <v>1038.29974513</v>
      </c>
      <c r="Q168" s="97">
        <v>1031.0771067000001</v>
      </c>
      <c r="R168" s="97">
        <v>1034.22229614</v>
      </c>
      <c r="S168" s="97">
        <v>1040.28397834</v>
      </c>
      <c r="T168" s="97">
        <v>504.13383197080066</v>
      </c>
      <c r="U168" s="97">
        <v>519.66332253999997</v>
      </c>
      <c r="V168" s="97">
        <v>525.95554436999998</v>
      </c>
      <c r="W168" s="97">
        <v>181.6000276</v>
      </c>
      <c r="X168" s="39">
        <v>202.56157291999997</v>
      </c>
      <c r="Y168" s="39">
        <v>27.84858204</v>
      </c>
      <c r="Z168" s="39">
        <v>30.25910597</v>
      </c>
      <c r="AA168" s="39">
        <v>31.949296589999999</v>
      </c>
      <c r="AB168" s="39">
        <v>140.62771831000001</v>
      </c>
      <c r="AC168" s="39">
        <v>143.18567467</v>
      </c>
      <c r="AD168" s="39">
        <v>145.08489302000001</v>
      </c>
      <c r="AE168" s="39">
        <v>154.73656606999998</v>
      </c>
      <c r="AF168" s="39">
        <v>153.97494850999999</v>
      </c>
      <c r="AG168" s="39">
        <v>152.70835116000001</v>
      </c>
      <c r="AH168" s="212">
        <v>154.57151782</v>
      </c>
      <c r="AI168" s="79">
        <v>155.77802961</v>
      </c>
      <c r="AJ168" s="79">
        <v>156.80524762000002</v>
      </c>
      <c r="AK168" s="79">
        <v>155.53045613000003</v>
      </c>
      <c r="AL168" s="79">
        <v>155.45378395000003</v>
      </c>
      <c r="AM168" s="79">
        <v>153.66730088000003</v>
      </c>
      <c r="AN168" s="79">
        <v>151.43319049999999</v>
      </c>
      <c r="AO168"/>
      <c r="AP168"/>
      <c r="AQ168"/>
      <c r="AR168"/>
      <c r="AS168"/>
      <c r="AT168"/>
    </row>
    <row r="169" spans="1:46" s="6" customFormat="1" ht="15.75" customHeight="1">
      <c r="A169" s="42" t="s">
        <v>321</v>
      </c>
      <c r="B169" s="244">
        <v>624.95299999999997</v>
      </c>
      <c r="C169" s="244">
        <v>642.93700000000001</v>
      </c>
      <c r="D169" s="244">
        <v>650.1</v>
      </c>
      <c r="E169" s="244">
        <v>666.28200000000004</v>
      </c>
      <c r="F169" s="244">
        <v>940.846</v>
      </c>
      <c r="G169" s="244">
        <v>975.79100000000005</v>
      </c>
      <c r="H169" s="244">
        <v>1026.652</v>
      </c>
      <c r="I169" s="97">
        <v>1051.6774215099999</v>
      </c>
      <c r="J169" s="97">
        <v>1089.88755423</v>
      </c>
      <c r="K169" s="97">
        <v>1089.5040679200001</v>
      </c>
      <c r="L169" s="97">
        <v>1133.9483796300001</v>
      </c>
      <c r="M169" s="97">
        <v>1145.3472811400002</v>
      </c>
      <c r="N169" s="97">
        <v>1064.35583778</v>
      </c>
      <c r="O169" s="97">
        <v>1063.5049525300001</v>
      </c>
      <c r="P169" s="97">
        <v>1096.8320982100001</v>
      </c>
      <c r="Q169" s="97">
        <v>1031.8364028999999</v>
      </c>
      <c r="R169" s="97">
        <v>1116.6191471500001</v>
      </c>
      <c r="S169" s="97">
        <v>1070.36039119</v>
      </c>
      <c r="T169" s="97">
        <v>1085.77172249</v>
      </c>
      <c r="U169" s="97">
        <v>961.95615428999997</v>
      </c>
      <c r="V169" s="97">
        <v>973.77449954999997</v>
      </c>
      <c r="W169" s="97">
        <v>991.92719149000004</v>
      </c>
      <c r="X169" s="39">
        <v>998.68940039999995</v>
      </c>
      <c r="Y169" s="39">
        <v>1012.20510974</v>
      </c>
      <c r="Z169" s="39">
        <v>1045.0196857799999</v>
      </c>
      <c r="AA169" s="39">
        <v>1165.64936655</v>
      </c>
      <c r="AB169" s="39">
        <v>1170.8756833499999</v>
      </c>
      <c r="AC169" s="39">
        <v>1171.68849897</v>
      </c>
      <c r="AD169" s="39">
        <v>1159.6376388399999</v>
      </c>
      <c r="AE169" s="39">
        <v>1267.99744007</v>
      </c>
      <c r="AF169" s="39">
        <v>1389.5661011300001</v>
      </c>
      <c r="AG169" s="39">
        <v>1384.0183550199999</v>
      </c>
      <c r="AH169" s="212">
        <v>1402.7936202999999</v>
      </c>
      <c r="AI169" s="79">
        <v>1452.44430627</v>
      </c>
      <c r="AJ169" s="79">
        <v>1440.9754117800003</v>
      </c>
      <c r="AK169" s="79">
        <v>1540.4089424399999</v>
      </c>
      <c r="AL169" s="79">
        <v>1550.4044155199999</v>
      </c>
      <c r="AM169" s="79">
        <v>1625.4321516199998</v>
      </c>
      <c r="AN169" s="79">
        <v>1551.2567963700001</v>
      </c>
      <c r="AO169"/>
      <c r="AP169"/>
      <c r="AQ169"/>
      <c r="AR169"/>
      <c r="AS169"/>
      <c r="AT169"/>
    </row>
    <row r="170" spans="1:46" s="6" customFormat="1">
      <c r="A170" s="42" t="s">
        <v>291</v>
      </c>
      <c r="B170" s="244">
        <v>0</v>
      </c>
      <c r="C170" s="244">
        <v>0</v>
      </c>
      <c r="D170" s="244">
        <v>0</v>
      </c>
      <c r="E170" s="244">
        <v>4.444</v>
      </c>
      <c r="F170" s="244">
        <v>371.17399999999998</v>
      </c>
      <c r="G170" s="244">
        <v>546.29499999999996</v>
      </c>
      <c r="H170" s="244">
        <v>468.49</v>
      </c>
      <c r="I170" s="97">
        <v>10.09221209</v>
      </c>
      <c r="J170" s="97">
        <v>373.65123002999997</v>
      </c>
      <c r="K170" s="97">
        <v>371.85399863999999</v>
      </c>
      <c r="L170" s="97">
        <v>372.36697477999996</v>
      </c>
      <c r="M170" s="97">
        <v>318.80656077999998</v>
      </c>
      <c r="N170" s="97">
        <v>319.37903145999996</v>
      </c>
      <c r="O170" s="97">
        <v>323.38947282999999</v>
      </c>
      <c r="P170" s="97">
        <v>319.32997282999997</v>
      </c>
      <c r="Q170" s="97">
        <v>236.62549999999999</v>
      </c>
      <c r="R170" s="97">
        <v>245.96449999999999</v>
      </c>
      <c r="S170" s="97">
        <v>223.33349999999999</v>
      </c>
      <c r="T170" s="97">
        <v>218.14750000000001</v>
      </c>
      <c r="U170" s="97">
        <v>101.413</v>
      </c>
      <c r="V170" s="97">
        <v>104.83150000000001</v>
      </c>
      <c r="W170" s="97">
        <v>93.55</v>
      </c>
      <c r="X170" s="39">
        <v>136.45529325999999</v>
      </c>
      <c r="Y170" s="39">
        <v>64.757603000000003</v>
      </c>
      <c r="Z170" s="39">
        <v>74.536236000000002</v>
      </c>
      <c r="AA170" s="39">
        <v>111.19944101</v>
      </c>
      <c r="AB170" s="39">
        <v>109.682265</v>
      </c>
      <c r="AC170" s="39">
        <v>5.1034362199999999</v>
      </c>
      <c r="AD170" s="39">
        <v>-16.792427979999999</v>
      </c>
      <c r="AE170" s="39">
        <v>4.0335755799999999</v>
      </c>
      <c r="AF170" s="39">
        <v>9.0410510300000002</v>
      </c>
      <c r="AG170" s="39">
        <v>18.257959940000003</v>
      </c>
      <c r="AH170" s="212">
        <v>-4.1780609399999999</v>
      </c>
      <c r="AI170" s="79">
        <v>0.57875720999999991</v>
      </c>
      <c r="AJ170" s="79">
        <v>-75.945250070000881</v>
      </c>
      <c r="AK170" s="79">
        <v>-19.180724299999373</v>
      </c>
      <c r="AL170" s="79">
        <v>-151.4670410999999</v>
      </c>
      <c r="AM170" s="79">
        <v>-179.96433001000023</v>
      </c>
      <c r="AN170" s="79">
        <v>226.40481433999992</v>
      </c>
      <c r="AO170"/>
      <c r="AP170"/>
      <c r="AQ170"/>
      <c r="AR170"/>
      <c r="AS170"/>
      <c r="AT170"/>
    </row>
    <row r="171" spans="1:46" s="6" customFormat="1">
      <c r="A171" s="42" t="s">
        <v>322</v>
      </c>
      <c r="B171" s="244">
        <v>0</v>
      </c>
      <c r="C171" s="244">
        <v>2.1339999999999999</v>
      </c>
      <c r="D171" s="244">
        <v>12.162000000000001</v>
      </c>
      <c r="E171" s="244">
        <v>24.38</v>
      </c>
      <c r="F171" s="244">
        <v>25.896000000000001</v>
      </c>
      <c r="G171" s="244">
        <v>27.411999999999999</v>
      </c>
      <c r="H171" s="244">
        <v>28.928000000000001</v>
      </c>
      <c r="I171" s="97">
        <v>37.311629439999997</v>
      </c>
      <c r="J171" s="97">
        <v>37.663294780000001</v>
      </c>
      <c r="K171" s="97">
        <v>37.188833880000004</v>
      </c>
      <c r="L171" s="97">
        <v>324.26438560000003</v>
      </c>
      <c r="M171" s="97">
        <v>376.05877661</v>
      </c>
      <c r="N171" s="97">
        <v>380.52100787000001</v>
      </c>
      <c r="O171" s="97">
        <v>385.41194660000002</v>
      </c>
      <c r="P171" s="97">
        <v>339.13472711999998</v>
      </c>
      <c r="Q171" s="97">
        <v>344.81596038999999</v>
      </c>
      <c r="R171" s="97">
        <v>351.60871310000005</v>
      </c>
      <c r="S171" s="97">
        <v>354.62574783999997</v>
      </c>
      <c r="T171" s="97">
        <v>301.76413656</v>
      </c>
      <c r="U171" s="97">
        <v>306.99190198000002</v>
      </c>
      <c r="V171" s="97">
        <v>311.93454757999996</v>
      </c>
      <c r="W171" s="97">
        <v>317.74631531</v>
      </c>
      <c r="X171" s="39">
        <v>344.29413497000002</v>
      </c>
      <c r="Y171" s="39">
        <v>349.26396327999998</v>
      </c>
      <c r="Z171" s="39">
        <v>354.46365068</v>
      </c>
      <c r="AA171" s="39">
        <v>357.96583592000002</v>
      </c>
      <c r="AB171" s="39">
        <v>441.47989917000001</v>
      </c>
      <c r="AC171" s="39">
        <v>447.67370431000001</v>
      </c>
      <c r="AD171" s="39">
        <v>454.41281997999999</v>
      </c>
      <c r="AE171" s="39">
        <v>460.60908616</v>
      </c>
      <c r="AF171" s="39">
        <v>485.45857108999996</v>
      </c>
      <c r="AG171" s="39">
        <v>490.17996983999996</v>
      </c>
      <c r="AH171" s="212">
        <v>494.62856925</v>
      </c>
      <c r="AI171" s="79">
        <v>500.10585637000003</v>
      </c>
      <c r="AJ171" s="79">
        <v>579.82318635000001</v>
      </c>
      <c r="AK171" s="79">
        <v>585.46517207999989</v>
      </c>
      <c r="AL171" s="79">
        <v>592.81081097000003</v>
      </c>
      <c r="AM171" s="79">
        <v>598.04257192999989</v>
      </c>
      <c r="AN171" s="79">
        <v>704.91898626</v>
      </c>
      <c r="AO171"/>
      <c r="AP171"/>
      <c r="AQ171"/>
      <c r="AR171"/>
      <c r="AS171"/>
      <c r="AT171"/>
    </row>
    <row r="172" spans="1:46" s="6" customFormat="1">
      <c r="A172" s="42" t="s">
        <v>323</v>
      </c>
      <c r="B172" s="244">
        <v>1123.5740000000001</v>
      </c>
      <c r="C172" s="244">
        <v>1215.6410000000001</v>
      </c>
      <c r="D172" s="244">
        <v>1250.877</v>
      </c>
      <c r="E172" s="244">
        <v>1510.9649999999999</v>
      </c>
      <c r="F172" s="244">
        <v>3546.39</v>
      </c>
      <c r="G172" s="244">
        <v>3159.134</v>
      </c>
      <c r="H172" s="244">
        <v>3116.4830000000002</v>
      </c>
      <c r="I172" s="97">
        <v>2461.5420637399998</v>
      </c>
      <c r="J172" s="97">
        <v>2312.4946918400001</v>
      </c>
      <c r="K172" s="97">
        <v>2149.68442366</v>
      </c>
      <c r="L172" s="97">
        <v>4136.2622080000001</v>
      </c>
      <c r="M172" s="97">
        <v>2616.1686274099998</v>
      </c>
      <c r="N172" s="97">
        <v>2639.7762469699996</v>
      </c>
      <c r="O172" s="97">
        <v>2646.2686371599998</v>
      </c>
      <c r="P172" s="97">
        <v>2484.6042612600004</v>
      </c>
      <c r="Q172" s="97">
        <v>2305.7583131399997</v>
      </c>
      <c r="R172" s="97">
        <v>2282.6833161100003</v>
      </c>
      <c r="S172" s="97">
        <v>2244.1599191400001</v>
      </c>
      <c r="T172" s="97">
        <v>2323.8353360576425</v>
      </c>
      <c r="U172" s="97">
        <v>2319.1557954299997</v>
      </c>
      <c r="V172" s="97">
        <v>2244.67036663</v>
      </c>
      <c r="W172" s="97">
        <v>2331.2531717900001</v>
      </c>
      <c r="X172" s="39">
        <v>2071.0909406700011</v>
      </c>
      <c r="Y172" s="39">
        <v>1888.9915103800001</v>
      </c>
      <c r="Z172" s="39">
        <v>1966.8936705599999</v>
      </c>
      <c r="AA172" s="39">
        <v>1940.2694377999999</v>
      </c>
      <c r="AB172" s="39">
        <v>1893.94230625</v>
      </c>
      <c r="AC172" s="39">
        <v>1976.9008859899991</v>
      </c>
      <c r="AD172" s="39">
        <v>2065.8406183100001</v>
      </c>
      <c r="AE172" s="39">
        <v>2086.59032643</v>
      </c>
      <c r="AF172" s="39">
        <v>2382.6261394799999</v>
      </c>
      <c r="AG172" s="39">
        <v>2430.2934194699988</v>
      </c>
      <c r="AH172" s="212">
        <v>2474.0764794499996</v>
      </c>
      <c r="AI172" s="79">
        <v>2445.1700743899987</v>
      </c>
      <c r="AJ172" s="79">
        <v>2924.1366318399992</v>
      </c>
      <c r="AK172" s="79">
        <v>2947.8280989699997</v>
      </c>
      <c r="AL172" s="79">
        <v>2903.9256231799995</v>
      </c>
      <c r="AM172" s="79">
        <v>2856.3500785999995</v>
      </c>
      <c r="AN172" s="79">
        <v>2816.8150131899997</v>
      </c>
      <c r="AO172"/>
      <c r="AP172"/>
      <c r="AQ172"/>
      <c r="AR172"/>
      <c r="AS172"/>
      <c r="AT172"/>
    </row>
    <row r="173" spans="1:46" s="6" customFormat="1">
      <c r="A173" s="42" t="s">
        <v>649</v>
      </c>
      <c r="B173" s="244"/>
      <c r="C173" s="244"/>
      <c r="D173" s="244"/>
      <c r="E173" s="244"/>
      <c r="F173" s="244"/>
      <c r="G173" s="244"/>
      <c r="H173" s="244"/>
      <c r="I173" s="97"/>
      <c r="J173" s="97"/>
      <c r="K173" s="97"/>
      <c r="L173" s="97"/>
      <c r="M173" s="97"/>
      <c r="N173" s="97"/>
      <c r="O173" s="97"/>
      <c r="P173" s="97"/>
      <c r="Q173" s="97"/>
      <c r="R173" s="97"/>
      <c r="S173" s="97"/>
      <c r="T173" s="97"/>
      <c r="U173" s="97"/>
      <c r="V173" s="97"/>
      <c r="W173" s="97"/>
      <c r="X173" s="39"/>
      <c r="Y173" s="39"/>
      <c r="Z173" s="39"/>
      <c r="AA173" s="39"/>
      <c r="AB173" s="39"/>
      <c r="AC173" s="39"/>
      <c r="AD173" s="39"/>
      <c r="AE173" s="39"/>
      <c r="AF173" s="39"/>
      <c r="AG173" s="39"/>
      <c r="AH173" s="212"/>
      <c r="AI173" s="79"/>
      <c r="AJ173" s="79"/>
      <c r="AK173" s="79">
        <v>1245.5573601799999</v>
      </c>
      <c r="AL173" s="79">
        <v>1571.48944856</v>
      </c>
      <c r="AM173" s="79">
        <v>1600.4579045199998</v>
      </c>
      <c r="AN173" s="79">
        <v>1665.3199509999997</v>
      </c>
      <c r="AO173"/>
      <c r="AP173"/>
      <c r="AQ173"/>
      <c r="AR173"/>
      <c r="AS173"/>
      <c r="AT173"/>
    </row>
    <row r="174" spans="1:46" s="6" customFormat="1">
      <c r="A174" s="42" t="s">
        <v>324</v>
      </c>
      <c r="B174" s="244">
        <v>374.50799999999998</v>
      </c>
      <c r="C174" s="244">
        <v>377.67599999999999</v>
      </c>
      <c r="D174" s="244">
        <v>378.72</v>
      </c>
      <c r="E174" s="244">
        <v>382.89699999999999</v>
      </c>
      <c r="F174" s="244">
        <v>814.38</v>
      </c>
      <c r="G174" s="244">
        <v>752.05600000000004</v>
      </c>
      <c r="H174" s="244">
        <v>777.13800000000003</v>
      </c>
      <c r="I174" s="97">
        <v>1207.7458124499999</v>
      </c>
      <c r="J174" s="97">
        <v>769.32596447999993</v>
      </c>
      <c r="K174" s="97">
        <v>732.25201286999993</v>
      </c>
      <c r="L174" s="97">
        <v>748.92894584999988</v>
      </c>
      <c r="M174" s="97">
        <v>752.91178976000003</v>
      </c>
      <c r="N174" s="97">
        <v>733.28952197000001</v>
      </c>
      <c r="O174" s="97">
        <v>741.05953440999997</v>
      </c>
      <c r="P174" s="97">
        <v>781.53705962999993</v>
      </c>
      <c r="Q174" s="97">
        <v>750.40295776000005</v>
      </c>
      <c r="R174" s="97">
        <v>2740.0268974699998</v>
      </c>
      <c r="S174" s="97">
        <v>2759.7480149200005</v>
      </c>
      <c r="T174" s="97">
        <v>2633.88251855</v>
      </c>
      <c r="U174" s="97">
        <v>2657.69318703</v>
      </c>
      <c r="V174" s="97">
        <v>2702.5136027300005</v>
      </c>
      <c r="W174" s="97">
        <v>2744.2717035199998</v>
      </c>
      <c r="X174" s="39">
        <v>2928.02402248</v>
      </c>
      <c r="Y174" s="39">
        <v>3087.1908207800002</v>
      </c>
      <c r="Z174" s="39">
        <v>2838.4957322399996</v>
      </c>
      <c r="AA174" s="39">
        <v>2857.7257089200002</v>
      </c>
      <c r="AB174" s="39">
        <v>2607.9105946199998</v>
      </c>
      <c r="AC174" s="39">
        <v>2491.6278040500006</v>
      </c>
      <c r="AD174" s="39">
        <v>2253.08781327</v>
      </c>
      <c r="AE174" s="39">
        <v>2277.7330316599996</v>
      </c>
      <c r="AF174" s="39">
        <v>2214.8107044200001</v>
      </c>
      <c r="AG174" s="39">
        <v>2199.8301930500002</v>
      </c>
      <c r="AH174" s="212">
        <v>1941.9400345899999</v>
      </c>
      <c r="AI174" s="79">
        <v>1801.85493651</v>
      </c>
      <c r="AJ174" s="79">
        <v>2036.3749058399997</v>
      </c>
      <c r="AK174" s="79">
        <v>2000.2963592399999</v>
      </c>
      <c r="AL174" s="79">
        <v>1794.76334959</v>
      </c>
      <c r="AM174" s="79">
        <v>1620.1372368200002</v>
      </c>
      <c r="AN174" s="79">
        <v>1499.6899641199998</v>
      </c>
      <c r="AO174"/>
      <c r="AP174"/>
      <c r="AQ174"/>
      <c r="AR174"/>
      <c r="AS174"/>
      <c r="AT174"/>
    </row>
    <row r="175" spans="1:46" s="6" customFormat="1">
      <c r="A175" s="42" t="s">
        <v>325</v>
      </c>
      <c r="B175" s="244"/>
      <c r="C175" s="244"/>
      <c r="D175" s="244"/>
      <c r="E175" s="244"/>
      <c r="F175" s="244"/>
      <c r="G175" s="244"/>
      <c r="H175" s="244"/>
      <c r="I175" s="97"/>
      <c r="J175" s="97"/>
      <c r="K175" s="97"/>
      <c r="L175" s="97"/>
      <c r="M175" s="97"/>
      <c r="N175" s="97"/>
      <c r="O175" s="97"/>
      <c r="P175" s="97"/>
      <c r="Q175" s="97"/>
      <c r="R175" s="97"/>
      <c r="S175" s="97"/>
      <c r="T175" s="97"/>
      <c r="U175" s="97"/>
      <c r="V175" s="97"/>
      <c r="W175" s="97"/>
      <c r="X175" s="39"/>
      <c r="Y175" s="39"/>
      <c r="Z175" s="39"/>
      <c r="AA175" s="39"/>
      <c r="AB175" s="39"/>
      <c r="AC175" s="39"/>
      <c r="AD175" s="39"/>
      <c r="AE175" s="39">
        <v>6.1390688600000001</v>
      </c>
      <c r="AF175" s="39">
        <v>-4.8999999999999997E-7</v>
      </c>
      <c r="AG175" s="39">
        <v>3.8000000000000001E-7</v>
      </c>
      <c r="AH175" s="212">
        <v>2.0000000000000002E-7</v>
      </c>
      <c r="AI175" s="79">
        <v>2.0000000000000002E-7</v>
      </c>
      <c r="AJ175" s="79">
        <v>7.9999998956918711E-7</v>
      </c>
      <c r="AK175" s="79">
        <v>1.0699999928474426E-6</v>
      </c>
      <c r="AL175" s="79">
        <v>3.1000000238418577E-7</v>
      </c>
      <c r="AM175" s="79">
        <v>0.32200010999998452</v>
      </c>
      <c r="AN175" s="79">
        <v>1.489999996498227E-6</v>
      </c>
      <c r="AO175"/>
      <c r="AP175"/>
      <c r="AQ175"/>
      <c r="AR175"/>
      <c r="AS175"/>
      <c r="AT175"/>
    </row>
    <row r="176" spans="1:46" s="6" customFormat="1">
      <c r="A176" s="42" t="s">
        <v>288</v>
      </c>
      <c r="B176" s="244">
        <v>0</v>
      </c>
      <c r="C176" s="244">
        <v>0</v>
      </c>
      <c r="D176" s="244">
        <v>0</v>
      </c>
      <c r="E176" s="244">
        <v>0</v>
      </c>
      <c r="F176" s="244">
        <v>0</v>
      </c>
      <c r="G176" s="244">
        <v>0</v>
      </c>
      <c r="H176" s="244">
        <v>0</v>
      </c>
      <c r="I176" s="97">
        <v>0</v>
      </c>
      <c r="J176" s="97">
        <v>0</v>
      </c>
      <c r="K176" s="97">
        <v>0</v>
      </c>
      <c r="L176" s="97">
        <v>0</v>
      </c>
      <c r="M176" s="97">
        <v>0</v>
      </c>
      <c r="N176" s="97">
        <v>135.08129830000001</v>
      </c>
      <c r="O176" s="97">
        <v>219.36678788999998</v>
      </c>
      <c r="P176" s="97">
        <v>283.42419924000001</v>
      </c>
      <c r="Q176" s="97">
        <v>252.82334269</v>
      </c>
      <c r="R176" s="97">
        <v>214.95786213999997</v>
      </c>
      <c r="S176" s="97">
        <v>254.39119918</v>
      </c>
      <c r="T176" s="97">
        <v>340.48565330000002</v>
      </c>
      <c r="U176" s="97">
        <v>581.42804316999991</v>
      </c>
      <c r="V176" s="97">
        <v>526.46834047000004</v>
      </c>
      <c r="W176" s="97">
        <v>846.49157662999994</v>
      </c>
      <c r="X176" s="39">
        <v>856.46596052999996</v>
      </c>
      <c r="Y176" s="39">
        <v>876.10388885999998</v>
      </c>
      <c r="Z176" s="39">
        <v>1050.74847088</v>
      </c>
      <c r="AA176" s="39">
        <v>967.23286893</v>
      </c>
      <c r="AB176" s="39">
        <v>563.36103629999991</v>
      </c>
      <c r="AC176" s="39">
        <v>508.05035731999999</v>
      </c>
      <c r="AD176" s="39">
        <v>308.12941212999999</v>
      </c>
      <c r="AE176" s="39">
        <v>406.56092351000001</v>
      </c>
      <c r="AF176" s="39">
        <v>202.11517086000001</v>
      </c>
      <c r="AG176" s="39">
        <v>192.28053897999999</v>
      </c>
      <c r="AH176" s="212">
        <v>128.25904993</v>
      </c>
      <c r="AI176" s="79">
        <v>89.377498569999986</v>
      </c>
      <c r="AJ176" s="79">
        <v>38.340415050000026</v>
      </c>
      <c r="AK176" s="79">
        <v>43.96365505</v>
      </c>
      <c r="AL176" s="79">
        <v>86.974289140000039</v>
      </c>
      <c r="AM176" s="79">
        <v>86.565200279999971</v>
      </c>
      <c r="AN176" s="79">
        <v>110.80131714999999</v>
      </c>
      <c r="AO176"/>
      <c r="AP176"/>
      <c r="AQ176"/>
      <c r="AR176"/>
      <c r="AS176"/>
      <c r="AT176"/>
    </row>
    <row r="177" spans="1:2645" s="6" customFormat="1">
      <c r="A177" s="41" t="s">
        <v>326</v>
      </c>
      <c r="B177" s="98">
        <v>6004.2790000000005</v>
      </c>
      <c r="C177" s="98">
        <v>6412.1430000000009</v>
      </c>
      <c r="D177" s="98">
        <v>6317.665</v>
      </c>
      <c r="E177" s="98">
        <v>6784.3460000000005</v>
      </c>
      <c r="F177" s="98">
        <v>9313.4260000000013</v>
      </c>
      <c r="G177" s="98">
        <v>9270.52</v>
      </c>
      <c r="H177" s="98">
        <v>9433.3630000000012</v>
      </c>
      <c r="I177" s="98">
        <v>9619.7488124500123</v>
      </c>
      <c r="J177" s="98">
        <v>9370.4610210899955</v>
      </c>
      <c r="K177" s="98">
        <v>11307.381771570002</v>
      </c>
      <c r="L177" s="98">
        <v>13943.693088319975</v>
      </c>
      <c r="M177" s="98">
        <v>13362.829442710001</v>
      </c>
      <c r="N177" s="98">
        <v>13035.223355390008</v>
      </c>
      <c r="O177" s="98">
        <v>13268.115998860041</v>
      </c>
      <c r="P177" s="98">
        <v>13567.909615949904</v>
      </c>
      <c r="Q177" s="98">
        <v>13769.370771141761</v>
      </c>
      <c r="R177" s="98">
        <v>13849.010393447532</v>
      </c>
      <c r="S177" s="98">
        <v>13951.021900123946</v>
      </c>
      <c r="T177" s="98">
        <v>12441.279796044244</v>
      </c>
      <c r="U177" s="98">
        <v>12513.58424897003</v>
      </c>
      <c r="V177" s="98">
        <v>12437.430028429993</v>
      </c>
      <c r="W177" s="98">
        <v>12222.030766140017</v>
      </c>
      <c r="X177" s="14">
        <v>12454.772512700009</v>
      </c>
      <c r="Y177" s="14">
        <v>12107.693342000002</v>
      </c>
      <c r="Z177" s="14">
        <v>13491.335330759985</v>
      </c>
      <c r="AA177" s="14">
        <v>12544.545149729991</v>
      </c>
      <c r="AB177" s="14">
        <v>10896.079123410011</v>
      </c>
      <c r="AC177" s="14">
        <v>11202.518452470003</v>
      </c>
      <c r="AD177" s="14">
        <v>10938.673274880028</v>
      </c>
      <c r="AE177" s="14">
        <v>11423.473357379991</v>
      </c>
      <c r="AF177" s="14">
        <v>10413.103786669964</v>
      </c>
      <c r="AG177" s="14">
        <v>10771.707769059985</v>
      </c>
      <c r="AH177" s="205">
        <v>9870.7858048799808</v>
      </c>
      <c r="AI177" s="205">
        <v>9929.6389543400746</v>
      </c>
      <c r="AJ177" s="205">
        <v>11097.536078309971</v>
      </c>
      <c r="AK177" s="205">
        <v>10267.55602826</v>
      </c>
      <c r="AL177" s="205">
        <v>10250.750728749998</v>
      </c>
      <c r="AM177" s="205">
        <v>11130.021054120001</v>
      </c>
      <c r="AN177" s="205">
        <v>11235.255216540038</v>
      </c>
      <c r="AO177"/>
      <c r="AP177"/>
      <c r="AQ177"/>
      <c r="AR177"/>
      <c r="AS177"/>
      <c r="AT177"/>
    </row>
    <row r="178" spans="1:2645">
      <c r="A178" s="43" t="s">
        <v>327</v>
      </c>
      <c r="B178" s="244">
        <v>4687.826</v>
      </c>
      <c r="C178" s="244">
        <v>4691.1350000000002</v>
      </c>
      <c r="D178" s="244">
        <v>4691.1350000000002</v>
      </c>
      <c r="E178" s="244">
        <v>4691.8220000000001</v>
      </c>
      <c r="F178" s="244">
        <v>4691.8220000000001</v>
      </c>
      <c r="G178" s="244">
        <v>4691.8220000000001</v>
      </c>
      <c r="H178" s="244">
        <v>4691.8220000000001</v>
      </c>
      <c r="I178" s="97">
        <v>4691.8222910899995</v>
      </c>
      <c r="J178" s="97">
        <v>4691.8222910900013</v>
      </c>
      <c r="K178" s="97">
        <v>4691.8222910900013</v>
      </c>
      <c r="L178" s="97">
        <v>4691.8222910900004</v>
      </c>
      <c r="M178" s="97">
        <v>4691.8222910900004</v>
      </c>
      <c r="N178" s="97">
        <v>4691.8222910900004</v>
      </c>
      <c r="O178" s="97">
        <v>4691.8222910899985</v>
      </c>
      <c r="P178" s="97">
        <v>4691.8222910899985</v>
      </c>
      <c r="Q178" s="97">
        <v>4691.8222910900004</v>
      </c>
      <c r="R178" s="97">
        <v>4691.8222910899985</v>
      </c>
      <c r="S178" s="97">
        <v>4691.8222910900004</v>
      </c>
      <c r="T178" s="97">
        <v>3632.2314000900001</v>
      </c>
      <c r="U178" s="97">
        <v>3632.2314000900001</v>
      </c>
      <c r="V178" s="97">
        <v>3822.72524419</v>
      </c>
      <c r="W178" s="97">
        <v>3822.7252441899991</v>
      </c>
      <c r="X178" s="39">
        <v>3822.7252441899991</v>
      </c>
      <c r="Y178" s="39">
        <v>3822.7252440900002</v>
      </c>
      <c r="Z178" s="39">
        <v>3822.7252440900002</v>
      </c>
      <c r="AA178" s="39">
        <v>3822.7252440900002</v>
      </c>
      <c r="AB178" s="39">
        <v>3824.6484440900003</v>
      </c>
      <c r="AC178" s="39">
        <v>3839.074944089999</v>
      </c>
      <c r="AD178" s="39">
        <v>3999.074944089999</v>
      </c>
      <c r="AE178" s="39">
        <v>3999.0749440900013</v>
      </c>
      <c r="AF178" s="39">
        <v>3999.0749440900004</v>
      </c>
      <c r="AG178" s="39">
        <v>3999.0749440900004</v>
      </c>
      <c r="AH178" s="212">
        <v>4418.4758796900005</v>
      </c>
      <c r="AI178" s="79">
        <v>4418.4758796900005</v>
      </c>
      <c r="AJ178" s="79">
        <v>4418.4758796900005</v>
      </c>
      <c r="AK178" s="79">
        <v>4418.4758800899981</v>
      </c>
      <c r="AL178" s="79">
        <v>5045.2135744099996</v>
      </c>
      <c r="AM178" s="79">
        <v>5045.2135743900017</v>
      </c>
      <c r="AN178" s="79">
        <v>5045.2135743900035</v>
      </c>
    </row>
    <row r="179" spans="1:2645" ht="17.25" customHeight="1">
      <c r="A179" s="43" t="s">
        <v>328</v>
      </c>
      <c r="B179" s="244">
        <v>-4.1859999999999999</v>
      </c>
      <c r="C179" s="244">
        <v>-4.1859999999999999</v>
      </c>
      <c r="D179" s="244">
        <v>-19.405000000000001</v>
      </c>
      <c r="E179" s="244">
        <v>-19.405000000000001</v>
      </c>
      <c r="F179" s="244">
        <v>-19.405000000000001</v>
      </c>
      <c r="G179" s="244">
        <v>-66.284000000000006</v>
      </c>
      <c r="H179" s="244">
        <v>-67.662999999999997</v>
      </c>
      <c r="I179" s="97">
        <v>-67.662750870000011</v>
      </c>
      <c r="J179" s="97">
        <v>-67.662750870000011</v>
      </c>
      <c r="K179" s="97">
        <v>-67.662750870000011</v>
      </c>
      <c r="L179" s="97">
        <v>-52.98828924</v>
      </c>
      <c r="M179" s="97">
        <v>-50.899169239999999</v>
      </c>
      <c r="N179" s="97">
        <v>-70.600706200000005</v>
      </c>
      <c r="O179" s="97">
        <v>-110.97029222</v>
      </c>
      <c r="P179" s="97">
        <v>-104.33586222</v>
      </c>
      <c r="Q179" s="97">
        <v>-99.7435622</v>
      </c>
      <c r="R179" s="97">
        <v>-135.56781219999999</v>
      </c>
      <c r="S179" s="97">
        <v>-94.50788369</v>
      </c>
      <c r="T179" s="97">
        <v>-58.6938022</v>
      </c>
      <c r="U179" s="97">
        <v>-58.693802220000002</v>
      </c>
      <c r="V179" s="97">
        <v>-58.693802220000002</v>
      </c>
      <c r="W179" s="97">
        <v>-58.693802220000002</v>
      </c>
      <c r="X179" s="39">
        <v>-58.693802220000002</v>
      </c>
      <c r="Y179" s="39">
        <v>-58.693802220000002</v>
      </c>
      <c r="Z179" s="39">
        <v>-57.769452219999998</v>
      </c>
      <c r="AA179" s="39">
        <v>-38.972602219999999</v>
      </c>
      <c r="AB179" s="39">
        <v>-34.966002719999999</v>
      </c>
      <c r="AC179" s="39">
        <v>-34.966002719999999</v>
      </c>
      <c r="AD179" s="39">
        <v>-60.887639249999999</v>
      </c>
      <c r="AE179" s="39">
        <v>-114.41316051999999</v>
      </c>
      <c r="AF179" s="39">
        <v>-114.41316051999999</v>
      </c>
      <c r="AG179" s="39">
        <v>-122.99698089</v>
      </c>
      <c r="AH179" s="212">
        <v>-637.74377520000007</v>
      </c>
      <c r="AI179" s="79">
        <v>-627.9126442999999</v>
      </c>
      <c r="AJ179" s="79">
        <v>-627.9126442999999</v>
      </c>
      <c r="AK179" s="79">
        <v>-627.9126442999999</v>
      </c>
      <c r="AL179" s="79">
        <v>-260.73688919999995</v>
      </c>
      <c r="AM179" s="79">
        <v>-280.08993119999997</v>
      </c>
      <c r="AN179" s="79">
        <v>-112.78497535</v>
      </c>
    </row>
    <row r="180" spans="1:2645" ht="17.25" customHeight="1">
      <c r="A180" s="43" t="s">
        <v>329</v>
      </c>
      <c r="B180" s="244">
        <v>511.274</v>
      </c>
      <c r="C180" s="244">
        <v>564.827</v>
      </c>
      <c r="D180" s="244">
        <v>439.34199999999998</v>
      </c>
      <c r="E180" s="244">
        <v>537.46799999999996</v>
      </c>
      <c r="F180" s="244">
        <v>637.83600000000001</v>
      </c>
      <c r="G180" s="244">
        <v>609.93899999999996</v>
      </c>
      <c r="H180" s="244">
        <v>1893.492</v>
      </c>
      <c r="I180" s="97">
        <v>689.57372198999997</v>
      </c>
      <c r="J180" s="97">
        <v>737.17706119000002</v>
      </c>
      <c r="K180" s="97">
        <v>930.31993546000001</v>
      </c>
      <c r="L180" s="97">
        <v>896.2065769000011</v>
      </c>
      <c r="M180" s="97">
        <v>1078.2892542899999</v>
      </c>
      <c r="N180" s="97">
        <v>1088.72940432</v>
      </c>
      <c r="O180" s="97">
        <v>1025.8214132100011</v>
      </c>
      <c r="P180" s="97">
        <v>1077.305002039999</v>
      </c>
      <c r="Q180" s="97">
        <v>1020.1134479600009</v>
      </c>
      <c r="R180" s="97">
        <v>1041.7518052299999</v>
      </c>
      <c r="S180" s="97">
        <v>1013.320260080001</v>
      </c>
      <c r="T180" s="97">
        <v>1125.0366214300011</v>
      </c>
      <c r="U180" s="97">
        <v>1127.8722766800011</v>
      </c>
      <c r="V180" s="97">
        <v>1157.5288598400011</v>
      </c>
      <c r="W180" s="97">
        <v>1024.6759069700001</v>
      </c>
      <c r="X180" s="39">
        <v>769.68015955999999</v>
      </c>
      <c r="Y180" s="39">
        <v>760.67376099000001</v>
      </c>
      <c r="Z180" s="39">
        <v>689.67155644000104</v>
      </c>
      <c r="AA180" s="39">
        <v>645.12889920999999</v>
      </c>
      <c r="AB180" s="39">
        <v>650.39221198000007</v>
      </c>
      <c r="AC180" s="39">
        <v>890.56940724000094</v>
      </c>
      <c r="AD180" s="39">
        <v>1027.3854616200001</v>
      </c>
      <c r="AE180" s="39">
        <v>998.082161119999</v>
      </c>
      <c r="AF180" s="39">
        <v>634.16980524999997</v>
      </c>
      <c r="AG180" s="39">
        <v>627.83671699000001</v>
      </c>
      <c r="AH180" s="212">
        <v>184.22650384999901</v>
      </c>
      <c r="AI180" s="79">
        <v>132.24830120000001</v>
      </c>
      <c r="AJ180" s="79">
        <v>280.08106889999914</v>
      </c>
      <c r="AK180" s="79">
        <v>-599.50145651999856</v>
      </c>
      <c r="AL180" s="79">
        <v>-1609.1654275399997</v>
      </c>
      <c r="AM180" s="79">
        <v>-1581.4664644200009</v>
      </c>
      <c r="AN180" s="79">
        <v>-1313.0065398699981</v>
      </c>
    </row>
    <row r="181" spans="1:2645">
      <c r="A181" s="43" t="s">
        <v>330</v>
      </c>
      <c r="B181" s="246">
        <v>374.24799999999999</v>
      </c>
      <c r="C181" s="246">
        <v>912.60699999999997</v>
      </c>
      <c r="D181" s="246">
        <v>951.30399999999997</v>
      </c>
      <c r="E181" s="246">
        <v>1248.9760000000001</v>
      </c>
      <c r="F181" s="246">
        <v>1248.9760000000001</v>
      </c>
      <c r="G181" s="246">
        <v>1232.2280000000001</v>
      </c>
      <c r="H181" s="246">
        <v>0</v>
      </c>
      <c r="I181" s="97">
        <v>1596.6852251200012</v>
      </c>
      <c r="J181" s="97">
        <v>3588.0598902299998</v>
      </c>
      <c r="K181" s="97">
        <v>3588.0598902299998</v>
      </c>
      <c r="L181" s="97">
        <v>3588.0598902300007</v>
      </c>
      <c r="M181" s="97">
        <v>3436.481377300001</v>
      </c>
      <c r="N181" s="97">
        <v>3926.2852076500012</v>
      </c>
      <c r="O181" s="97">
        <v>3926.2852076500003</v>
      </c>
      <c r="P181" s="97">
        <v>4084.7042076500002</v>
      </c>
      <c r="Q181" s="97">
        <v>4767.5492689599996</v>
      </c>
      <c r="R181" s="97">
        <v>4673.159864870001</v>
      </c>
      <c r="S181" s="97">
        <v>4673.1598648700001</v>
      </c>
      <c r="T181" s="97">
        <v>4496.2251849900003</v>
      </c>
      <c r="U181" s="97">
        <v>6380.1006847199997</v>
      </c>
      <c r="V181" s="97">
        <v>6336.0174386199997</v>
      </c>
      <c r="W181" s="97">
        <v>6186.0174376200002</v>
      </c>
      <c r="X181" s="39">
        <v>5546.3603185599995</v>
      </c>
      <c r="Y181" s="39">
        <v>986.14697976000002</v>
      </c>
      <c r="Z181" s="39">
        <v>1084.6920568099999</v>
      </c>
      <c r="AA181" s="39">
        <v>1084.6920568099999</v>
      </c>
      <c r="AB181" s="39">
        <v>784.08492022000007</v>
      </c>
      <c r="AC181" s="39">
        <v>923.48468571000001</v>
      </c>
      <c r="AD181" s="39">
        <v>431.99788580000001</v>
      </c>
      <c r="AE181" s="39">
        <v>431.99788580000001</v>
      </c>
      <c r="AF181" s="39">
        <v>119.24719484999899</v>
      </c>
      <c r="AG181" s="39">
        <v>119.24719470999999</v>
      </c>
      <c r="AH181" s="212">
        <v>-187.03574713999899</v>
      </c>
      <c r="AI181" s="79">
        <v>-187.032316199999</v>
      </c>
      <c r="AJ181" s="79">
        <v>-579.13278801000024</v>
      </c>
      <c r="AK181" s="79">
        <v>944.88131567000028</v>
      </c>
      <c r="AL181" s="79">
        <v>890.41432764000058</v>
      </c>
      <c r="AM181" s="79">
        <v>961.43845738999937</v>
      </c>
      <c r="AN181" s="79">
        <v>3081.8223711800001</v>
      </c>
    </row>
    <row r="182" spans="1:2645">
      <c r="A182" s="44" t="s">
        <v>417</v>
      </c>
      <c r="B182" s="246"/>
      <c r="C182" s="246"/>
      <c r="D182" s="246"/>
      <c r="E182" s="246"/>
      <c r="F182" s="246"/>
      <c r="G182" s="246"/>
      <c r="H182" s="246"/>
      <c r="I182" s="97"/>
      <c r="J182" s="97"/>
      <c r="K182" s="97"/>
      <c r="L182" s="97"/>
      <c r="M182" s="97"/>
      <c r="N182" s="97"/>
      <c r="O182" s="97"/>
      <c r="P182" s="97"/>
      <c r="Q182" s="97">
        <v>0</v>
      </c>
      <c r="R182" s="97">
        <v>0</v>
      </c>
      <c r="S182" s="97">
        <v>0</v>
      </c>
      <c r="T182" s="97">
        <v>0</v>
      </c>
      <c r="U182" s="97">
        <v>0</v>
      </c>
      <c r="V182" s="97">
        <v>0</v>
      </c>
      <c r="W182" s="97">
        <v>0</v>
      </c>
      <c r="X182" s="39">
        <v>474.94125000000003</v>
      </c>
      <c r="Y182" s="39">
        <v>0</v>
      </c>
      <c r="Z182" s="39">
        <v>0</v>
      </c>
      <c r="AA182" s="39">
        <v>0</v>
      </c>
      <c r="AB182" s="39">
        <v>0</v>
      </c>
      <c r="AC182" s="39">
        <v>0</v>
      </c>
      <c r="AD182" s="39">
        <v>0</v>
      </c>
      <c r="AE182" s="39">
        <v>0</v>
      </c>
      <c r="AF182" s="39">
        <v>0</v>
      </c>
      <c r="AG182" s="39">
        <v>0</v>
      </c>
      <c r="AH182" s="212">
        <v>0</v>
      </c>
      <c r="AI182" s="79">
        <v>0</v>
      </c>
      <c r="AJ182" s="79">
        <v>0</v>
      </c>
      <c r="AK182" s="79">
        <v>0</v>
      </c>
      <c r="AL182" s="79">
        <v>0</v>
      </c>
      <c r="AM182" s="79">
        <v>0</v>
      </c>
      <c r="AN182" s="79">
        <v>0</v>
      </c>
    </row>
    <row r="183" spans="1:2645" s="6" customFormat="1">
      <c r="A183" s="44" t="s">
        <v>332</v>
      </c>
      <c r="B183" s="246">
        <v>370.255</v>
      </c>
      <c r="C183" s="246">
        <v>0</v>
      </c>
      <c r="D183" s="246">
        <v>0</v>
      </c>
      <c r="E183" s="246">
        <v>0</v>
      </c>
      <c r="F183" s="246">
        <v>0</v>
      </c>
      <c r="G183" s="246">
        <v>0</v>
      </c>
      <c r="H183" s="246">
        <v>0</v>
      </c>
      <c r="I183" s="97">
        <v>-364.45719797000004</v>
      </c>
      <c r="J183" s="97">
        <v>0</v>
      </c>
      <c r="K183" s="97">
        <v>0</v>
      </c>
      <c r="L183" s="97">
        <v>0</v>
      </c>
      <c r="M183" s="97">
        <v>578.32620624000003</v>
      </c>
      <c r="N183" s="97">
        <v>-81.922297290000003</v>
      </c>
      <c r="O183" s="97">
        <v>-63.206812490000004</v>
      </c>
      <c r="P183" s="97">
        <v>-279.84566785000004</v>
      </c>
      <c r="Q183" s="97">
        <v>-695.48226339999997</v>
      </c>
      <c r="R183" s="97">
        <v>-695.48226339999997</v>
      </c>
      <c r="S183" s="97">
        <v>-695.48226339999997</v>
      </c>
      <c r="T183" s="97">
        <v>-735.5390457191163</v>
      </c>
      <c r="U183" s="97">
        <v>-2260.3991022600003</v>
      </c>
      <c r="V183" s="97">
        <v>-2531.8096992600003</v>
      </c>
      <c r="W183" s="97">
        <v>-2531.8096992600003</v>
      </c>
      <c r="X183" s="39">
        <v>-2454.3283314699997</v>
      </c>
      <c r="Y183" s="39">
        <v>2957.3146284999998</v>
      </c>
      <c r="Z183" s="39">
        <v>2577.8179034899999</v>
      </c>
      <c r="AA183" s="39">
        <v>2577.8179034899999</v>
      </c>
      <c r="AB183" s="39">
        <v>2705.3649863200003</v>
      </c>
      <c r="AC183" s="39">
        <v>3541.417031</v>
      </c>
      <c r="AD183" s="39">
        <v>3492.9038311100003</v>
      </c>
      <c r="AE183" s="39">
        <v>3492.9038311100003</v>
      </c>
      <c r="AF183" s="39">
        <v>3493.2648996799999</v>
      </c>
      <c r="AG183" s="39">
        <v>4808.5906240000004</v>
      </c>
      <c r="AH183" s="212">
        <v>4785.2140793800008</v>
      </c>
      <c r="AI183" s="79">
        <v>4785.2140734400009</v>
      </c>
      <c r="AJ183" s="79">
        <v>4784.8886734399985</v>
      </c>
      <c r="AK183" s="79">
        <v>4913.19413747</v>
      </c>
      <c r="AL183" s="79">
        <v>4708.1650659699999</v>
      </c>
      <c r="AM183" s="79">
        <v>4657.8915232099998</v>
      </c>
      <c r="AN183" s="79">
        <v>1427.0842941699998</v>
      </c>
      <c r="AO183"/>
      <c r="AP183"/>
      <c r="AQ183"/>
      <c r="AR183"/>
      <c r="AS183"/>
      <c r="AT183"/>
    </row>
    <row r="184" spans="1:2645" s="6" customFormat="1">
      <c r="A184" s="44" t="s">
        <v>333</v>
      </c>
      <c r="B184" s="246">
        <v>0</v>
      </c>
      <c r="C184" s="246">
        <v>0</v>
      </c>
      <c r="D184" s="246">
        <v>0</v>
      </c>
      <c r="E184" s="246">
        <v>0</v>
      </c>
      <c r="F184" s="246">
        <v>2299.3229999999999</v>
      </c>
      <c r="G184" s="246">
        <v>2362.5230000000001</v>
      </c>
      <c r="H184" s="246">
        <v>2456.2800000000002</v>
      </c>
      <c r="I184" s="97">
        <v>2606.8075776300138</v>
      </c>
      <c r="J184" s="97">
        <v>-17.049742180003999</v>
      </c>
      <c r="K184" s="97">
        <v>266.18114292000098</v>
      </c>
      <c r="L184" s="97">
        <v>608.4753511399731</v>
      </c>
      <c r="M184" s="97">
        <v>27.142306960001001</v>
      </c>
      <c r="N184" s="97">
        <v>-174.371378099993</v>
      </c>
      <c r="O184" s="97">
        <v>31.504680870039998</v>
      </c>
      <c r="P184" s="97">
        <v>263.899844339906</v>
      </c>
      <c r="Q184" s="97">
        <v>256.41312170175792</v>
      </c>
      <c r="R184" s="97">
        <v>352.35163223753176</v>
      </c>
      <c r="S184" s="97">
        <v>356.36948354394133</v>
      </c>
      <c r="T184" s="97">
        <v>280.09445528336028</v>
      </c>
      <c r="U184" s="97">
        <v>-43.683363609971998</v>
      </c>
      <c r="V184" s="97">
        <v>5.7646996699940001</v>
      </c>
      <c r="W184" s="97">
        <v>-7.5796220299839998</v>
      </c>
      <c r="X184" s="39">
        <v>580.08319293000898</v>
      </c>
      <c r="Y184" s="39">
        <v>247.03078595000201</v>
      </c>
      <c r="Z184" s="39">
        <v>526.94116174998203</v>
      </c>
      <c r="AA184" s="39">
        <v>852.77833388999102</v>
      </c>
      <c r="AB184" s="39">
        <v>1036.0834190000101</v>
      </c>
      <c r="AC184" s="39">
        <v>205.31588546000199</v>
      </c>
      <c r="AD184" s="39">
        <v>129.27288564002998</v>
      </c>
      <c r="AE184" s="39">
        <v>628.96565795999095</v>
      </c>
      <c r="AF184" s="39">
        <v>1315.325724139966</v>
      </c>
      <c r="AG184" s="39">
        <v>345.71603364998401</v>
      </c>
      <c r="AH184" s="212">
        <v>281.37111491997899</v>
      </c>
      <c r="AI184" s="79">
        <v>325.31386907007197</v>
      </c>
      <c r="AJ184" s="79">
        <v>1652.0418737299738</v>
      </c>
      <c r="AK184" s="79">
        <v>395.70993908000139</v>
      </c>
      <c r="AL184" s="79">
        <v>813.97544509999773</v>
      </c>
      <c r="AM184" s="79">
        <v>1632.8609182200003</v>
      </c>
      <c r="AN184" s="79">
        <v>2425.4061562100333</v>
      </c>
      <c r="AO184"/>
      <c r="AP184"/>
      <c r="AQ184"/>
      <c r="AR184"/>
      <c r="AS184"/>
      <c r="AT184"/>
    </row>
    <row r="185" spans="1:2645" s="6" customFormat="1" ht="16.5" customHeight="1">
      <c r="A185" s="45" t="s">
        <v>334</v>
      </c>
      <c r="B185" s="98">
        <v>5569.1620000000003</v>
      </c>
      <c r="C185" s="98">
        <v>6164.3829999999998</v>
      </c>
      <c r="D185" s="98">
        <v>6062.3760000000002</v>
      </c>
      <c r="E185" s="98">
        <v>6458.8609999999999</v>
      </c>
      <c r="F185" s="98">
        <v>8858.5519999999997</v>
      </c>
      <c r="G185" s="98">
        <v>8830.2279999999992</v>
      </c>
      <c r="H185" s="98">
        <v>8973.9310000000005</v>
      </c>
      <c r="I185" s="99">
        <v>9152.7688669900126</v>
      </c>
      <c r="J185" s="99">
        <v>8932.3467494599954</v>
      </c>
      <c r="K185" s="99">
        <v>9408.7205088300016</v>
      </c>
      <c r="L185" s="99">
        <v>9731.5758201199751</v>
      </c>
      <c r="M185" s="99">
        <v>9761.1622666400017</v>
      </c>
      <c r="N185" s="99">
        <v>9379.9425214700077</v>
      </c>
      <c r="O185" s="99">
        <v>9501.2564881100407</v>
      </c>
      <c r="P185" s="99">
        <v>9733.5498150499025</v>
      </c>
      <c r="Q185" s="99">
        <v>9940.6723041117602</v>
      </c>
      <c r="R185" s="99">
        <v>9928.0355178275331</v>
      </c>
      <c r="S185" s="99">
        <v>9944.6817524939452</v>
      </c>
      <c r="T185" s="99">
        <v>8739.3548138742444</v>
      </c>
      <c r="U185" s="99">
        <v>8777.428093400029</v>
      </c>
      <c r="V185" s="99">
        <v>8731.5327408399935</v>
      </c>
      <c r="W185" s="99">
        <v>8435.3354652700164</v>
      </c>
      <c r="X185" s="46">
        <v>8680.7680315500074</v>
      </c>
      <c r="Y185" s="46">
        <v>8715.1975970700023</v>
      </c>
      <c r="Z185" s="46">
        <v>8644.0784703599838</v>
      </c>
      <c r="AA185" s="46">
        <v>8944.1698352699914</v>
      </c>
      <c r="AB185" s="46">
        <v>8965.6079788900097</v>
      </c>
      <c r="AC185" s="46">
        <v>9364.8959507800027</v>
      </c>
      <c r="AD185" s="46">
        <v>9019.7473690100287</v>
      </c>
      <c r="AE185" s="46">
        <v>9436.6113195599919</v>
      </c>
      <c r="AF185" s="46">
        <v>9446.6694074899642</v>
      </c>
      <c r="AG185" s="46">
        <v>9777.468532549985</v>
      </c>
      <c r="AH185" s="213">
        <v>8844.5080554999804</v>
      </c>
      <c r="AI185" s="213">
        <v>8846.3071629000751</v>
      </c>
      <c r="AJ185" s="213">
        <v>9928.4420634499711</v>
      </c>
      <c r="AK185" s="213">
        <v>9444.8471714900006</v>
      </c>
      <c r="AL185" s="213">
        <v>9587.8660963799975</v>
      </c>
      <c r="AM185" s="213">
        <v>10435.848077590001</v>
      </c>
      <c r="AN185" s="213">
        <v>10553.734880730037</v>
      </c>
      <c r="AO185"/>
      <c r="AP185"/>
      <c r="AQ185"/>
      <c r="AR185"/>
      <c r="AS185"/>
      <c r="AT185"/>
    </row>
    <row r="186" spans="1:2645">
      <c r="A186" s="45" t="s">
        <v>335</v>
      </c>
      <c r="B186" s="98">
        <v>64.861999999999995</v>
      </c>
      <c r="C186" s="98">
        <v>247.76</v>
      </c>
      <c r="D186" s="98">
        <v>255.28899999999999</v>
      </c>
      <c r="E186" s="98">
        <v>325.48500000000001</v>
      </c>
      <c r="F186" s="98">
        <v>454.87400000000002</v>
      </c>
      <c r="G186" s="98">
        <v>440.29199999999997</v>
      </c>
      <c r="H186" s="98">
        <v>459.43200000000002</v>
      </c>
      <c r="I186" s="99">
        <v>466.97994545999995</v>
      </c>
      <c r="J186" s="99">
        <v>438.11427163000002</v>
      </c>
      <c r="K186" s="99">
        <v>1898.66126274</v>
      </c>
      <c r="L186" s="99">
        <v>4212.1172681999997</v>
      </c>
      <c r="M186" s="99">
        <v>3601.6671760699992</v>
      </c>
      <c r="N186" s="99">
        <v>3655.2808339200001</v>
      </c>
      <c r="O186" s="99">
        <v>3766.85951075</v>
      </c>
      <c r="P186" s="99">
        <v>3834.3598009000002</v>
      </c>
      <c r="Q186" s="99">
        <v>3828.6984670300003</v>
      </c>
      <c r="R186" s="99">
        <v>3920.9748756199988</v>
      </c>
      <c r="S186" s="99">
        <v>4006.34014763</v>
      </c>
      <c r="T186" s="99">
        <v>3701.92498217</v>
      </c>
      <c r="U186" s="99">
        <v>3736.15615557</v>
      </c>
      <c r="V186" s="99">
        <v>3705.8972875900004</v>
      </c>
      <c r="W186" s="99">
        <v>3786.6953008699998</v>
      </c>
      <c r="X186" s="46">
        <v>3774.0044811500011</v>
      </c>
      <c r="Y186" s="46">
        <v>3392.49574493</v>
      </c>
      <c r="Z186" s="46">
        <v>4847.2568604000007</v>
      </c>
      <c r="AA186" s="46">
        <v>3600.37531446</v>
      </c>
      <c r="AB186" s="46">
        <v>1930.4711445200001</v>
      </c>
      <c r="AC186" s="46">
        <v>1837.62250169</v>
      </c>
      <c r="AD186" s="46">
        <v>1918.92590587</v>
      </c>
      <c r="AE186" s="46">
        <v>1986.8620378199998</v>
      </c>
      <c r="AF186" s="46">
        <v>966.43437917999995</v>
      </c>
      <c r="AG186" s="46">
        <v>994.23923650999996</v>
      </c>
      <c r="AH186" s="213">
        <v>1026.2777493799999</v>
      </c>
      <c r="AI186" s="213">
        <v>1083.33179144</v>
      </c>
      <c r="AJ186" s="213">
        <v>1169.0940148600002</v>
      </c>
      <c r="AK186" s="213">
        <v>822.70885677000001</v>
      </c>
      <c r="AL186" s="213">
        <v>662.88463236999985</v>
      </c>
      <c r="AM186" s="213">
        <v>694.17297653000003</v>
      </c>
      <c r="AN186" s="213">
        <v>681.52033581000001</v>
      </c>
    </row>
    <row r="187" spans="1:2645" s="34" customFormat="1">
      <c r="A187" s="21" t="s">
        <v>336</v>
      </c>
      <c r="B187" s="70">
        <v>16498.569</v>
      </c>
      <c r="C187" s="70">
        <v>17283.833999999999</v>
      </c>
      <c r="D187" s="70">
        <v>18103.169999999998</v>
      </c>
      <c r="E187" s="70">
        <v>18744.656000000003</v>
      </c>
      <c r="F187" s="70">
        <v>22263.359</v>
      </c>
      <c r="G187" s="70">
        <v>22875.637999999999</v>
      </c>
      <c r="H187" s="70">
        <v>22845.012000000002</v>
      </c>
      <c r="I187" s="70">
        <v>22127.509704150012</v>
      </c>
      <c r="J187" s="70">
        <v>22480.815124909997</v>
      </c>
      <c r="K187" s="70">
        <v>24578.567770500005</v>
      </c>
      <c r="L187" s="70">
        <v>35960.034130469969</v>
      </c>
      <c r="M187" s="70">
        <v>33767.571169529998</v>
      </c>
      <c r="N187" s="70">
        <v>34544.290848580007</v>
      </c>
      <c r="O187" s="70">
        <v>34847.925034100044</v>
      </c>
      <c r="P187" s="70">
        <v>35808.268446309907</v>
      </c>
      <c r="Q187" s="70">
        <v>35820.384631241752</v>
      </c>
      <c r="R187" s="70">
        <v>36535.335655127528</v>
      </c>
      <c r="S187" s="70">
        <v>37461.041962023948</v>
      </c>
      <c r="T187" s="70">
        <v>36348.312920052682</v>
      </c>
      <c r="U187" s="70">
        <v>37298.816027810026</v>
      </c>
      <c r="V187" s="70">
        <v>37757.517274109996</v>
      </c>
      <c r="W187" s="70">
        <v>39473.666409730016</v>
      </c>
      <c r="X187" s="33">
        <v>41569.114737750002</v>
      </c>
      <c r="Y187" s="33">
        <v>39732.006209420004</v>
      </c>
      <c r="Z187" s="33">
        <v>40450.642475599991</v>
      </c>
      <c r="AA187" s="33">
        <v>40513.688285289994</v>
      </c>
      <c r="AB187" s="33">
        <v>38648.510727920009</v>
      </c>
      <c r="AC187" s="33">
        <v>36654.529392809993</v>
      </c>
      <c r="AD187" s="33">
        <v>37333.936734330033</v>
      </c>
      <c r="AE187" s="33">
        <v>38097.634502349989</v>
      </c>
      <c r="AF187" s="33">
        <v>40179.217071519968</v>
      </c>
      <c r="AG187" s="33">
        <v>39629.679876029986</v>
      </c>
      <c r="AH187" s="208">
        <v>40974.428400349978</v>
      </c>
      <c r="AI187" s="208">
        <v>43717.282207170087</v>
      </c>
      <c r="AJ187" s="208">
        <v>46170.224602499962</v>
      </c>
      <c r="AK187" s="208">
        <v>49663.435245919994</v>
      </c>
      <c r="AL187" s="208">
        <v>50264.570156910006</v>
      </c>
      <c r="AM187" s="208">
        <v>53606.402099059997</v>
      </c>
      <c r="AN187" s="208">
        <v>55789.374645140044</v>
      </c>
      <c r="AO187"/>
      <c r="AP187"/>
      <c r="AQ187"/>
      <c r="AR187"/>
      <c r="AS187"/>
      <c r="AT187"/>
    </row>
    <row r="188" spans="1:2645" s="32" customFormat="1">
      <c r="A188" s="23" t="s">
        <v>418</v>
      </c>
      <c r="B188" s="366" t="s">
        <v>596</v>
      </c>
      <c r="C188" s="366" t="s">
        <v>597</v>
      </c>
      <c r="D188" s="366" t="s">
        <v>598</v>
      </c>
      <c r="E188" s="366" t="s">
        <v>599</v>
      </c>
      <c r="F188" s="366" t="s">
        <v>600</v>
      </c>
      <c r="G188" s="366" t="s">
        <v>601</v>
      </c>
      <c r="H188" s="366" t="s">
        <v>602</v>
      </c>
      <c r="I188" s="366" t="s">
        <v>603</v>
      </c>
      <c r="J188" s="366" t="s">
        <v>604</v>
      </c>
      <c r="K188" s="366" t="s">
        <v>605</v>
      </c>
      <c r="L188" s="366" t="s">
        <v>606</v>
      </c>
      <c r="M188" s="366" t="s">
        <v>607</v>
      </c>
      <c r="N188" s="366" t="s">
        <v>608</v>
      </c>
      <c r="O188" s="366" t="s">
        <v>609</v>
      </c>
      <c r="P188" s="366" t="s">
        <v>610</v>
      </c>
      <c r="Q188" s="366" t="s">
        <v>611</v>
      </c>
      <c r="R188" s="366" t="s">
        <v>612</v>
      </c>
      <c r="S188" s="366" t="s">
        <v>613</v>
      </c>
      <c r="T188" s="366" t="s">
        <v>614</v>
      </c>
      <c r="U188" s="366" t="s">
        <v>615</v>
      </c>
      <c r="V188" s="366" t="s">
        <v>616</v>
      </c>
      <c r="W188" s="366" t="s">
        <v>617</v>
      </c>
      <c r="X188" s="366" t="s">
        <v>618</v>
      </c>
      <c r="Y188" s="366" t="s">
        <v>619</v>
      </c>
      <c r="Z188" s="366" t="s">
        <v>620</v>
      </c>
      <c r="AA188" s="366" t="s">
        <v>621</v>
      </c>
      <c r="AB188" s="366" t="s">
        <v>622</v>
      </c>
      <c r="AC188" s="366" t="s">
        <v>623</v>
      </c>
      <c r="AD188" s="366" t="s">
        <v>624</v>
      </c>
      <c r="AE188" s="366" t="s">
        <v>625</v>
      </c>
      <c r="AF188" s="366" t="s">
        <v>626</v>
      </c>
      <c r="AG188" s="366" t="s">
        <v>627</v>
      </c>
      <c r="AH188" s="366" t="s">
        <v>628</v>
      </c>
      <c r="AI188" s="366" t="s">
        <v>629</v>
      </c>
      <c r="AJ188" s="366" t="s">
        <v>643</v>
      </c>
      <c r="AK188" s="366" t="s">
        <v>648</v>
      </c>
      <c r="AL188" s="366" t="s">
        <v>662</v>
      </c>
      <c r="AM188" s="366" t="s">
        <v>694</v>
      </c>
      <c r="AN188" s="366" t="s">
        <v>704</v>
      </c>
      <c r="AO188"/>
      <c r="AP188"/>
      <c r="AQ188"/>
      <c r="AR188"/>
      <c r="AS188"/>
      <c r="AT188"/>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c r="DN188" s="31"/>
      <c r="DO188" s="31"/>
      <c r="DP188" s="31"/>
      <c r="DQ188" s="31"/>
      <c r="DR188" s="31"/>
      <c r="DS188" s="31"/>
      <c r="DT188" s="31"/>
      <c r="DU188" s="31"/>
      <c r="DV188" s="31"/>
      <c r="DW188" s="31"/>
      <c r="DX188" s="31"/>
      <c r="DY188" s="31"/>
      <c r="DZ188" s="31"/>
      <c r="EA188" s="31"/>
      <c r="EB188" s="31"/>
      <c r="EC188" s="31"/>
      <c r="ED188" s="31"/>
      <c r="EE188" s="31"/>
      <c r="EF188" s="31"/>
      <c r="EG188" s="31"/>
      <c r="EH188" s="31"/>
      <c r="EI188" s="31"/>
      <c r="EJ188" s="31"/>
      <c r="EK188" s="31"/>
      <c r="EL188" s="31"/>
      <c r="EM188" s="31"/>
      <c r="EN188" s="31"/>
      <c r="EO188" s="31"/>
      <c r="EP188" s="31"/>
      <c r="EQ188" s="31"/>
      <c r="ER188" s="31"/>
      <c r="ES188" s="31"/>
      <c r="ET188" s="31"/>
      <c r="EU188" s="31"/>
      <c r="EV188" s="31"/>
      <c r="EW188" s="31"/>
      <c r="EX188" s="31"/>
      <c r="EY188" s="31"/>
      <c r="EZ188" s="31"/>
      <c r="FA188" s="31"/>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31"/>
      <c r="GY188" s="31"/>
      <c r="GZ188" s="31"/>
      <c r="HA188" s="31"/>
      <c r="HB188" s="31"/>
      <c r="HC188" s="31"/>
      <c r="HD188" s="31"/>
      <c r="HE188" s="31"/>
      <c r="HF188" s="31"/>
      <c r="HG188" s="31"/>
      <c r="HH188" s="31"/>
      <c r="HI188" s="31"/>
      <c r="HJ188" s="31"/>
      <c r="HK188" s="31"/>
      <c r="HL188" s="31"/>
      <c r="HM188" s="31"/>
      <c r="HN188" s="31"/>
      <c r="HO188" s="31"/>
      <c r="HP188" s="31"/>
      <c r="HQ188" s="31"/>
      <c r="HR188" s="31"/>
      <c r="HS188" s="31"/>
      <c r="HT188" s="31"/>
      <c r="HU188" s="31"/>
      <c r="HV188" s="31"/>
      <c r="HW188" s="31"/>
      <c r="HX188" s="31"/>
      <c r="HY188" s="31"/>
      <c r="HZ188" s="31"/>
      <c r="IA188" s="31"/>
      <c r="IB188" s="31"/>
      <c r="IC188" s="31"/>
      <c r="ID188" s="31"/>
      <c r="IE188" s="31"/>
      <c r="IF188" s="31"/>
      <c r="IG188" s="31"/>
      <c r="IH188" s="31"/>
      <c r="II188" s="31"/>
      <c r="IJ188" s="31"/>
      <c r="IK188" s="31"/>
      <c r="IL188" s="31"/>
      <c r="IM188" s="31"/>
      <c r="IN188" s="31"/>
      <c r="IO188" s="31"/>
      <c r="IP188" s="31"/>
      <c r="IQ188" s="31"/>
      <c r="IR188" s="31"/>
      <c r="IS188" s="31"/>
      <c r="IT188" s="31"/>
      <c r="IU188" s="31"/>
      <c r="IV188" s="31"/>
      <c r="IW188" s="31"/>
      <c r="IX188" s="31"/>
      <c r="IY188" s="31"/>
      <c r="IZ188" s="31"/>
      <c r="JA188" s="31"/>
      <c r="JB188" s="31"/>
      <c r="JC188" s="31"/>
      <c r="JD188" s="31"/>
      <c r="JE188" s="31"/>
      <c r="JF188" s="31"/>
      <c r="JG188" s="31"/>
      <c r="JH188" s="31"/>
      <c r="JI188" s="31"/>
      <c r="JJ188" s="31"/>
      <c r="JK188" s="31"/>
      <c r="JL188" s="31"/>
      <c r="JM188" s="31"/>
      <c r="JN188" s="31"/>
      <c r="JO188" s="31"/>
      <c r="JP188" s="31"/>
      <c r="JQ188" s="31"/>
      <c r="JR188" s="31"/>
      <c r="JS188" s="31"/>
      <c r="JT188" s="31"/>
      <c r="JU188" s="31"/>
      <c r="JV188" s="31"/>
      <c r="JW188" s="31"/>
      <c r="JX188" s="31"/>
      <c r="JY188" s="31"/>
      <c r="JZ188" s="31"/>
      <c r="KA188" s="31"/>
      <c r="KB188" s="31"/>
      <c r="KC188" s="31"/>
      <c r="KD188" s="31"/>
      <c r="KE188" s="31"/>
      <c r="KF188" s="31"/>
      <c r="KG188" s="31"/>
      <c r="KH188" s="31"/>
      <c r="KI188" s="31"/>
      <c r="KJ188" s="31"/>
      <c r="KK188" s="31"/>
      <c r="KL188" s="31"/>
      <c r="KM188" s="31"/>
      <c r="KN188" s="31"/>
      <c r="KO188" s="31"/>
      <c r="KP188" s="31"/>
      <c r="KQ188" s="31"/>
      <c r="KR188" s="31"/>
      <c r="KS188" s="31"/>
      <c r="KT188" s="31"/>
      <c r="KU188" s="31"/>
      <c r="KV188" s="31"/>
      <c r="KW188" s="31"/>
      <c r="KX188" s="31"/>
      <c r="KY188" s="31"/>
      <c r="KZ188" s="31"/>
      <c r="LA188" s="31"/>
      <c r="LB188" s="31"/>
      <c r="LC188" s="31"/>
      <c r="LD188" s="31"/>
      <c r="LE188" s="31"/>
      <c r="LF188" s="31"/>
      <c r="LG188" s="31"/>
      <c r="LH188" s="31"/>
      <c r="LI188" s="31"/>
      <c r="LJ188" s="31"/>
      <c r="LK188" s="31"/>
      <c r="LL188" s="31"/>
      <c r="LM188" s="31"/>
      <c r="LN188" s="31"/>
      <c r="LO188" s="31"/>
      <c r="LP188" s="31"/>
      <c r="LQ188" s="31"/>
      <c r="LR188" s="31"/>
      <c r="LS188" s="31"/>
      <c r="LT188" s="31"/>
      <c r="LU188" s="31"/>
      <c r="LV188" s="31"/>
      <c r="LW188" s="31"/>
      <c r="LX188" s="31"/>
      <c r="LY188" s="31"/>
      <c r="LZ188" s="31"/>
      <c r="MA188" s="31"/>
      <c r="MB188" s="31"/>
      <c r="MC188" s="31"/>
      <c r="MD188" s="31"/>
      <c r="ME188" s="31"/>
      <c r="MF188" s="31"/>
      <c r="MG188" s="31"/>
      <c r="MH188" s="31"/>
      <c r="MI188" s="31"/>
      <c r="MJ188" s="31"/>
      <c r="MK188" s="31"/>
      <c r="ML188" s="31"/>
      <c r="MM188" s="31"/>
      <c r="MN188" s="31"/>
      <c r="MO188" s="31"/>
      <c r="MP188" s="31"/>
      <c r="MQ188" s="31"/>
      <c r="MR188" s="31"/>
      <c r="MS188" s="31"/>
      <c r="MT188" s="31"/>
      <c r="MU188" s="31"/>
      <c r="MV188" s="31"/>
      <c r="MW188" s="31"/>
      <c r="MX188" s="31"/>
      <c r="MY188" s="31"/>
      <c r="MZ188" s="31"/>
      <c r="NA188" s="31"/>
      <c r="NB188" s="31"/>
      <c r="NC188" s="31"/>
      <c r="ND188" s="31"/>
      <c r="NE188" s="31"/>
      <c r="NF188" s="31"/>
      <c r="NG188" s="31"/>
      <c r="NH188" s="31"/>
      <c r="NI188" s="31"/>
      <c r="NJ188" s="31"/>
      <c r="NK188" s="31"/>
      <c r="NL188" s="31"/>
      <c r="NM188" s="31"/>
      <c r="NN188" s="31"/>
      <c r="NO188" s="31"/>
      <c r="NP188" s="31"/>
      <c r="NQ188" s="31"/>
      <c r="NR188" s="31"/>
      <c r="NS188" s="31"/>
      <c r="NT188" s="31"/>
      <c r="NU188" s="31"/>
      <c r="NV188" s="31"/>
      <c r="NW188" s="31"/>
      <c r="NX188" s="31"/>
      <c r="NY188" s="31"/>
      <c r="NZ188" s="31"/>
      <c r="OA188" s="31"/>
      <c r="OB188" s="31"/>
      <c r="OC188" s="31"/>
      <c r="OD188" s="31"/>
      <c r="OE188" s="31"/>
      <c r="OF188" s="31"/>
      <c r="OG188" s="31"/>
      <c r="OH188" s="31"/>
      <c r="OI188" s="31"/>
      <c r="OJ188" s="31"/>
      <c r="OK188" s="31"/>
      <c r="OL188" s="31"/>
      <c r="OM188" s="31"/>
      <c r="ON188" s="31"/>
      <c r="OO188" s="31"/>
      <c r="OP188" s="31"/>
      <c r="OQ188" s="31"/>
      <c r="OR188" s="31"/>
      <c r="OS188" s="31"/>
      <c r="OT188" s="31"/>
      <c r="OU188" s="31"/>
      <c r="OV188" s="31"/>
      <c r="OW188" s="31"/>
      <c r="OX188" s="31"/>
      <c r="OY188" s="31"/>
      <c r="OZ188" s="31"/>
      <c r="PA188" s="31"/>
      <c r="PB188" s="31"/>
      <c r="PC188" s="31"/>
      <c r="PD188" s="31"/>
      <c r="PE188" s="31"/>
      <c r="PF188" s="31"/>
      <c r="PG188" s="31"/>
      <c r="PH188" s="31"/>
      <c r="PI188" s="31"/>
      <c r="PJ188" s="31"/>
      <c r="PK188" s="31"/>
      <c r="PL188" s="31"/>
      <c r="PM188" s="31"/>
      <c r="PN188" s="31"/>
      <c r="PO188" s="31"/>
      <c r="PP188" s="31"/>
      <c r="PQ188" s="31"/>
      <c r="PR188" s="31"/>
      <c r="PS188" s="31"/>
      <c r="PT188" s="31"/>
      <c r="PU188" s="31"/>
      <c r="PV188" s="31"/>
      <c r="PW188" s="31"/>
      <c r="PX188" s="31"/>
      <c r="PY188" s="31"/>
      <c r="PZ188" s="31"/>
      <c r="QA188" s="31"/>
      <c r="QB188" s="31"/>
      <c r="QC188" s="31"/>
      <c r="QD188" s="31"/>
      <c r="QE188" s="31"/>
      <c r="QF188" s="31"/>
      <c r="QG188" s="31"/>
      <c r="QH188" s="31"/>
      <c r="QI188" s="31"/>
      <c r="QJ188" s="31"/>
      <c r="QK188" s="31"/>
      <c r="QL188" s="31"/>
      <c r="QM188" s="31"/>
      <c r="QN188" s="31"/>
      <c r="QO188" s="31"/>
      <c r="QP188" s="31"/>
      <c r="QQ188" s="31"/>
      <c r="QR188" s="31"/>
      <c r="QS188" s="31"/>
      <c r="QT188" s="31"/>
      <c r="QU188" s="31"/>
      <c r="QV188" s="31"/>
      <c r="QW188" s="31"/>
      <c r="QX188" s="31"/>
      <c r="QY188" s="31"/>
      <c r="QZ188" s="31"/>
      <c r="RA188" s="31"/>
      <c r="RB188" s="31"/>
      <c r="RC188" s="31"/>
      <c r="RD188" s="31"/>
      <c r="RE188" s="31"/>
      <c r="RF188" s="31"/>
      <c r="RG188" s="31"/>
      <c r="RH188" s="31"/>
      <c r="RI188" s="31"/>
      <c r="RJ188" s="31"/>
      <c r="RK188" s="31"/>
      <c r="RL188" s="31"/>
      <c r="RM188" s="31"/>
      <c r="RN188" s="31"/>
      <c r="RO188" s="31"/>
      <c r="RP188" s="31"/>
      <c r="RQ188" s="31"/>
      <c r="RR188" s="31"/>
      <c r="RS188" s="31"/>
      <c r="RT188" s="31"/>
      <c r="RU188" s="31"/>
      <c r="RV188" s="31"/>
      <c r="RW188" s="31"/>
      <c r="RX188" s="31"/>
      <c r="RY188" s="31"/>
      <c r="RZ188" s="31"/>
      <c r="SA188" s="31"/>
      <c r="SB188" s="31"/>
      <c r="SC188" s="31"/>
      <c r="SD188" s="31"/>
      <c r="SE188" s="31"/>
      <c r="SF188" s="31"/>
      <c r="SG188" s="31"/>
      <c r="SH188" s="31"/>
      <c r="SI188" s="31"/>
      <c r="SJ188" s="31"/>
      <c r="SK188" s="31"/>
      <c r="SL188" s="31"/>
      <c r="SM188" s="31"/>
      <c r="SN188" s="31"/>
      <c r="SO188" s="31"/>
      <c r="SP188" s="31"/>
      <c r="SQ188" s="31"/>
      <c r="SR188" s="31"/>
      <c r="SS188" s="31"/>
      <c r="ST188" s="31"/>
      <c r="SU188" s="31"/>
      <c r="SV188" s="31"/>
      <c r="SW188" s="31"/>
      <c r="SX188" s="31"/>
      <c r="SY188" s="31"/>
      <c r="SZ188" s="31"/>
      <c r="TA188" s="31"/>
      <c r="TB188" s="31"/>
      <c r="TC188" s="31"/>
      <c r="TD188" s="31"/>
      <c r="TE188" s="31"/>
      <c r="TF188" s="31"/>
      <c r="TG188" s="31"/>
      <c r="TH188" s="31"/>
      <c r="TI188" s="31"/>
      <c r="TJ188" s="31"/>
      <c r="TK188" s="31"/>
      <c r="TL188" s="31"/>
      <c r="TM188" s="31"/>
      <c r="TN188" s="31"/>
      <c r="TO188" s="31"/>
      <c r="TP188" s="31"/>
      <c r="TQ188" s="31"/>
      <c r="TR188" s="31"/>
      <c r="TS188" s="31"/>
      <c r="TT188" s="31"/>
      <c r="TU188" s="31"/>
      <c r="TV188" s="31"/>
      <c r="TW188" s="31"/>
      <c r="TX188" s="31"/>
      <c r="TY188" s="31"/>
      <c r="TZ188" s="31"/>
      <c r="UA188" s="31"/>
      <c r="UB188" s="31"/>
      <c r="UC188" s="31"/>
      <c r="UD188" s="31"/>
      <c r="UE188" s="31"/>
      <c r="UF188" s="31"/>
      <c r="UG188" s="31"/>
      <c r="UH188" s="31"/>
      <c r="UI188" s="31"/>
      <c r="UJ188" s="31"/>
      <c r="UK188" s="31"/>
      <c r="UL188" s="31"/>
      <c r="UM188" s="31"/>
      <c r="UN188" s="31"/>
      <c r="UO188" s="31"/>
      <c r="UP188" s="31"/>
      <c r="UQ188" s="31"/>
      <c r="UR188" s="31"/>
      <c r="US188" s="31"/>
      <c r="UT188" s="31"/>
      <c r="UU188" s="31"/>
      <c r="UV188" s="31"/>
      <c r="UW188" s="31"/>
      <c r="UX188" s="31"/>
      <c r="UY188" s="31"/>
      <c r="UZ188" s="31"/>
      <c r="VA188" s="31"/>
      <c r="VB188" s="31"/>
      <c r="VC188" s="31"/>
      <c r="VD188" s="31"/>
      <c r="VE188" s="31"/>
      <c r="VF188" s="31"/>
      <c r="VG188" s="31"/>
      <c r="VH188" s="31"/>
      <c r="VI188" s="31"/>
      <c r="VJ188" s="31"/>
      <c r="VK188" s="31"/>
      <c r="VL188" s="31"/>
      <c r="VM188" s="31"/>
      <c r="VN188" s="31"/>
      <c r="VO188" s="31"/>
      <c r="VP188" s="31"/>
      <c r="VQ188" s="31"/>
      <c r="VR188" s="31"/>
      <c r="VS188" s="31"/>
      <c r="VT188" s="31"/>
      <c r="VU188" s="31"/>
      <c r="VV188" s="31"/>
      <c r="VW188" s="31"/>
      <c r="VX188" s="31"/>
      <c r="VY188" s="31"/>
      <c r="VZ188" s="31"/>
      <c r="WA188" s="31"/>
      <c r="WB188" s="31"/>
      <c r="WC188" s="31"/>
      <c r="WD188" s="31"/>
      <c r="WE188" s="31"/>
      <c r="WF188" s="31"/>
      <c r="WG188" s="31"/>
      <c r="WH188" s="31"/>
      <c r="WI188" s="31"/>
      <c r="WJ188" s="31"/>
      <c r="WK188" s="31"/>
      <c r="WL188" s="31"/>
      <c r="WM188" s="31"/>
      <c r="WN188" s="31"/>
      <c r="WO188" s="31"/>
      <c r="WP188" s="31"/>
      <c r="WQ188" s="31"/>
      <c r="WR188" s="31"/>
      <c r="WS188" s="31"/>
      <c r="WT188" s="31"/>
      <c r="WU188" s="31"/>
      <c r="WV188" s="31"/>
      <c r="WW188" s="31"/>
      <c r="WX188" s="31"/>
      <c r="WY188" s="31"/>
      <c r="WZ188" s="31"/>
      <c r="XA188" s="31"/>
      <c r="XB188" s="31"/>
      <c r="XC188" s="31"/>
      <c r="XD188" s="31"/>
      <c r="XE188" s="31"/>
      <c r="XF188" s="31"/>
      <c r="XG188" s="31"/>
      <c r="XH188" s="31"/>
      <c r="XI188" s="31"/>
      <c r="XJ188" s="31"/>
      <c r="XK188" s="31"/>
      <c r="XL188" s="31"/>
      <c r="XM188" s="31"/>
      <c r="XN188" s="31"/>
      <c r="XO188" s="31"/>
      <c r="XP188" s="31"/>
      <c r="XQ188" s="31"/>
      <c r="XR188" s="31"/>
      <c r="XS188" s="31"/>
      <c r="XT188" s="31"/>
      <c r="XU188" s="31"/>
      <c r="XV188" s="31"/>
      <c r="XW188" s="31"/>
      <c r="XX188" s="31"/>
      <c r="XY188" s="31"/>
      <c r="XZ188" s="31"/>
      <c r="YA188" s="31"/>
      <c r="YB188" s="31"/>
      <c r="YC188" s="31"/>
      <c r="YD188" s="31"/>
      <c r="YE188" s="31"/>
      <c r="YF188" s="31"/>
      <c r="YG188" s="31"/>
      <c r="YH188" s="31"/>
      <c r="YI188" s="31"/>
      <c r="YJ188" s="31"/>
      <c r="YK188" s="31"/>
      <c r="YL188" s="31"/>
      <c r="YM188" s="31"/>
      <c r="YN188" s="31"/>
      <c r="YO188" s="31"/>
      <c r="YP188" s="31"/>
      <c r="YQ188" s="31"/>
      <c r="YR188" s="31"/>
      <c r="YS188" s="31"/>
      <c r="YT188" s="31"/>
      <c r="YU188" s="31"/>
      <c r="YV188" s="31"/>
      <c r="YW188" s="31"/>
      <c r="YX188" s="31"/>
      <c r="YY188" s="31"/>
      <c r="YZ188" s="31"/>
      <c r="ZA188" s="31"/>
      <c r="ZB188" s="31"/>
      <c r="ZC188" s="31"/>
      <c r="ZD188" s="31"/>
      <c r="ZE188" s="31"/>
      <c r="ZF188" s="31"/>
      <c r="ZG188" s="31"/>
      <c r="ZH188" s="31"/>
      <c r="ZI188" s="31"/>
      <c r="ZJ188" s="31"/>
      <c r="ZK188" s="31"/>
      <c r="ZL188" s="31"/>
      <c r="ZM188" s="31"/>
      <c r="ZN188" s="31"/>
      <c r="ZO188" s="31"/>
      <c r="ZP188" s="31"/>
      <c r="ZQ188" s="31"/>
      <c r="ZR188" s="31"/>
      <c r="ZS188" s="31"/>
      <c r="ZT188" s="31"/>
      <c r="ZU188" s="31"/>
      <c r="ZV188" s="31"/>
      <c r="ZW188" s="31"/>
      <c r="ZX188" s="31"/>
      <c r="ZY188" s="31"/>
      <c r="ZZ188" s="31"/>
      <c r="AAA188" s="31"/>
      <c r="AAB188" s="31"/>
      <c r="AAC188" s="31"/>
      <c r="AAD188" s="31"/>
      <c r="AAE188" s="31"/>
      <c r="AAF188" s="31"/>
      <c r="AAG188" s="31"/>
      <c r="AAH188" s="31"/>
      <c r="AAI188" s="31"/>
      <c r="AAJ188" s="31"/>
      <c r="AAK188" s="31"/>
      <c r="AAL188" s="31"/>
      <c r="AAM188" s="31"/>
      <c r="AAN188" s="31"/>
      <c r="AAO188" s="31"/>
      <c r="AAP188" s="31"/>
      <c r="AAQ188" s="31"/>
      <c r="AAR188" s="31"/>
      <c r="AAS188" s="31"/>
      <c r="AAT188" s="31"/>
      <c r="AAU188" s="31"/>
      <c r="AAV188" s="31"/>
      <c r="AAW188" s="31"/>
      <c r="AAX188" s="31"/>
      <c r="AAY188" s="31"/>
      <c r="AAZ188" s="31"/>
      <c r="ABA188" s="31"/>
      <c r="ABB188" s="31"/>
      <c r="ABC188" s="31"/>
      <c r="ABD188" s="31"/>
      <c r="ABE188" s="31"/>
      <c r="ABF188" s="31"/>
      <c r="ABG188" s="31"/>
      <c r="ABH188" s="31"/>
      <c r="ABI188" s="31"/>
      <c r="ABJ188" s="31"/>
      <c r="ABK188" s="31"/>
      <c r="ABL188" s="31"/>
      <c r="ABM188" s="31"/>
      <c r="ABN188" s="31"/>
      <c r="ABO188" s="31"/>
      <c r="ABP188" s="31"/>
      <c r="ABQ188" s="31"/>
      <c r="ABR188" s="31"/>
      <c r="ABS188" s="31"/>
      <c r="ABT188" s="31"/>
      <c r="ABU188" s="31"/>
      <c r="ABV188" s="31"/>
      <c r="ABW188" s="31"/>
      <c r="ABX188" s="31"/>
      <c r="ABY188" s="31"/>
      <c r="ABZ188" s="31"/>
      <c r="ACA188" s="31"/>
      <c r="ACB188" s="31"/>
      <c r="ACC188" s="31"/>
      <c r="ACD188" s="31"/>
      <c r="ACE188" s="31"/>
      <c r="ACF188" s="31"/>
      <c r="ACG188" s="31"/>
      <c r="ACH188" s="31"/>
      <c r="ACI188" s="31"/>
      <c r="ACJ188" s="31"/>
      <c r="ACK188" s="31"/>
      <c r="ACL188" s="31"/>
      <c r="ACM188" s="31"/>
      <c r="ACN188" s="31"/>
      <c r="ACO188" s="31"/>
      <c r="ACP188" s="31"/>
      <c r="ACQ188" s="31"/>
      <c r="ACR188" s="31"/>
      <c r="ACS188" s="31"/>
      <c r="ACT188" s="31"/>
      <c r="ACU188" s="31"/>
      <c r="ACV188" s="31"/>
      <c r="ACW188" s="31"/>
      <c r="ACX188" s="31"/>
      <c r="ACY188" s="31"/>
      <c r="ACZ188" s="31"/>
      <c r="ADA188" s="31"/>
      <c r="ADB188" s="31"/>
      <c r="ADC188" s="31"/>
      <c r="ADD188" s="31"/>
      <c r="ADE188" s="31"/>
      <c r="ADF188" s="31"/>
      <c r="ADG188" s="31"/>
      <c r="ADH188" s="31"/>
      <c r="ADI188" s="31"/>
      <c r="ADJ188" s="31"/>
      <c r="ADK188" s="31"/>
      <c r="ADL188" s="31"/>
      <c r="ADM188" s="31"/>
      <c r="ADN188" s="31"/>
      <c r="ADO188" s="31"/>
      <c r="ADP188" s="31"/>
      <c r="ADQ188" s="31"/>
      <c r="ADR188" s="31"/>
      <c r="ADS188" s="31"/>
      <c r="ADT188" s="31"/>
      <c r="ADU188" s="31"/>
      <c r="ADV188" s="31"/>
      <c r="ADW188" s="31"/>
      <c r="ADX188" s="31"/>
      <c r="ADY188" s="31"/>
      <c r="ADZ188" s="31"/>
      <c r="AEA188" s="31"/>
      <c r="AEB188" s="31"/>
      <c r="AEC188" s="31"/>
      <c r="AED188" s="31"/>
      <c r="AEE188" s="31"/>
      <c r="AEF188" s="31"/>
      <c r="AEG188" s="31"/>
      <c r="AEH188" s="31"/>
      <c r="AEI188" s="31"/>
      <c r="AEJ188" s="31"/>
      <c r="AEK188" s="31"/>
      <c r="AEL188" s="31"/>
      <c r="AEM188" s="31"/>
      <c r="AEN188" s="31"/>
      <c r="AEO188" s="31"/>
      <c r="AEP188" s="31"/>
      <c r="AEQ188" s="31"/>
      <c r="AER188" s="31"/>
      <c r="AES188" s="31"/>
      <c r="AET188" s="31"/>
      <c r="AEU188" s="31"/>
      <c r="AEV188" s="31"/>
      <c r="AEW188" s="31"/>
      <c r="AEX188" s="31"/>
      <c r="AEY188" s="31"/>
      <c r="AEZ188" s="31"/>
      <c r="AFA188" s="31"/>
      <c r="AFB188" s="31"/>
      <c r="AFC188" s="31"/>
      <c r="AFD188" s="31"/>
      <c r="AFE188" s="31"/>
      <c r="AFF188" s="31"/>
      <c r="AFG188" s="31"/>
      <c r="AFH188" s="31"/>
      <c r="AFI188" s="31"/>
      <c r="AFJ188" s="31"/>
      <c r="AFK188" s="31"/>
      <c r="AFL188" s="31"/>
      <c r="AFM188" s="31"/>
      <c r="AFN188" s="31"/>
      <c r="AFO188" s="31"/>
      <c r="AFP188" s="31"/>
      <c r="AFQ188" s="31"/>
      <c r="AFR188" s="31"/>
      <c r="AFS188" s="31"/>
      <c r="AFT188" s="31"/>
      <c r="AFU188" s="31"/>
      <c r="AFV188" s="31"/>
      <c r="AFW188" s="31"/>
      <c r="AFX188" s="31"/>
      <c r="AFY188" s="31"/>
      <c r="AFZ188" s="31"/>
      <c r="AGA188" s="31"/>
      <c r="AGB188" s="31"/>
      <c r="AGC188" s="31"/>
      <c r="AGD188" s="31"/>
      <c r="AGE188" s="31"/>
      <c r="AGF188" s="31"/>
      <c r="AGG188" s="31"/>
      <c r="AGH188" s="31"/>
      <c r="AGI188" s="31"/>
      <c r="AGJ188" s="31"/>
      <c r="AGK188" s="31"/>
      <c r="AGL188" s="31"/>
      <c r="AGM188" s="31"/>
      <c r="AGN188" s="31"/>
      <c r="AGO188" s="31"/>
      <c r="AGP188" s="31"/>
      <c r="AGQ188" s="31"/>
      <c r="AGR188" s="31"/>
      <c r="AGS188" s="31"/>
      <c r="AGT188" s="31"/>
      <c r="AGU188" s="31"/>
      <c r="AGV188" s="31"/>
      <c r="AGW188" s="31"/>
      <c r="AGX188" s="31"/>
      <c r="AGY188" s="31"/>
      <c r="AGZ188" s="31"/>
      <c r="AHA188" s="31"/>
      <c r="AHB188" s="31"/>
      <c r="AHC188" s="31"/>
      <c r="AHD188" s="31"/>
      <c r="AHE188" s="31"/>
      <c r="AHF188" s="31"/>
      <c r="AHG188" s="31"/>
      <c r="AHH188" s="31"/>
      <c r="AHI188" s="31"/>
      <c r="AHJ188" s="31"/>
      <c r="AHK188" s="31"/>
      <c r="AHL188" s="31"/>
      <c r="AHM188" s="31"/>
      <c r="AHN188" s="31"/>
      <c r="AHO188" s="31"/>
      <c r="AHP188" s="31"/>
      <c r="AHQ188" s="31"/>
      <c r="AHR188" s="31"/>
      <c r="AHS188" s="31"/>
      <c r="AHT188" s="31"/>
      <c r="AHU188" s="31"/>
      <c r="AHV188" s="31"/>
      <c r="AHW188" s="31"/>
      <c r="AHX188" s="31"/>
      <c r="AHY188" s="31"/>
      <c r="AHZ188" s="31"/>
      <c r="AIA188" s="31"/>
      <c r="AIB188" s="31"/>
      <c r="AIC188" s="31"/>
      <c r="AID188" s="31"/>
      <c r="AIE188" s="31"/>
      <c r="AIF188" s="31"/>
      <c r="AIG188" s="31"/>
      <c r="AIH188" s="31"/>
      <c r="AII188" s="31"/>
      <c r="AIJ188" s="31"/>
      <c r="AIK188" s="31"/>
      <c r="AIL188" s="31"/>
      <c r="AIM188" s="31"/>
      <c r="AIN188" s="31"/>
      <c r="AIO188" s="31"/>
      <c r="AIP188" s="31"/>
      <c r="AIQ188" s="31"/>
      <c r="AIR188" s="31"/>
      <c r="AIS188" s="31"/>
      <c r="AIT188" s="31"/>
      <c r="AIU188" s="31"/>
      <c r="AIV188" s="31"/>
      <c r="AIW188" s="31"/>
      <c r="AIX188" s="31"/>
      <c r="AIY188" s="31"/>
      <c r="AIZ188" s="31"/>
      <c r="AJA188" s="31"/>
      <c r="AJB188" s="31"/>
      <c r="AJC188" s="31"/>
      <c r="AJD188" s="31"/>
      <c r="AJE188" s="31"/>
      <c r="AJF188" s="31"/>
      <c r="AJG188" s="31"/>
      <c r="AJH188" s="31"/>
      <c r="AJI188" s="31"/>
      <c r="AJJ188" s="31"/>
      <c r="AJK188" s="31"/>
      <c r="AJL188" s="31"/>
      <c r="AJM188" s="31"/>
      <c r="AJN188" s="31"/>
      <c r="AJO188" s="31"/>
      <c r="AJP188" s="31"/>
      <c r="AJQ188" s="31"/>
      <c r="AJR188" s="31"/>
      <c r="AJS188" s="31"/>
      <c r="AJT188" s="31"/>
      <c r="AJU188" s="31"/>
      <c r="AJV188" s="31"/>
      <c r="AJW188" s="31"/>
      <c r="AJX188" s="31"/>
      <c r="AJY188" s="31"/>
      <c r="AJZ188" s="31"/>
      <c r="AKA188" s="31"/>
      <c r="AKB188" s="31"/>
      <c r="AKC188" s="31"/>
      <c r="AKD188" s="31"/>
      <c r="AKE188" s="31"/>
      <c r="AKF188" s="31"/>
      <c r="AKG188" s="31"/>
      <c r="AKH188" s="31"/>
      <c r="AKI188" s="31"/>
      <c r="AKJ188" s="31"/>
      <c r="AKK188" s="31"/>
      <c r="AKL188" s="31"/>
      <c r="AKM188" s="31"/>
      <c r="AKN188" s="31"/>
      <c r="AKO188" s="31"/>
      <c r="AKP188" s="31"/>
      <c r="AKQ188" s="31"/>
      <c r="AKR188" s="31"/>
      <c r="AKS188" s="31"/>
      <c r="AKT188" s="31"/>
      <c r="AKU188" s="31"/>
      <c r="AKV188" s="31"/>
      <c r="AKW188" s="31"/>
      <c r="AKX188" s="31"/>
      <c r="AKY188" s="31"/>
      <c r="AKZ188" s="31"/>
      <c r="ALA188" s="31"/>
      <c r="ALB188" s="31"/>
      <c r="ALC188" s="31"/>
      <c r="ALD188" s="31"/>
      <c r="ALE188" s="31"/>
      <c r="ALF188" s="31"/>
      <c r="ALG188" s="31"/>
      <c r="ALH188" s="31"/>
      <c r="ALI188" s="31"/>
      <c r="ALJ188" s="31"/>
      <c r="ALK188" s="31"/>
      <c r="ALL188" s="31"/>
      <c r="ALM188" s="31"/>
      <c r="ALN188" s="31"/>
      <c r="ALO188" s="31"/>
      <c r="ALP188" s="31"/>
      <c r="ALQ188" s="31"/>
      <c r="ALR188" s="31"/>
      <c r="ALS188" s="31"/>
      <c r="ALT188" s="31"/>
      <c r="ALU188" s="31"/>
      <c r="ALV188" s="31"/>
      <c r="ALW188" s="31"/>
      <c r="ALX188" s="31"/>
      <c r="ALY188" s="31"/>
      <c r="ALZ188" s="31"/>
      <c r="AMA188" s="31"/>
      <c r="AMB188" s="31"/>
      <c r="AMC188" s="31"/>
      <c r="AMD188" s="31"/>
      <c r="AME188" s="31"/>
      <c r="AMF188" s="31"/>
      <c r="AMG188" s="31"/>
      <c r="AMH188" s="31"/>
      <c r="AMI188" s="31"/>
      <c r="AMJ188" s="31"/>
      <c r="AMK188" s="31"/>
      <c r="AML188" s="31"/>
      <c r="AMM188" s="31"/>
      <c r="AMN188" s="31"/>
      <c r="AMO188" s="31"/>
      <c r="AMP188" s="31"/>
      <c r="AMQ188" s="31"/>
      <c r="AMR188" s="31"/>
      <c r="AMS188" s="31"/>
      <c r="AMT188" s="31"/>
      <c r="AMU188" s="31"/>
      <c r="AMV188" s="31"/>
      <c r="AMW188" s="31"/>
      <c r="AMX188" s="31"/>
      <c r="AMY188" s="31"/>
      <c r="AMZ188" s="31"/>
      <c r="ANA188" s="31"/>
      <c r="ANB188" s="31"/>
      <c r="ANC188" s="31"/>
      <c r="AND188" s="31"/>
      <c r="ANE188" s="31"/>
      <c r="ANF188" s="31"/>
      <c r="ANG188" s="31"/>
      <c r="ANH188" s="31"/>
      <c r="ANI188" s="31"/>
      <c r="ANJ188" s="31"/>
      <c r="ANK188" s="31"/>
      <c r="ANL188" s="31"/>
      <c r="ANM188" s="31"/>
      <c r="ANN188" s="31"/>
      <c r="ANO188" s="31"/>
      <c r="ANP188" s="31"/>
      <c r="ANQ188" s="31"/>
      <c r="ANR188" s="31"/>
      <c r="ANS188" s="31"/>
      <c r="ANT188" s="31"/>
      <c r="ANU188" s="31"/>
      <c r="ANV188" s="31"/>
      <c r="ANW188" s="31"/>
      <c r="ANX188" s="31"/>
      <c r="ANY188" s="31"/>
      <c r="ANZ188" s="31"/>
      <c r="AOA188" s="31"/>
      <c r="AOB188" s="31"/>
      <c r="AOC188" s="31"/>
      <c r="AOD188" s="31"/>
      <c r="AOE188" s="31"/>
      <c r="AOF188" s="31"/>
      <c r="AOG188" s="31"/>
      <c r="AOH188" s="31"/>
      <c r="AOI188" s="31"/>
      <c r="AOJ188" s="31"/>
      <c r="AOK188" s="31"/>
      <c r="AOL188" s="31"/>
      <c r="AOM188" s="31"/>
      <c r="AON188" s="31"/>
      <c r="AOO188" s="31"/>
      <c r="AOP188" s="31"/>
      <c r="AOQ188" s="31"/>
      <c r="AOR188" s="31"/>
      <c r="AOS188" s="31"/>
      <c r="AOT188" s="31"/>
      <c r="AOU188" s="31"/>
      <c r="AOV188" s="31"/>
      <c r="AOW188" s="31"/>
      <c r="AOX188" s="31"/>
      <c r="AOY188" s="31"/>
      <c r="AOZ188" s="31"/>
      <c r="APA188" s="31"/>
      <c r="APB188" s="31"/>
      <c r="APC188" s="31"/>
      <c r="APD188" s="31"/>
      <c r="APE188" s="31"/>
      <c r="APF188" s="31"/>
      <c r="APG188" s="31"/>
      <c r="APH188" s="31"/>
      <c r="API188" s="31"/>
      <c r="APJ188" s="31"/>
      <c r="APK188" s="31"/>
      <c r="APL188" s="31"/>
      <c r="APM188" s="31"/>
      <c r="APN188" s="31"/>
      <c r="APO188" s="31"/>
      <c r="APP188" s="31"/>
      <c r="APQ188" s="31"/>
      <c r="APR188" s="31"/>
      <c r="APS188" s="31"/>
      <c r="APT188" s="31"/>
      <c r="APU188" s="31"/>
      <c r="APV188" s="31"/>
      <c r="APW188" s="31"/>
      <c r="APX188" s="31"/>
      <c r="APY188" s="31"/>
      <c r="APZ188" s="31"/>
      <c r="AQA188" s="31"/>
      <c r="AQB188" s="31"/>
      <c r="AQC188" s="31"/>
      <c r="AQD188" s="31"/>
      <c r="AQE188" s="31"/>
      <c r="AQF188" s="31"/>
      <c r="AQG188" s="31"/>
      <c r="AQH188" s="31"/>
      <c r="AQI188" s="31"/>
      <c r="AQJ188" s="31"/>
      <c r="AQK188" s="31"/>
      <c r="AQL188" s="31"/>
      <c r="AQM188" s="31"/>
      <c r="AQN188" s="31"/>
      <c r="AQO188" s="31"/>
      <c r="AQP188" s="31"/>
      <c r="AQQ188" s="31"/>
      <c r="AQR188" s="31"/>
      <c r="AQS188" s="31"/>
      <c r="AQT188" s="31"/>
      <c r="AQU188" s="31"/>
      <c r="AQV188" s="31"/>
      <c r="AQW188" s="31"/>
      <c r="AQX188" s="31"/>
      <c r="AQY188" s="31"/>
      <c r="AQZ188" s="31"/>
      <c r="ARA188" s="31"/>
      <c r="ARB188" s="31"/>
      <c r="ARC188" s="31"/>
      <c r="ARD188" s="31"/>
      <c r="ARE188" s="31"/>
      <c r="ARF188" s="31"/>
      <c r="ARG188" s="31"/>
      <c r="ARH188" s="31"/>
      <c r="ARI188" s="31"/>
      <c r="ARJ188" s="31"/>
      <c r="ARK188" s="31"/>
      <c r="ARL188" s="31"/>
      <c r="ARM188" s="31"/>
      <c r="ARN188" s="31"/>
      <c r="ARO188" s="31"/>
      <c r="ARP188" s="31"/>
      <c r="ARQ188" s="31"/>
      <c r="ARR188" s="31"/>
      <c r="ARS188" s="31"/>
      <c r="ART188" s="31"/>
      <c r="ARU188" s="31"/>
      <c r="ARV188" s="31"/>
      <c r="ARW188" s="31"/>
      <c r="ARX188" s="31"/>
      <c r="ARY188" s="31"/>
      <c r="ARZ188" s="31"/>
      <c r="ASA188" s="31"/>
      <c r="ASB188" s="31"/>
      <c r="ASC188" s="31"/>
      <c r="ASD188" s="31"/>
      <c r="ASE188" s="31"/>
      <c r="ASF188" s="31"/>
      <c r="ASG188" s="31"/>
      <c r="ASH188" s="31"/>
      <c r="ASI188" s="31"/>
      <c r="ASJ188" s="31"/>
      <c r="ASK188" s="31"/>
      <c r="ASL188" s="31"/>
      <c r="ASM188" s="31"/>
      <c r="ASN188" s="31"/>
      <c r="ASO188" s="31"/>
      <c r="ASP188" s="31"/>
      <c r="ASQ188" s="31"/>
      <c r="ASR188" s="31"/>
      <c r="ASS188" s="31"/>
      <c r="AST188" s="31"/>
      <c r="ASU188" s="31"/>
      <c r="ASV188" s="31"/>
      <c r="ASW188" s="31"/>
      <c r="ASX188" s="31"/>
      <c r="ASY188" s="31"/>
      <c r="ASZ188" s="31"/>
      <c r="ATA188" s="31"/>
      <c r="ATB188" s="31"/>
      <c r="ATC188" s="31"/>
      <c r="ATD188" s="31"/>
      <c r="ATE188" s="31"/>
      <c r="ATF188" s="31"/>
      <c r="ATG188" s="31"/>
      <c r="ATH188" s="31"/>
      <c r="ATI188" s="31"/>
      <c r="ATJ188" s="31"/>
      <c r="ATK188" s="31"/>
      <c r="ATL188" s="31"/>
      <c r="ATM188" s="31"/>
      <c r="ATN188" s="31"/>
      <c r="ATO188" s="31"/>
      <c r="ATP188" s="31"/>
      <c r="ATQ188" s="31"/>
      <c r="ATR188" s="31"/>
      <c r="ATS188" s="31"/>
      <c r="ATT188" s="31"/>
      <c r="ATU188" s="31"/>
      <c r="ATV188" s="31"/>
      <c r="ATW188" s="31"/>
      <c r="ATX188" s="31"/>
      <c r="ATY188" s="31"/>
      <c r="ATZ188" s="31"/>
      <c r="AUA188" s="31"/>
      <c r="AUB188" s="31"/>
      <c r="AUC188" s="31"/>
      <c r="AUD188" s="31"/>
      <c r="AUE188" s="31"/>
      <c r="AUF188" s="31"/>
      <c r="AUG188" s="31"/>
      <c r="AUH188" s="31"/>
      <c r="AUI188" s="31"/>
      <c r="AUJ188" s="31"/>
      <c r="AUK188" s="31"/>
      <c r="AUL188" s="31"/>
      <c r="AUM188" s="31"/>
      <c r="AUN188" s="31"/>
      <c r="AUO188" s="31"/>
      <c r="AUP188" s="31"/>
      <c r="AUQ188" s="31"/>
      <c r="AUR188" s="31"/>
      <c r="AUS188" s="31"/>
      <c r="AUT188" s="31"/>
      <c r="AUU188" s="31"/>
      <c r="AUV188" s="31"/>
      <c r="AUW188" s="31"/>
      <c r="AUX188" s="31"/>
      <c r="AUY188" s="31"/>
      <c r="AUZ188" s="31"/>
      <c r="AVA188" s="31"/>
      <c r="AVB188" s="31"/>
      <c r="AVC188" s="31"/>
      <c r="AVD188" s="31"/>
      <c r="AVE188" s="31"/>
      <c r="AVF188" s="31"/>
      <c r="AVG188" s="31"/>
      <c r="AVH188" s="31"/>
      <c r="AVI188" s="31"/>
      <c r="AVJ188" s="31"/>
      <c r="AVK188" s="31"/>
      <c r="AVL188" s="31"/>
      <c r="AVM188" s="31"/>
      <c r="AVN188" s="31"/>
      <c r="AVO188" s="31"/>
      <c r="AVP188" s="31"/>
      <c r="AVQ188" s="31"/>
      <c r="AVR188" s="31"/>
      <c r="AVS188" s="31"/>
      <c r="AVT188" s="31"/>
      <c r="AVU188" s="31"/>
      <c r="AVV188" s="31"/>
      <c r="AVW188" s="31"/>
      <c r="AVX188" s="31"/>
      <c r="AVY188" s="31"/>
      <c r="AVZ188" s="31"/>
      <c r="AWA188" s="31"/>
      <c r="AWB188" s="31"/>
      <c r="AWC188" s="31"/>
      <c r="AWD188" s="31"/>
      <c r="AWE188" s="31"/>
      <c r="AWF188" s="31"/>
      <c r="AWG188" s="31"/>
      <c r="AWH188" s="31"/>
      <c r="AWI188" s="31"/>
      <c r="AWJ188" s="31"/>
      <c r="AWK188" s="31"/>
      <c r="AWL188" s="31"/>
      <c r="AWM188" s="31"/>
      <c r="AWN188" s="31"/>
      <c r="AWO188" s="31"/>
      <c r="AWP188" s="31"/>
      <c r="AWQ188" s="31"/>
      <c r="AWR188" s="31"/>
      <c r="AWS188" s="31"/>
      <c r="AWT188" s="31"/>
      <c r="AWU188" s="31"/>
      <c r="AWV188" s="31"/>
      <c r="AWW188" s="31"/>
      <c r="AWX188" s="31"/>
      <c r="AWY188" s="31"/>
      <c r="AWZ188" s="31"/>
      <c r="AXA188" s="31"/>
      <c r="AXB188" s="31"/>
      <c r="AXC188" s="31"/>
      <c r="AXD188" s="31"/>
      <c r="AXE188" s="31"/>
      <c r="AXF188" s="31"/>
      <c r="AXG188" s="31"/>
      <c r="AXH188" s="31"/>
      <c r="AXI188" s="31"/>
      <c r="AXJ188" s="31"/>
      <c r="AXK188" s="31"/>
      <c r="AXL188" s="31"/>
      <c r="AXM188" s="31"/>
      <c r="AXN188" s="31"/>
      <c r="AXO188" s="31"/>
      <c r="AXP188" s="31"/>
      <c r="AXQ188" s="31"/>
      <c r="AXR188" s="31"/>
      <c r="AXS188" s="31"/>
      <c r="AXT188" s="31"/>
      <c r="AXU188" s="31"/>
      <c r="AXV188" s="31"/>
      <c r="AXW188" s="31"/>
      <c r="AXX188" s="31"/>
      <c r="AXY188" s="31"/>
      <c r="AXZ188" s="31"/>
      <c r="AYA188" s="31"/>
      <c r="AYB188" s="31"/>
      <c r="AYC188" s="31"/>
      <c r="AYD188" s="31"/>
      <c r="AYE188" s="31"/>
      <c r="AYF188" s="31"/>
      <c r="AYG188" s="31"/>
      <c r="AYH188" s="31"/>
      <c r="AYI188" s="31"/>
      <c r="AYJ188" s="31"/>
      <c r="AYK188" s="31"/>
      <c r="AYL188" s="31"/>
      <c r="AYM188" s="31"/>
      <c r="AYN188" s="31"/>
      <c r="AYO188" s="31"/>
      <c r="AYP188" s="31"/>
      <c r="AYQ188" s="31"/>
      <c r="AYR188" s="31"/>
      <c r="AYS188" s="31"/>
      <c r="AYT188" s="31"/>
      <c r="AYU188" s="31"/>
      <c r="AYV188" s="31"/>
      <c r="AYW188" s="31"/>
      <c r="AYX188" s="31"/>
      <c r="AYY188" s="31"/>
      <c r="AYZ188" s="31"/>
      <c r="AZA188" s="31"/>
      <c r="AZB188" s="31"/>
      <c r="AZC188" s="31"/>
      <c r="AZD188" s="31"/>
      <c r="AZE188" s="31"/>
      <c r="AZF188" s="31"/>
      <c r="AZG188" s="31"/>
      <c r="AZH188" s="31"/>
      <c r="AZI188" s="31"/>
      <c r="AZJ188" s="31"/>
      <c r="AZK188" s="31"/>
      <c r="AZL188" s="31"/>
      <c r="AZM188" s="31"/>
      <c r="AZN188" s="31"/>
      <c r="AZO188" s="31"/>
      <c r="AZP188" s="31"/>
      <c r="AZQ188" s="31"/>
      <c r="AZR188" s="31"/>
      <c r="AZS188" s="31"/>
      <c r="AZT188" s="31"/>
      <c r="AZU188" s="31"/>
      <c r="AZV188" s="31"/>
      <c r="AZW188" s="31"/>
      <c r="AZX188" s="31"/>
      <c r="AZY188" s="31"/>
      <c r="AZZ188" s="31"/>
      <c r="BAA188" s="31"/>
      <c r="BAB188" s="31"/>
      <c r="BAC188" s="31"/>
      <c r="BAD188" s="31"/>
      <c r="BAE188" s="31"/>
      <c r="BAF188" s="31"/>
      <c r="BAG188" s="31"/>
      <c r="BAH188" s="31"/>
      <c r="BAI188" s="31"/>
      <c r="BAJ188" s="31"/>
      <c r="BAK188" s="31"/>
      <c r="BAL188" s="31"/>
      <c r="BAM188" s="31"/>
      <c r="BAN188" s="31"/>
      <c r="BAO188" s="31"/>
      <c r="BAP188" s="31"/>
      <c r="BAQ188" s="31"/>
      <c r="BAR188" s="31"/>
      <c r="BAS188" s="31"/>
      <c r="BAT188" s="31"/>
      <c r="BAU188" s="31"/>
      <c r="BAV188" s="31"/>
      <c r="BAW188" s="31"/>
      <c r="BAX188" s="31"/>
      <c r="BAY188" s="31"/>
      <c r="BAZ188" s="31"/>
      <c r="BBA188" s="31"/>
      <c r="BBB188" s="31"/>
      <c r="BBC188" s="31"/>
      <c r="BBD188" s="31"/>
      <c r="BBE188" s="31"/>
      <c r="BBF188" s="31"/>
      <c r="BBG188" s="31"/>
      <c r="BBH188" s="31"/>
      <c r="BBI188" s="31"/>
      <c r="BBJ188" s="31"/>
      <c r="BBK188" s="31"/>
      <c r="BBL188" s="31"/>
      <c r="BBM188" s="31"/>
      <c r="BBN188" s="31"/>
      <c r="BBO188" s="31"/>
      <c r="BBP188" s="31"/>
      <c r="BBQ188" s="31"/>
      <c r="BBR188" s="31"/>
      <c r="BBS188" s="31"/>
      <c r="BBT188" s="31"/>
      <c r="BBU188" s="31"/>
      <c r="BBV188" s="31"/>
      <c r="BBW188" s="31"/>
      <c r="BBX188" s="31"/>
      <c r="BBY188" s="31"/>
      <c r="BBZ188" s="31"/>
      <c r="BCA188" s="31"/>
      <c r="BCB188" s="31"/>
      <c r="BCC188" s="31"/>
      <c r="BCD188" s="31"/>
      <c r="BCE188" s="31"/>
      <c r="BCF188" s="31"/>
      <c r="BCG188" s="31"/>
      <c r="BCH188" s="31"/>
      <c r="BCI188" s="31"/>
      <c r="BCJ188" s="31"/>
      <c r="BCK188" s="31"/>
      <c r="BCL188" s="31"/>
      <c r="BCM188" s="31"/>
      <c r="BCN188" s="31"/>
      <c r="BCO188" s="31"/>
      <c r="BCP188" s="31"/>
      <c r="BCQ188" s="31"/>
      <c r="BCR188" s="31"/>
      <c r="BCS188" s="31"/>
      <c r="BCT188" s="31"/>
      <c r="BCU188" s="31"/>
      <c r="BCV188" s="31"/>
      <c r="BCW188" s="31"/>
      <c r="BCX188" s="31"/>
      <c r="BCY188" s="31"/>
      <c r="BCZ188" s="31"/>
      <c r="BDA188" s="31"/>
      <c r="BDB188" s="31"/>
      <c r="BDC188" s="31"/>
      <c r="BDD188" s="31"/>
      <c r="BDE188" s="31"/>
      <c r="BDF188" s="31"/>
      <c r="BDG188" s="31"/>
      <c r="BDH188" s="31"/>
      <c r="BDI188" s="31"/>
      <c r="BDJ188" s="31"/>
      <c r="BDK188" s="31"/>
      <c r="BDL188" s="31"/>
      <c r="BDM188" s="31"/>
      <c r="BDN188" s="31"/>
      <c r="BDO188" s="31"/>
      <c r="BDP188" s="31"/>
      <c r="BDQ188" s="31"/>
      <c r="BDR188" s="31"/>
      <c r="BDS188" s="31"/>
      <c r="BDT188" s="31"/>
      <c r="BDU188" s="31"/>
      <c r="BDV188" s="31"/>
      <c r="BDW188" s="31"/>
      <c r="BDX188" s="31"/>
      <c r="BDY188" s="31"/>
      <c r="BDZ188" s="31"/>
      <c r="BEA188" s="31"/>
      <c r="BEB188" s="31"/>
      <c r="BEC188" s="31"/>
      <c r="BED188" s="31"/>
      <c r="BEE188" s="31"/>
      <c r="BEF188" s="31"/>
      <c r="BEG188" s="31"/>
      <c r="BEH188" s="31"/>
      <c r="BEI188" s="31"/>
      <c r="BEJ188" s="31"/>
      <c r="BEK188" s="31"/>
      <c r="BEL188" s="31"/>
      <c r="BEM188" s="31"/>
      <c r="BEN188" s="31"/>
      <c r="BEO188" s="31"/>
      <c r="BEP188" s="31"/>
      <c r="BEQ188" s="31"/>
      <c r="BER188" s="31"/>
      <c r="BES188" s="31"/>
      <c r="BET188" s="31"/>
      <c r="BEU188" s="31"/>
      <c r="BEV188" s="31"/>
      <c r="BEW188" s="31"/>
      <c r="BEX188" s="31"/>
      <c r="BEY188" s="31"/>
      <c r="BEZ188" s="31"/>
      <c r="BFA188" s="31"/>
      <c r="BFB188" s="31"/>
      <c r="BFC188" s="31"/>
      <c r="BFD188" s="31"/>
      <c r="BFE188" s="31"/>
      <c r="BFF188" s="31"/>
      <c r="BFG188" s="31"/>
      <c r="BFH188" s="31"/>
      <c r="BFI188" s="31"/>
      <c r="BFJ188" s="31"/>
      <c r="BFK188" s="31"/>
      <c r="BFL188" s="31"/>
      <c r="BFM188" s="31"/>
      <c r="BFN188" s="31"/>
      <c r="BFO188" s="31"/>
      <c r="BFP188" s="31"/>
      <c r="BFQ188" s="31"/>
      <c r="BFR188" s="31"/>
      <c r="BFS188" s="31"/>
      <c r="BFT188" s="31"/>
      <c r="BFU188" s="31"/>
      <c r="BFV188" s="31"/>
      <c r="BFW188" s="31"/>
      <c r="BFX188" s="31"/>
      <c r="BFY188" s="31"/>
      <c r="BFZ188" s="31"/>
      <c r="BGA188" s="31"/>
      <c r="BGB188" s="31"/>
      <c r="BGC188" s="31"/>
      <c r="BGD188" s="31"/>
      <c r="BGE188" s="31"/>
      <c r="BGF188" s="31"/>
      <c r="BGG188" s="31"/>
      <c r="BGH188" s="31"/>
      <c r="BGI188" s="31"/>
      <c r="BGJ188" s="31"/>
      <c r="BGK188" s="31"/>
      <c r="BGL188" s="31"/>
      <c r="BGM188" s="31"/>
      <c r="BGN188" s="31"/>
      <c r="BGO188" s="31"/>
      <c r="BGP188" s="31"/>
      <c r="BGQ188" s="31"/>
      <c r="BGR188" s="31"/>
      <c r="BGS188" s="31"/>
      <c r="BGT188" s="31"/>
      <c r="BGU188" s="31"/>
      <c r="BGV188" s="31"/>
      <c r="BGW188" s="31"/>
      <c r="BGX188" s="31"/>
      <c r="BGY188" s="31"/>
      <c r="BGZ188" s="31"/>
      <c r="BHA188" s="31"/>
      <c r="BHB188" s="31"/>
      <c r="BHC188" s="31"/>
      <c r="BHD188" s="31"/>
      <c r="BHE188" s="31"/>
      <c r="BHF188" s="31"/>
      <c r="BHG188" s="31"/>
      <c r="BHH188" s="31"/>
      <c r="BHI188" s="31"/>
      <c r="BHJ188" s="31"/>
      <c r="BHK188" s="31"/>
      <c r="BHL188" s="31"/>
      <c r="BHM188" s="31"/>
      <c r="BHN188" s="31"/>
      <c r="BHO188" s="31"/>
      <c r="BHP188" s="31"/>
      <c r="BHQ188" s="31"/>
      <c r="BHR188" s="31"/>
      <c r="BHS188" s="31"/>
      <c r="BHT188" s="31"/>
      <c r="BHU188" s="31"/>
      <c r="BHV188" s="31"/>
      <c r="BHW188" s="31"/>
      <c r="BHX188" s="31"/>
      <c r="BHY188" s="31"/>
      <c r="BHZ188" s="31"/>
      <c r="BIA188" s="31"/>
      <c r="BIB188" s="31"/>
      <c r="BIC188" s="31"/>
      <c r="BID188" s="31"/>
      <c r="BIE188" s="31"/>
      <c r="BIF188" s="31"/>
      <c r="BIG188" s="31"/>
      <c r="BIH188" s="31"/>
      <c r="BII188" s="31"/>
      <c r="BIJ188" s="31"/>
      <c r="BIK188" s="31"/>
      <c r="BIL188" s="31"/>
      <c r="BIM188" s="31"/>
      <c r="BIN188" s="31"/>
      <c r="BIO188" s="31"/>
      <c r="BIP188" s="31"/>
      <c r="BIQ188" s="31"/>
      <c r="BIR188" s="31"/>
      <c r="BIS188" s="31"/>
      <c r="BIT188" s="31"/>
      <c r="BIU188" s="31"/>
      <c r="BIV188" s="31"/>
      <c r="BIW188" s="31"/>
      <c r="BIX188" s="31"/>
      <c r="BIY188" s="31"/>
      <c r="BIZ188" s="31"/>
      <c r="BJA188" s="31"/>
      <c r="BJB188" s="31"/>
      <c r="BJC188" s="31"/>
      <c r="BJD188" s="31"/>
      <c r="BJE188" s="31"/>
      <c r="BJF188" s="31"/>
      <c r="BJG188" s="31"/>
      <c r="BJH188" s="31"/>
      <c r="BJI188" s="31"/>
      <c r="BJJ188" s="31"/>
      <c r="BJK188" s="31"/>
      <c r="BJL188" s="31"/>
      <c r="BJM188" s="31"/>
      <c r="BJN188" s="31"/>
      <c r="BJO188" s="31"/>
      <c r="BJP188" s="31"/>
      <c r="BJQ188" s="31"/>
      <c r="BJR188" s="31"/>
      <c r="BJS188" s="31"/>
      <c r="BJT188" s="31"/>
      <c r="BJU188" s="31"/>
      <c r="BJV188" s="31"/>
      <c r="BJW188" s="31"/>
      <c r="BJX188" s="31"/>
      <c r="BJY188" s="31"/>
      <c r="BJZ188" s="31"/>
      <c r="BKA188" s="31"/>
      <c r="BKB188" s="31"/>
      <c r="BKC188" s="31"/>
      <c r="BKD188" s="31"/>
      <c r="BKE188" s="31"/>
      <c r="BKF188" s="31"/>
      <c r="BKG188" s="31"/>
      <c r="BKH188" s="31"/>
      <c r="BKI188" s="31"/>
      <c r="BKJ188" s="31"/>
      <c r="BKK188" s="31"/>
      <c r="BKL188" s="31"/>
      <c r="BKM188" s="31"/>
      <c r="BKN188" s="31"/>
      <c r="BKO188" s="31"/>
      <c r="BKP188" s="31"/>
      <c r="BKQ188" s="31"/>
      <c r="BKR188" s="31"/>
      <c r="BKS188" s="31"/>
      <c r="BKT188" s="31"/>
      <c r="BKU188" s="31"/>
      <c r="BKV188" s="31"/>
      <c r="BKW188" s="31"/>
      <c r="BKX188" s="31"/>
      <c r="BKY188" s="31"/>
      <c r="BKZ188" s="31"/>
      <c r="BLA188" s="31"/>
      <c r="BLB188" s="31"/>
      <c r="BLC188" s="31"/>
      <c r="BLD188" s="31"/>
      <c r="BLE188" s="31"/>
      <c r="BLF188" s="31"/>
      <c r="BLG188" s="31"/>
      <c r="BLH188" s="31"/>
      <c r="BLI188" s="31"/>
      <c r="BLJ188" s="31"/>
      <c r="BLK188" s="31"/>
      <c r="BLL188" s="31"/>
      <c r="BLM188" s="31"/>
      <c r="BLN188" s="31"/>
      <c r="BLO188" s="31"/>
      <c r="BLP188" s="31"/>
      <c r="BLQ188" s="31"/>
      <c r="BLR188" s="31"/>
      <c r="BLS188" s="31"/>
      <c r="BLT188" s="31"/>
      <c r="BLU188" s="31"/>
      <c r="BLV188" s="31"/>
      <c r="BLW188" s="31"/>
      <c r="BLX188" s="31"/>
      <c r="BLY188" s="31"/>
      <c r="BLZ188" s="31"/>
      <c r="BMA188" s="31"/>
      <c r="BMB188" s="31"/>
      <c r="BMC188" s="31"/>
      <c r="BMD188" s="31"/>
      <c r="BME188" s="31"/>
      <c r="BMF188" s="31"/>
      <c r="BMG188" s="31"/>
      <c r="BMH188" s="31"/>
      <c r="BMI188" s="31"/>
      <c r="BMJ188" s="31"/>
      <c r="BMK188" s="31"/>
      <c r="BML188" s="31"/>
      <c r="BMM188" s="31"/>
      <c r="BMN188" s="31"/>
      <c r="BMO188" s="31"/>
      <c r="BMP188" s="31"/>
      <c r="BMQ188" s="31"/>
      <c r="BMR188" s="31"/>
      <c r="BMS188" s="31"/>
      <c r="BMT188" s="31"/>
      <c r="BMU188" s="31"/>
      <c r="BMV188" s="31"/>
      <c r="BMW188" s="31"/>
      <c r="BMX188" s="31"/>
      <c r="BMY188" s="31"/>
      <c r="BMZ188" s="31"/>
      <c r="BNA188" s="31"/>
      <c r="BNB188" s="31"/>
      <c r="BNC188" s="31"/>
      <c r="BND188" s="31"/>
      <c r="BNE188" s="31"/>
      <c r="BNF188" s="31"/>
      <c r="BNG188" s="31"/>
      <c r="BNH188" s="31"/>
      <c r="BNI188" s="31"/>
      <c r="BNJ188" s="31"/>
      <c r="BNK188" s="31"/>
      <c r="BNL188" s="31"/>
      <c r="BNM188" s="31"/>
      <c r="BNN188" s="31"/>
      <c r="BNO188" s="31"/>
      <c r="BNP188" s="31"/>
      <c r="BNQ188" s="31"/>
      <c r="BNR188" s="31"/>
      <c r="BNS188" s="31"/>
      <c r="BNT188" s="31"/>
      <c r="BNU188" s="31"/>
      <c r="BNV188" s="31"/>
      <c r="BNW188" s="31"/>
      <c r="BNX188" s="31"/>
      <c r="BNY188" s="31"/>
      <c r="BNZ188" s="31"/>
      <c r="BOA188" s="31"/>
      <c r="BOB188" s="31"/>
      <c r="BOC188" s="31"/>
      <c r="BOD188" s="31"/>
      <c r="BOE188" s="31"/>
      <c r="BOF188" s="31"/>
      <c r="BOG188" s="31"/>
      <c r="BOH188" s="31"/>
      <c r="BOI188" s="31"/>
      <c r="BOJ188" s="31"/>
      <c r="BOK188" s="31"/>
      <c r="BOL188" s="31"/>
      <c r="BOM188" s="31"/>
      <c r="BON188" s="31"/>
      <c r="BOO188" s="31"/>
      <c r="BOP188" s="31"/>
      <c r="BOQ188" s="31"/>
      <c r="BOR188" s="31"/>
      <c r="BOS188" s="31"/>
      <c r="BOT188" s="31"/>
      <c r="BOU188" s="31"/>
      <c r="BOV188" s="31"/>
      <c r="BOW188" s="31"/>
      <c r="BOX188" s="31"/>
      <c r="BOY188" s="31"/>
      <c r="BOZ188" s="31"/>
      <c r="BPA188" s="31"/>
      <c r="BPB188" s="31"/>
      <c r="BPC188" s="31"/>
      <c r="BPD188" s="31"/>
      <c r="BPE188" s="31"/>
      <c r="BPF188" s="31"/>
      <c r="BPG188" s="31"/>
      <c r="BPH188" s="31"/>
      <c r="BPI188" s="31"/>
      <c r="BPJ188" s="31"/>
      <c r="BPK188" s="31"/>
      <c r="BPL188" s="31"/>
      <c r="BPM188" s="31"/>
      <c r="BPN188" s="31"/>
      <c r="BPO188" s="31"/>
      <c r="BPP188" s="31"/>
      <c r="BPQ188" s="31"/>
      <c r="BPR188" s="31"/>
      <c r="BPS188" s="31"/>
      <c r="BPT188" s="31"/>
      <c r="BPU188" s="31"/>
      <c r="BPV188" s="31"/>
      <c r="BPW188" s="31"/>
      <c r="BPX188" s="31"/>
      <c r="BPY188" s="31"/>
      <c r="BPZ188" s="31"/>
      <c r="BQA188" s="31"/>
      <c r="BQB188" s="31"/>
      <c r="BQC188" s="31"/>
      <c r="BQD188" s="31"/>
      <c r="BQE188" s="31"/>
      <c r="BQF188" s="31"/>
      <c r="BQG188" s="31"/>
      <c r="BQH188" s="31"/>
      <c r="BQI188" s="31"/>
      <c r="BQJ188" s="31"/>
      <c r="BQK188" s="31"/>
      <c r="BQL188" s="31"/>
      <c r="BQM188" s="31"/>
      <c r="BQN188" s="31"/>
      <c r="BQO188" s="31"/>
      <c r="BQP188" s="31"/>
      <c r="BQQ188" s="31"/>
      <c r="BQR188" s="31"/>
      <c r="BQS188" s="31"/>
      <c r="BQT188" s="31"/>
      <c r="BQU188" s="31"/>
      <c r="BQV188" s="31"/>
      <c r="BQW188" s="31"/>
      <c r="BQX188" s="31"/>
      <c r="BQY188" s="31"/>
      <c r="BQZ188" s="31"/>
      <c r="BRA188" s="31"/>
      <c r="BRB188" s="31"/>
      <c r="BRC188" s="31"/>
      <c r="BRD188" s="31"/>
      <c r="BRE188" s="31"/>
      <c r="BRF188" s="31"/>
      <c r="BRG188" s="31"/>
      <c r="BRH188" s="31"/>
      <c r="BRI188" s="31"/>
      <c r="BRJ188" s="31"/>
      <c r="BRK188" s="31"/>
      <c r="BRL188" s="31"/>
      <c r="BRM188" s="31"/>
      <c r="BRN188" s="31"/>
      <c r="BRO188" s="31"/>
      <c r="BRP188" s="31"/>
      <c r="BRQ188" s="31"/>
      <c r="BRR188" s="31"/>
      <c r="BRS188" s="31"/>
      <c r="BRT188" s="31"/>
      <c r="BRU188" s="31"/>
      <c r="BRV188" s="31"/>
      <c r="BRW188" s="31"/>
      <c r="BRX188" s="31"/>
      <c r="BRY188" s="31"/>
      <c r="BRZ188" s="31"/>
      <c r="BSA188" s="31"/>
      <c r="BSB188" s="31"/>
      <c r="BSC188" s="31"/>
      <c r="BSD188" s="31"/>
      <c r="BSE188" s="31"/>
      <c r="BSF188" s="31"/>
      <c r="BSG188" s="31"/>
      <c r="BSH188" s="31"/>
      <c r="BSI188" s="31"/>
      <c r="BSJ188" s="31"/>
      <c r="BSK188" s="31"/>
      <c r="BSL188" s="31"/>
      <c r="BSM188" s="31"/>
      <c r="BSN188" s="31"/>
      <c r="BSO188" s="31"/>
      <c r="BSP188" s="31"/>
      <c r="BSQ188" s="31"/>
      <c r="BSR188" s="31"/>
      <c r="BSS188" s="31"/>
      <c r="BST188" s="31"/>
      <c r="BSU188" s="31"/>
      <c r="BSV188" s="31"/>
      <c r="BSW188" s="31"/>
      <c r="BSX188" s="31"/>
      <c r="BSY188" s="31"/>
      <c r="BSZ188" s="31"/>
      <c r="BTA188" s="31"/>
      <c r="BTB188" s="31"/>
      <c r="BTC188" s="31"/>
      <c r="BTD188" s="31"/>
      <c r="BTE188" s="31"/>
      <c r="BTF188" s="31"/>
      <c r="BTG188" s="31"/>
      <c r="BTH188" s="31"/>
      <c r="BTI188" s="31"/>
      <c r="BTJ188" s="31"/>
      <c r="BTK188" s="31"/>
      <c r="BTL188" s="31"/>
      <c r="BTM188" s="31"/>
      <c r="BTN188" s="31"/>
      <c r="BTO188" s="31"/>
      <c r="BTP188" s="31"/>
      <c r="BTQ188" s="31"/>
      <c r="BTR188" s="31"/>
      <c r="BTS188" s="31"/>
      <c r="BTT188" s="31"/>
      <c r="BTU188" s="31"/>
      <c r="BTV188" s="31"/>
      <c r="BTW188" s="31"/>
      <c r="BTX188" s="31"/>
      <c r="BTY188" s="31"/>
      <c r="BTZ188" s="31"/>
      <c r="BUA188" s="31"/>
      <c r="BUB188" s="31"/>
      <c r="BUC188" s="31"/>
      <c r="BUD188" s="31"/>
      <c r="BUE188" s="31"/>
      <c r="BUF188" s="31"/>
      <c r="BUG188" s="31"/>
      <c r="BUH188" s="31"/>
      <c r="BUI188" s="31"/>
      <c r="BUJ188" s="31"/>
      <c r="BUK188" s="31"/>
      <c r="BUL188" s="31"/>
      <c r="BUM188" s="31"/>
      <c r="BUN188" s="31"/>
      <c r="BUO188" s="31"/>
      <c r="BUP188" s="31"/>
      <c r="BUQ188" s="31"/>
      <c r="BUR188" s="31"/>
      <c r="BUS188" s="31"/>
      <c r="BUT188" s="31"/>
      <c r="BUU188" s="31"/>
      <c r="BUV188" s="31"/>
      <c r="BUW188" s="31"/>
      <c r="BUX188" s="31"/>
      <c r="BUY188" s="31"/>
      <c r="BUZ188" s="31"/>
      <c r="BVA188" s="31"/>
      <c r="BVB188" s="31"/>
      <c r="BVC188" s="31"/>
      <c r="BVD188" s="31"/>
      <c r="BVE188" s="31"/>
      <c r="BVF188" s="31"/>
      <c r="BVG188" s="31"/>
      <c r="BVH188" s="31"/>
      <c r="BVI188" s="31"/>
      <c r="BVJ188" s="31"/>
      <c r="BVK188" s="31"/>
      <c r="BVL188" s="31"/>
      <c r="BVM188" s="31"/>
      <c r="BVN188" s="31"/>
      <c r="BVO188" s="31"/>
      <c r="BVP188" s="31"/>
      <c r="BVQ188" s="31"/>
      <c r="BVR188" s="31"/>
      <c r="BVS188" s="31"/>
      <c r="BVT188" s="31"/>
      <c r="BVU188" s="31"/>
      <c r="BVV188" s="31"/>
      <c r="BVW188" s="31"/>
      <c r="BVX188" s="31"/>
      <c r="BVY188" s="31"/>
      <c r="BVZ188" s="31"/>
      <c r="BWA188" s="31"/>
      <c r="BWB188" s="31"/>
      <c r="BWC188" s="31"/>
      <c r="BWD188" s="31"/>
      <c r="BWE188" s="31"/>
      <c r="BWF188" s="31"/>
      <c r="BWG188" s="31"/>
      <c r="BWH188" s="31"/>
      <c r="BWI188" s="31"/>
      <c r="BWJ188" s="31"/>
      <c r="BWK188" s="31"/>
      <c r="BWL188" s="31"/>
      <c r="BWM188" s="31"/>
      <c r="BWN188" s="31"/>
      <c r="BWO188" s="31"/>
      <c r="BWP188" s="31"/>
      <c r="BWQ188" s="31"/>
      <c r="BWR188" s="31"/>
      <c r="BWS188" s="31"/>
      <c r="BWT188" s="31"/>
      <c r="BWU188" s="31"/>
      <c r="BWV188" s="31"/>
      <c r="BWW188" s="31"/>
      <c r="BWX188" s="31"/>
      <c r="BWY188" s="31"/>
      <c r="BWZ188" s="31"/>
      <c r="BXA188" s="31"/>
      <c r="BXB188" s="31"/>
      <c r="BXC188" s="31"/>
      <c r="BXD188" s="31"/>
      <c r="BXE188" s="31"/>
      <c r="BXF188" s="31"/>
      <c r="BXG188" s="31"/>
      <c r="BXH188" s="31"/>
      <c r="BXI188" s="31"/>
      <c r="BXJ188" s="31"/>
      <c r="BXK188" s="31"/>
      <c r="BXL188" s="31"/>
      <c r="BXM188" s="31"/>
      <c r="BXN188" s="31"/>
      <c r="BXO188" s="31"/>
      <c r="BXP188" s="31"/>
      <c r="BXQ188" s="31"/>
      <c r="BXR188" s="31"/>
      <c r="BXS188" s="31"/>
      <c r="BXT188" s="31"/>
      <c r="BXU188" s="31"/>
      <c r="BXV188" s="31"/>
      <c r="BXW188" s="31"/>
      <c r="BXX188" s="31"/>
      <c r="BXY188" s="31"/>
      <c r="BXZ188" s="31"/>
      <c r="BYA188" s="31"/>
      <c r="BYB188" s="31"/>
      <c r="BYC188" s="31"/>
      <c r="BYD188" s="31"/>
      <c r="BYE188" s="31"/>
      <c r="BYF188" s="31"/>
      <c r="BYG188" s="31"/>
      <c r="BYH188" s="31"/>
      <c r="BYI188" s="31"/>
      <c r="BYJ188" s="31"/>
      <c r="BYK188" s="31"/>
      <c r="BYL188" s="31"/>
      <c r="BYM188" s="31"/>
      <c r="BYN188" s="31"/>
      <c r="BYO188" s="31"/>
      <c r="BYP188" s="31"/>
      <c r="BYQ188" s="31"/>
      <c r="BYR188" s="31"/>
      <c r="BYS188" s="31"/>
      <c r="BYT188" s="31"/>
      <c r="BYU188" s="31"/>
      <c r="BYV188" s="31"/>
      <c r="BYW188" s="31"/>
      <c r="BYX188" s="31"/>
      <c r="BYY188" s="31"/>
      <c r="BYZ188" s="31"/>
      <c r="BZA188" s="31"/>
      <c r="BZB188" s="31"/>
      <c r="BZC188" s="31"/>
      <c r="BZD188" s="31"/>
      <c r="BZE188" s="31"/>
      <c r="BZF188" s="31"/>
      <c r="BZG188" s="31"/>
      <c r="BZH188" s="31"/>
      <c r="BZI188" s="31"/>
      <c r="BZJ188" s="31"/>
      <c r="BZK188" s="31"/>
      <c r="BZL188" s="31"/>
      <c r="BZM188" s="31"/>
      <c r="BZN188" s="31"/>
      <c r="BZO188" s="31"/>
      <c r="BZP188" s="31"/>
      <c r="BZQ188" s="31"/>
      <c r="BZR188" s="31"/>
      <c r="BZS188" s="31"/>
      <c r="BZT188" s="31"/>
      <c r="BZU188" s="31"/>
      <c r="BZV188" s="31"/>
      <c r="BZW188" s="31"/>
      <c r="BZX188" s="31"/>
      <c r="BZY188" s="31"/>
      <c r="BZZ188" s="31"/>
      <c r="CAA188" s="31"/>
      <c r="CAB188" s="31"/>
      <c r="CAC188" s="31"/>
      <c r="CAD188" s="31"/>
      <c r="CAE188" s="31"/>
      <c r="CAF188" s="31"/>
      <c r="CAG188" s="31"/>
      <c r="CAH188" s="31"/>
      <c r="CAI188" s="31"/>
      <c r="CAJ188" s="31"/>
      <c r="CAK188" s="31"/>
      <c r="CAL188" s="31"/>
      <c r="CAM188" s="31"/>
      <c r="CAN188" s="31"/>
      <c r="CAO188" s="31"/>
      <c r="CAP188" s="31"/>
      <c r="CAQ188" s="31"/>
      <c r="CAR188" s="31"/>
      <c r="CAS188" s="31"/>
      <c r="CAT188" s="31"/>
      <c r="CAU188" s="31"/>
      <c r="CAV188" s="31"/>
      <c r="CAW188" s="31"/>
      <c r="CAX188" s="31"/>
      <c r="CAY188" s="31"/>
      <c r="CAZ188" s="31"/>
      <c r="CBA188" s="31"/>
      <c r="CBB188" s="31"/>
      <c r="CBC188" s="31"/>
      <c r="CBD188" s="31"/>
      <c r="CBE188" s="31"/>
      <c r="CBF188" s="31"/>
      <c r="CBG188" s="31"/>
      <c r="CBH188" s="31"/>
      <c r="CBI188" s="31"/>
      <c r="CBJ188" s="31"/>
      <c r="CBK188" s="31"/>
      <c r="CBL188" s="31"/>
      <c r="CBM188" s="31"/>
      <c r="CBN188" s="31"/>
      <c r="CBO188" s="31"/>
      <c r="CBP188" s="31"/>
      <c r="CBQ188" s="31"/>
      <c r="CBR188" s="31"/>
      <c r="CBS188" s="31"/>
      <c r="CBT188" s="31"/>
      <c r="CBU188" s="31"/>
      <c r="CBV188" s="31"/>
      <c r="CBW188" s="31"/>
      <c r="CBX188" s="31"/>
      <c r="CBY188" s="31"/>
      <c r="CBZ188" s="31"/>
      <c r="CCA188" s="31"/>
      <c r="CCB188" s="31"/>
      <c r="CCC188" s="31"/>
      <c r="CCD188" s="31"/>
      <c r="CCE188" s="31"/>
      <c r="CCF188" s="31"/>
      <c r="CCG188" s="31"/>
      <c r="CCH188" s="31"/>
      <c r="CCI188" s="31"/>
      <c r="CCJ188" s="31"/>
      <c r="CCK188" s="31"/>
      <c r="CCL188" s="31"/>
      <c r="CCM188" s="31"/>
      <c r="CCN188" s="31"/>
      <c r="CCO188" s="31"/>
      <c r="CCP188" s="31"/>
      <c r="CCQ188" s="31"/>
      <c r="CCR188" s="31"/>
      <c r="CCS188" s="31"/>
      <c r="CCT188" s="31"/>
      <c r="CCU188" s="31"/>
      <c r="CCV188" s="31"/>
      <c r="CCW188" s="31"/>
      <c r="CCX188" s="31"/>
      <c r="CCY188" s="31"/>
      <c r="CCZ188" s="31"/>
      <c r="CDA188" s="31"/>
      <c r="CDB188" s="31"/>
      <c r="CDC188" s="31"/>
      <c r="CDD188" s="31"/>
      <c r="CDE188" s="31"/>
      <c r="CDF188" s="31"/>
      <c r="CDG188" s="31"/>
      <c r="CDH188" s="31"/>
      <c r="CDI188" s="31"/>
      <c r="CDJ188" s="31"/>
      <c r="CDK188" s="31"/>
      <c r="CDL188" s="31"/>
      <c r="CDM188" s="31"/>
      <c r="CDN188" s="31"/>
      <c r="CDO188" s="31"/>
      <c r="CDP188" s="31"/>
      <c r="CDQ188" s="31"/>
      <c r="CDR188" s="31"/>
      <c r="CDS188" s="31"/>
      <c r="CDT188" s="31"/>
      <c r="CDU188" s="31"/>
      <c r="CDV188" s="31"/>
      <c r="CDW188" s="31"/>
      <c r="CDX188" s="31"/>
      <c r="CDY188" s="31"/>
      <c r="CDZ188" s="31"/>
      <c r="CEA188" s="31"/>
      <c r="CEB188" s="31"/>
      <c r="CEC188" s="31"/>
      <c r="CED188" s="31"/>
      <c r="CEE188" s="31"/>
      <c r="CEF188" s="31"/>
      <c r="CEG188" s="31"/>
      <c r="CEH188" s="31"/>
      <c r="CEI188" s="31"/>
      <c r="CEJ188" s="31"/>
      <c r="CEK188" s="31"/>
      <c r="CEL188" s="31"/>
      <c r="CEM188" s="31"/>
      <c r="CEN188" s="31"/>
      <c r="CEO188" s="31"/>
      <c r="CEP188" s="31"/>
      <c r="CEQ188" s="31"/>
      <c r="CER188" s="31"/>
      <c r="CES188" s="31"/>
      <c r="CET188" s="31"/>
      <c r="CEU188" s="31"/>
      <c r="CEV188" s="31"/>
      <c r="CEW188" s="31"/>
      <c r="CEX188" s="31"/>
      <c r="CEY188" s="31"/>
      <c r="CEZ188" s="31"/>
      <c r="CFA188" s="31"/>
      <c r="CFB188" s="31"/>
      <c r="CFC188" s="31"/>
      <c r="CFD188" s="31"/>
      <c r="CFE188" s="31"/>
      <c r="CFF188" s="31"/>
      <c r="CFG188" s="31"/>
      <c r="CFH188" s="31"/>
      <c r="CFI188" s="31"/>
      <c r="CFJ188" s="31"/>
      <c r="CFK188" s="31"/>
      <c r="CFL188" s="31"/>
      <c r="CFM188" s="31"/>
      <c r="CFN188" s="31"/>
      <c r="CFO188" s="31"/>
      <c r="CFP188" s="31"/>
      <c r="CFQ188" s="31"/>
      <c r="CFR188" s="31"/>
      <c r="CFS188" s="31"/>
      <c r="CFT188" s="31"/>
      <c r="CFU188" s="31"/>
      <c r="CFV188" s="31"/>
      <c r="CFW188" s="31"/>
      <c r="CFX188" s="31"/>
      <c r="CFY188" s="31"/>
      <c r="CFZ188" s="31"/>
      <c r="CGA188" s="31"/>
      <c r="CGB188" s="31"/>
      <c r="CGC188" s="31"/>
      <c r="CGD188" s="31"/>
      <c r="CGE188" s="31"/>
      <c r="CGF188" s="31"/>
      <c r="CGG188" s="31"/>
      <c r="CGH188" s="31"/>
      <c r="CGI188" s="31"/>
      <c r="CGJ188" s="31"/>
      <c r="CGK188" s="31"/>
      <c r="CGL188" s="31"/>
      <c r="CGM188" s="31"/>
      <c r="CGN188" s="31"/>
      <c r="CGO188" s="31"/>
      <c r="CGP188" s="31"/>
      <c r="CGQ188" s="31"/>
      <c r="CGR188" s="31"/>
      <c r="CGS188" s="31"/>
      <c r="CGT188" s="31"/>
      <c r="CGU188" s="31"/>
      <c r="CGV188" s="31"/>
      <c r="CGW188" s="31"/>
      <c r="CGX188" s="31"/>
      <c r="CGY188" s="31"/>
      <c r="CGZ188" s="31"/>
      <c r="CHA188" s="31"/>
      <c r="CHB188" s="31"/>
      <c r="CHC188" s="31"/>
      <c r="CHD188" s="31"/>
      <c r="CHE188" s="31"/>
      <c r="CHF188" s="31"/>
      <c r="CHG188" s="31"/>
      <c r="CHH188" s="31"/>
      <c r="CHI188" s="31"/>
      <c r="CHJ188" s="31"/>
      <c r="CHK188" s="31"/>
      <c r="CHL188" s="31"/>
      <c r="CHM188" s="31"/>
      <c r="CHN188" s="31"/>
      <c r="CHO188" s="31"/>
      <c r="CHP188" s="31"/>
      <c r="CHQ188" s="31"/>
      <c r="CHR188" s="31"/>
      <c r="CHS188" s="31"/>
      <c r="CHT188" s="31"/>
      <c r="CHU188" s="31"/>
      <c r="CHV188" s="31"/>
      <c r="CHW188" s="31"/>
      <c r="CHX188" s="31"/>
      <c r="CHY188" s="31"/>
      <c r="CHZ188" s="31"/>
      <c r="CIA188" s="31"/>
      <c r="CIB188" s="31"/>
      <c r="CIC188" s="31"/>
      <c r="CID188" s="31"/>
      <c r="CIE188" s="31"/>
      <c r="CIF188" s="31"/>
      <c r="CIG188" s="31"/>
      <c r="CIH188" s="31"/>
      <c r="CII188" s="31"/>
      <c r="CIJ188" s="31"/>
      <c r="CIK188" s="31"/>
      <c r="CIL188" s="31"/>
      <c r="CIM188" s="31"/>
      <c r="CIN188" s="31"/>
      <c r="CIO188" s="31"/>
      <c r="CIP188" s="31"/>
      <c r="CIQ188" s="31"/>
      <c r="CIR188" s="31"/>
      <c r="CIS188" s="31"/>
      <c r="CIT188" s="31"/>
      <c r="CIU188" s="31"/>
      <c r="CIV188" s="31"/>
      <c r="CIW188" s="31"/>
      <c r="CIX188" s="31"/>
      <c r="CIY188" s="31"/>
      <c r="CIZ188" s="31"/>
      <c r="CJA188" s="31"/>
      <c r="CJB188" s="31"/>
      <c r="CJC188" s="31"/>
      <c r="CJD188" s="31"/>
      <c r="CJE188" s="31"/>
      <c r="CJF188" s="31"/>
      <c r="CJG188" s="31"/>
      <c r="CJH188" s="31"/>
      <c r="CJI188" s="31"/>
      <c r="CJJ188" s="31"/>
      <c r="CJK188" s="31"/>
      <c r="CJL188" s="31"/>
      <c r="CJM188" s="31"/>
      <c r="CJN188" s="31"/>
      <c r="CJO188" s="31"/>
      <c r="CJP188" s="31"/>
      <c r="CJQ188" s="31"/>
      <c r="CJR188" s="31"/>
      <c r="CJS188" s="31"/>
      <c r="CJT188" s="31"/>
      <c r="CJU188" s="31"/>
      <c r="CJV188" s="31"/>
      <c r="CJW188" s="31"/>
      <c r="CJX188" s="31"/>
      <c r="CJY188" s="31"/>
      <c r="CJZ188" s="31"/>
      <c r="CKA188" s="31"/>
      <c r="CKB188" s="31"/>
      <c r="CKC188" s="31"/>
      <c r="CKD188" s="31"/>
      <c r="CKE188" s="31"/>
      <c r="CKF188" s="31"/>
      <c r="CKG188" s="31"/>
      <c r="CKH188" s="31"/>
      <c r="CKI188" s="31"/>
      <c r="CKJ188" s="31"/>
      <c r="CKK188" s="31"/>
      <c r="CKL188" s="31"/>
      <c r="CKM188" s="31"/>
      <c r="CKN188" s="31"/>
      <c r="CKO188" s="31"/>
      <c r="CKP188" s="31"/>
      <c r="CKQ188" s="31"/>
      <c r="CKR188" s="31"/>
      <c r="CKS188" s="31"/>
      <c r="CKT188" s="31"/>
      <c r="CKU188" s="31"/>
      <c r="CKV188" s="31"/>
      <c r="CKW188" s="31"/>
      <c r="CKX188" s="31"/>
      <c r="CKY188" s="31"/>
      <c r="CKZ188" s="31"/>
      <c r="CLA188" s="31"/>
      <c r="CLB188" s="31"/>
      <c r="CLC188" s="31"/>
      <c r="CLD188" s="31"/>
      <c r="CLE188" s="31"/>
      <c r="CLF188" s="31"/>
      <c r="CLG188" s="31"/>
      <c r="CLH188" s="31"/>
      <c r="CLI188" s="31"/>
      <c r="CLJ188" s="31"/>
      <c r="CLK188" s="31"/>
      <c r="CLL188" s="31"/>
      <c r="CLM188" s="31"/>
      <c r="CLN188" s="31"/>
      <c r="CLO188" s="31"/>
      <c r="CLP188" s="31"/>
      <c r="CLQ188" s="31"/>
      <c r="CLR188" s="31"/>
      <c r="CLS188" s="31"/>
      <c r="CLT188" s="31"/>
      <c r="CLU188" s="31"/>
      <c r="CLV188" s="31"/>
      <c r="CLW188" s="31"/>
      <c r="CLX188" s="31"/>
      <c r="CLY188" s="31"/>
      <c r="CLZ188" s="31"/>
      <c r="CMA188" s="31"/>
      <c r="CMB188" s="31"/>
      <c r="CMC188" s="31"/>
      <c r="CMD188" s="31"/>
      <c r="CME188" s="31"/>
      <c r="CMF188" s="31"/>
      <c r="CMG188" s="31"/>
      <c r="CMH188" s="31"/>
      <c r="CMI188" s="31"/>
      <c r="CMJ188" s="31"/>
      <c r="CMK188" s="31"/>
      <c r="CML188" s="31"/>
      <c r="CMM188" s="31"/>
      <c r="CMN188" s="31"/>
      <c r="CMO188" s="31"/>
      <c r="CMP188" s="31"/>
      <c r="CMQ188" s="31"/>
      <c r="CMR188" s="31"/>
      <c r="CMS188" s="31"/>
      <c r="CMT188" s="31"/>
      <c r="CMU188" s="31"/>
      <c r="CMV188" s="31"/>
      <c r="CMW188" s="31"/>
      <c r="CMX188" s="31"/>
      <c r="CMY188" s="31"/>
      <c r="CMZ188" s="31"/>
      <c r="CNA188" s="31"/>
      <c r="CNB188" s="31"/>
      <c r="CNC188" s="31"/>
      <c r="CND188" s="31"/>
      <c r="CNE188" s="31"/>
      <c r="CNF188" s="31"/>
      <c r="CNG188" s="31"/>
      <c r="CNH188" s="31"/>
      <c r="CNI188" s="31"/>
      <c r="CNJ188" s="31"/>
      <c r="CNK188" s="31"/>
      <c r="CNL188" s="31"/>
      <c r="CNM188" s="31"/>
      <c r="CNN188" s="31"/>
      <c r="CNO188" s="31"/>
      <c r="CNP188" s="31"/>
      <c r="CNQ188" s="31"/>
      <c r="CNR188" s="31"/>
      <c r="CNS188" s="31"/>
      <c r="CNT188" s="31"/>
      <c r="CNU188" s="31"/>
      <c r="CNV188" s="31"/>
      <c r="CNW188" s="31"/>
      <c r="CNX188" s="31"/>
      <c r="CNY188" s="31"/>
      <c r="CNZ188" s="31"/>
      <c r="COA188" s="31"/>
      <c r="COB188" s="31"/>
      <c r="COC188" s="31"/>
      <c r="COD188" s="31"/>
      <c r="COE188" s="31"/>
      <c r="COF188" s="31"/>
      <c r="COG188" s="31"/>
      <c r="COH188" s="31"/>
      <c r="COI188" s="31"/>
      <c r="COJ188" s="31"/>
      <c r="COK188" s="31"/>
      <c r="COL188" s="31"/>
      <c r="COM188" s="31"/>
      <c r="CON188" s="31"/>
      <c r="COO188" s="31"/>
      <c r="COP188" s="31"/>
      <c r="COQ188" s="31"/>
      <c r="COR188" s="31"/>
      <c r="COS188" s="31"/>
      <c r="COT188" s="31"/>
      <c r="COU188" s="31"/>
      <c r="COV188" s="31"/>
      <c r="COW188" s="31"/>
      <c r="COX188" s="31"/>
      <c r="COY188" s="31"/>
      <c r="COZ188" s="31"/>
      <c r="CPA188" s="31"/>
      <c r="CPB188" s="31"/>
      <c r="CPC188" s="31"/>
      <c r="CPD188" s="31"/>
      <c r="CPE188" s="31"/>
      <c r="CPF188" s="31"/>
      <c r="CPG188" s="31"/>
      <c r="CPH188" s="31"/>
      <c r="CPI188" s="31"/>
      <c r="CPJ188" s="31"/>
      <c r="CPK188" s="31"/>
      <c r="CPL188" s="31"/>
      <c r="CPM188" s="31"/>
      <c r="CPN188" s="31"/>
      <c r="CPO188" s="31"/>
      <c r="CPP188" s="31"/>
      <c r="CPQ188" s="31"/>
      <c r="CPR188" s="31"/>
      <c r="CPS188" s="31"/>
      <c r="CPT188" s="31"/>
      <c r="CPU188" s="31"/>
      <c r="CPV188" s="31"/>
      <c r="CPW188" s="31"/>
      <c r="CPX188" s="31"/>
      <c r="CPY188" s="31"/>
      <c r="CPZ188" s="31"/>
      <c r="CQA188" s="31"/>
      <c r="CQB188" s="31"/>
      <c r="CQC188" s="31"/>
      <c r="CQD188" s="31"/>
      <c r="CQE188" s="31"/>
      <c r="CQF188" s="31"/>
      <c r="CQG188" s="31"/>
      <c r="CQH188" s="31"/>
      <c r="CQI188" s="31"/>
      <c r="CQJ188" s="31"/>
      <c r="CQK188" s="31"/>
      <c r="CQL188" s="31"/>
      <c r="CQM188" s="31"/>
      <c r="CQN188" s="31"/>
      <c r="CQO188" s="31"/>
      <c r="CQP188" s="31"/>
      <c r="CQQ188" s="31"/>
      <c r="CQR188" s="31"/>
      <c r="CQS188" s="31"/>
      <c r="CQT188" s="31"/>
      <c r="CQU188" s="31"/>
      <c r="CQV188" s="31"/>
      <c r="CQW188" s="31"/>
      <c r="CQX188" s="31"/>
      <c r="CQY188" s="31"/>
      <c r="CQZ188" s="31"/>
      <c r="CRA188" s="31"/>
      <c r="CRB188" s="31"/>
      <c r="CRC188" s="31"/>
      <c r="CRD188" s="31"/>
      <c r="CRE188" s="31"/>
      <c r="CRF188" s="31"/>
      <c r="CRG188" s="31"/>
      <c r="CRH188" s="31"/>
      <c r="CRI188" s="31"/>
      <c r="CRJ188" s="31"/>
      <c r="CRK188" s="31"/>
      <c r="CRL188" s="31"/>
      <c r="CRM188" s="31"/>
      <c r="CRN188" s="31"/>
      <c r="CRO188" s="31"/>
      <c r="CRP188" s="31"/>
      <c r="CRQ188" s="31"/>
      <c r="CRR188" s="31"/>
      <c r="CRS188" s="31"/>
      <c r="CRT188" s="31"/>
      <c r="CRU188" s="31"/>
      <c r="CRV188" s="31"/>
      <c r="CRW188" s="31"/>
      <c r="CRX188" s="31"/>
      <c r="CRY188" s="31"/>
      <c r="CRZ188" s="31"/>
      <c r="CSA188" s="31"/>
      <c r="CSB188" s="31"/>
      <c r="CSC188" s="31"/>
      <c r="CSD188" s="31"/>
      <c r="CSE188" s="31"/>
      <c r="CSF188" s="31"/>
      <c r="CSG188" s="31"/>
      <c r="CSH188" s="31"/>
      <c r="CSI188" s="31"/>
      <c r="CSJ188" s="31"/>
      <c r="CSK188" s="31"/>
      <c r="CSL188" s="31"/>
      <c r="CSM188" s="31"/>
      <c r="CSN188" s="31"/>
      <c r="CSO188" s="31"/>
      <c r="CSP188" s="31"/>
      <c r="CSQ188" s="31"/>
      <c r="CSR188" s="31"/>
      <c r="CSS188" s="31"/>
      <c r="CST188" s="31"/>
      <c r="CSU188" s="31"/>
      <c r="CSV188" s="31"/>
      <c r="CSW188" s="31"/>
      <c r="CSX188" s="31"/>
      <c r="CSY188" s="31"/>
      <c r="CSZ188" s="31"/>
      <c r="CTA188" s="31"/>
      <c r="CTB188" s="31"/>
      <c r="CTC188" s="31"/>
      <c r="CTD188" s="31"/>
      <c r="CTE188" s="31"/>
      <c r="CTF188" s="31"/>
      <c r="CTG188" s="31"/>
      <c r="CTH188" s="31"/>
      <c r="CTI188" s="31"/>
      <c r="CTJ188" s="31"/>
      <c r="CTK188" s="31"/>
      <c r="CTL188" s="31"/>
      <c r="CTM188" s="31"/>
      <c r="CTN188" s="31"/>
      <c r="CTO188" s="31"/>
      <c r="CTP188" s="31"/>
      <c r="CTQ188" s="31"/>
      <c r="CTR188" s="31"/>
      <c r="CTS188" s="31"/>
      <c r="CTT188" s="31"/>
      <c r="CTU188" s="31"/>
      <c r="CTV188" s="31"/>
      <c r="CTW188" s="31"/>
      <c r="CTX188" s="31"/>
      <c r="CTY188" s="31"/>
      <c r="CTZ188" s="31"/>
      <c r="CUA188" s="31"/>
      <c r="CUB188" s="31"/>
      <c r="CUC188" s="31"/>
      <c r="CUD188" s="31"/>
      <c r="CUE188" s="31"/>
      <c r="CUF188" s="31"/>
      <c r="CUG188" s="31"/>
      <c r="CUH188" s="31"/>
      <c r="CUI188" s="31"/>
      <c r="CUJ188" s="31"/>
      <c r="CUK188" s="31"/>
      <c r="CUL188" s="31"/>
      <c r="CUM188" s="31"/>
      <c r="CUN188" s="31"/>
      <c r="CUO188" s="31"/>
      <c r="CUP188" s="31"/>
      <c r="CUQ188" s="31"/>
      <c r="CUR188" s="31"/>
      <c r="CUS188" s="31"/>
      <c r="CUT188" s="31"/>
      <c r="CUU188" s="31"/>
      <c r="CUV188" s="31"/>
      <c r="CUW188" s="31"/>
      <c r="CUX188" s="31"/>
      <c r="CUY188" s="31"/>
      <c r="CUZ188" s="31"/>
      <c r="CVA188" s="31"/>
      <c r="CVB188" s="31"/>
      <c r="CVC188" s="31"/>
      <c r="CVD188" s="31"/>
      <c r="CVE188" s="31"/>
      <c r="CVF188" s="31"/>
      <c r="CVG188" s="31"/>
      <c r="CVH188" s="31"/>
      <c r="CVI188" s="31"/>
      <c r="CVJ188" s="31"/>
      <c r="CVK188" s="31"/>
      <c r="CVL188" s="31"/>
      <c r="CVM188" s="31"/>
      <c r="CVN188" s="31"/>
      <c r="CVO188" s="31"/>
      <c r="CVP188" s="31"/>
      <c r="CVQ188" s="31"/>
      <c r="CVR188" s="31"/>
      <c r="CVS188" s="31"/>
      <c r="CVT188" s="31"/>
      <c r="CVU188" s="31"/>
      <c r="CVV188" s="31"/>
      <c r="CVW188" s="31"/>
      <c r="CVX188" s="31"/>
      <c r="CVY188" s="31"/>
      <c r="CVZ188" s="31"/>
      <c r="CWA188" s="31"/>
      <c r="CWB188" s="31"/>
      <c r="CWC188" s="31"/>
      <c r="CWD188" s="31"/>
      <c r="CWE188" s="31"/>
      <c r="CWF188" s="31"/>
      <c r="CWG188" s="31"/>
      <c r="CWH188" s="31"/>
      <c r="CWI188" s="31"/>
      <c r="CWJ188" s="31"/>
      <c r="CWK188" s="31"/>
      <c r="CWL188" s="31"/>
      <c r="CWM188" s="31"/>
      <c r="CWN188" s="31"/>
      <c r="CWO188" s="31"/>
      <c r="CWP188" s="31"/>
      <c r="CWQ188" s="31"/>
      <c r="CWR188" s="31"/>
      <c r="CWS188" s="31"/>
    </row>
    <row r="189" spans="1:2645" s="32" customFormat="1" ht="17.25" customHeight="1">
      <c r="A189" s="23" t="s">
        <v>250</v>
      </c>
      <c r="B189" s="364" t="s">
        <v>630</v>
      </c>
      <c r="C189" s="364" t="s">
        <v>631</v>
      </c>
      <c r="D189" s="364" t="s">
        <v>632</v>
      </c>
      <c r="E189" s="364" t="s">
        <v>10</v>
      </c>
      <c r="F189" s="364" t="s">
        <v>630</v>
      </c>
      <c r="G189" s="364" t="s">
        <v>631</v>
      </c>
      <c r="H189" s="364" t="s">
        <v>632</v>
      </c>
      <c r="I189" s="364" t="s">
        <v>10</v>
      </c>
      <c r="J189" s="364" t="s">
        <v>630</v>
      </c>
      <c r="K189" s="364" t="s">
        <v>631</v>
      </c>
      <c r="L189" s="364" t="s">
        <v>632</v>
      </c>
      <c r="M189" s="364" t="s">
        <v>10</v>
      </c>
      <c r="N189" s="364" t="s">
        <v>630</v>
      </c>
      <c r="O189" s="364" t="s">
        <v>631</v>
      </c>
      <c r="P189" s="364" t="s">
        <v>632</v>
      </c>
      <c r="Q189" s="364" t="s">
        <v>10</v>
      </c>
      <c r="R189" s="364" t="s">
        <v>630</v>
      </c>
      <c r="S189" s="364" t="s">
        <v>631</v>
      </c>
      <c r="T189" s="364" t="s">
        <v>632</v>
      </c>
      <c r="U189" s="364" t="s">
        <v>10</v>
      </c>
      <c r="V189" s="364" t="s">
        <v>630</v>
      </c>
      <c r="W189" s="364" t="s">
        <v>631</v>
      </c>
      <c r="X189" s="364" t="s">
        <v>632</v>
      </c>
      <c r="Y189" s="364" t="s">
        <v>10</v>
      </c>
      <c r="Z189" s="364" t="s">
        <v>630</v>
      </c>
      <c r="AA189" s="364" t="s">
        <v>631</v>
      </c>
      <c r="AB189" s="364" t="s">
        <v>632</v>
      </c>
      <c r="AC189" s="364" t="s">
        <v>10</v>
      </c>
      <c r="AD189" s="364" t="s">
        <v>630</v>
      </c>
      <c r="AE189" s="364" t="s">
        <v>631</v>
      </c>
      <c r="AF189" s="364" t="s">
        <v>632</v>
      </c>
      <c r="AG189" s="364" t="s">
        <v>10</v>
      </c>
      <c r="AH189" s="364" t="s">
        <v>630</v>
      </c>
      <c r="AI189" s="364" t="s">
        <v>631</v>
      </c>
      <c r="AJ189" s="364" t="s">
        <v>632</v>
      </c>
      <c r="AK189" s="364" t="s">
        <v>10</v>
      </c>
      <c r="AL189" s="364" t="s">
        <v>630</v>
      </c>
      <c r="AM189" s="364" t="s">
        <v>631</v>
      </c>
      <c r="AN189" s="364" t="s">
        <v>632</v>
      </c>
      <c r="AO189"/>
      <c r="AP189"/>
      <c r="AQ189"/>
      <c r="AR189"/>
      <c r="AS189"/>
      <c r="AT189"/>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c r="DN189" s="31"/>
      <c r="DO189" s="31"/>
      <c r="DP189" s="31"/>
      <c r="DQ189" s="31"/>
      <c r="DR189" s="31"/>
      <c r="DS189" s="31"/>
      <c r="DT189" s="31"/>
      <c r="DU189" s="31"/>
      <c r="DV189" s="31"/>
      <c r="DW189" s="31"/>
      <c r="DX189" s="31"/>
      <c r="DY189" s="31"/>
      <c r="DZ189" s="31"/>
      <c r="EA189" s="31"/>
      <c r="EB189" s="31"/>
      <c r="EC189" s="31"/>
      <c r="ED189" s="31"/>
      <c r="EE189" s="31"/>
      <c r="EF189" s="31"/>
      <c r="EG189" s="31"/>
      <c r="EH189" s="31"/>
      <c r="EI189" s="31"/>
      <c r="EJ189" s="31"/>
      <c r="EK189" s="31"/>
      <c r="EL189" s="31"/>
      <c r="EM189" s="31"/>
      <c r="EN189" s="31"/>
      <c r="EO189" s="31"/>
      <c r="EP189" s="31"/>
      <c r="EQ189" s="31"/>
      <c r="ER189" s="31"/>
      <c r="ES189" s="31"/>
      <c r="ET189" s="31"/>
      <c r="EU189" s="31"/>
      <c r="EV189" s="31"/>
      <c r="EW189" s="31"/>
      <c r="EX189" s="31"/>
      <c r="EY189" s="31"/>
      <c r="EZ189" s="31"/>
      <c r="FA189" s="31"/>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31"/>
      <c r="GY189" s="31"/>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31"/>
      <c r="HY189" s="31"/>
      <c r="HZ189" s="31"/>
      <c r="IA189" s="31"/>
      <c r="IB189" s="31"/>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c r="JC189" s="31"/>
      <c r="JD189" s="31"/>
      <c r="JE189" s="31"/>
      <c r="JF189" s="31"/>
      <c r="JG189" s="31"/>
      <c r="JH189" s="31"/>
      <c r="JI189" s="31"/>
      <c r="JJ189" s="31"/>
      <c r="JK189" s="31"/>
      <c r="JL189" s="31"/>
      <c r="JM189" s="31"/>
      <c r="JN189" s="31"/>
      <c r="JO189" s="31"/>
      <c r="JP189" s="31"/>
      <c r="JQ189" s="31"/>
      <c r="JR189" s="31"/>
      <c r="JS189" s="31"/>
      <c r="JT189" s="31"/>
      <c r="JU189" s="31"/>
      <c r="JV189" s="31"/>
      <c r="JW189" s="31"/>
      <c r="JX189" s="31"/>
      <c r="JY189" s="31"/>
      <c r="JZ189" s="31"/>
      <c r="KA189" s="31"/>
      <c r="KB189" s="31"/>
      <c r="KC189" s="31"/>
      <c r="KD189" s="31"/>
      <c r="KE189" s="31"/>
      <c r="KF189" s="31"/>
      <c r="KG189" s="31"/>
      <c r="KH189" s="31"/>
      <c r="KI189" s="31"/>
      <c r="KJ189" s="31"/>
      <c r="KK189" s="31"/>
      <c r="KL189" s="31"/>
      <c r="KM189" s="31"/>
      <c r="KN189" s="31"/>
      <c r="KO189" s="31"/>
      <c r="KP189" s="31"/>
      <c r="KQ189" s="31"/>
      <c r="KR189" s="31"/>
      <c r="KS189" s="31"/>
      <c r="KT189" s="31"/>
      <c r="KU189" s="31"/>
      <c r="KV189" s="31"/>
      <c r="KW189" s="31"/>
      <c r="KX189" s="31"/>
      <c r="KY189" s="31"/>
      <c r="KZ189" s="31"/>
      <c r="LA189" s="31"/>
      <c r="LB189" s="31"/>
      <c r="LC189" s="31"/>
      <c r="LD189" s="31"/>
      <c r="LE189" s="31"/>
      <c r="LF189" s="31"/>
      <c r="LG189" s="31"/>
      <c r="LH189" s="31"/>
      <c r="LI189" s="31"/>
      <c r="LJ189" s="31"/>
      <c r="LK189" s="31"/>
      <c r="LL189" s="31"/>
      <c r="LM189" s="31"/>
      <c r="LN189" s="31"/>
      <c r="LO189" s="31"/>
      <c r="LP189" s="31"/>
      <c r="LQ189" s="31"/>
      <c r="LR189" s="31"/>
      <c r="LS189" s="31"/>
      <c r="LT189" s="31"/>
      <c r="LU189" s="31"/>
      <c r="LV189" s="31"/>
      <c r="LW189" s="31"/>
      <c r="LX189" s="31"/>
      <c r="LY189" s="31"/>
      <c r="LZ189" s="31"/>
      <c r="MA189" s="31"/>
      <c r="MB189" s="31"/>
      <c r="MC189" s="31"/>
      <c r="MD189" s="31"/>
      <c r="ME189" s="31"/>
      <c r="MF189" s="31"/>
      <c r="MG189" s="31"/>
      <c r="MH189" s="31"/>
      <c r="MI189" s="31"/>
      <c r="MJ189" s="31"/>
      <c r="MK189" s="31"/>
      <c r="ML189" s="31"/>
      <c r="MM189" s="31"/>
      <c r="MN189" s="31"/>
      <c r="MO189" s="31"/>
      <c r="MP189" s="31"/>
      <c r="MQ189" s="31"/>
      <c r="MR189" s="31"/>
      <c r="MS189" s="31"/>
      <c r="MT189" s="31"/>
      <c r="MU189" s="31"/>
      <c r="MV189" s="31"/>
      <c r="MW189" s="31"/>
      <c r="MX189" s="31"/>
      <c r="MY189" s="31"/>
      <c r="MZ189" s="31"/>
      <c r="NA189" s="31"/>
      <c r="NB189" s="31"/>
      <c r="NC189" s="31"/>
      <c r="ND189" s="31"/>
      <c r="NE189" s="31"/>
      <c r="NF189" s="31"/>
      <c r="NG189" s="31"/>
      <c r="NH189" s="31"/>
      <c r="NI189" s="31"/>
      <c r="NJ189" s="31"/>
      <c r="NK189" s="31"/>
      <c r="NL189" s="31"/>
      <c r="NM189" s="31"/>
      <c r="NN189" s="31"/>
      <c r="NO189" s="31"/>
      <c r="NP189" s="31"/>
      <c r="NQ189" s="31"/>
      <c r="NR189" s="31"/>
      <c r="NS189" s="31"/>
      <c r="NT189" s="31"/>
      <c r="NU189" s="31"/>
      <c r="NV189" s="31"/>
      <c r="NW189" s="31"/>
      <c r="NX189" s="31"/>
      <c r="NY189" s="31"/>
      <c r="NZ189" s="31"/>
      <c r="OA189" s="31"/>
      <c r="OB189" s="31"/>
      <c r="OC189" s="31"/>
      <c r="OD189" s="31"/>
      <c r="OE189" s="31"/>
      <c r="OF189" s="31"/>
      <c r="OG189" s="31"/>
      <c r="OH189" s="31"/>
      <c r="OI189" s="31"/>
      <c r="OJ189" s="31"/>
      <c r="OK189" s="31"/>
      <c r="OL189" s="31"/>
      <c r="OM189" s="31"/>
      <c r="ON189" s="31"/>
      <c r="OO189" s="31"/>
      <c r="OP189" s="31"/>
      <c r="OQ189" s="31"/>
      <c r="OR189" s="31"/>
      <c r="OS189" s="31"/>
      <c r="OT189" s="31"/>
      <c r="OU189" s="31"/>
      <c r="OV189" s="31"/>
      <c r="OW189" s="31"/>
      <c r="OX189" s="31"/>
      <c r="OY189" s="31"/>
      <c r="OZ189" s="31"/>
      <c r="PA189" s="31"/>
      <c r="PB189" s="31"/>
      <c r="PC189" s="31"/>
      <c r="PD189" s="31"/>
      <c r="PE189" s="31"/>
      <c r="PF189" s="31"/>
      <c r="PG189" s="31"/>
      <c r="PH189" s="31"/>
      <c r="PI189" s="31"/>
      <c r="PJ189" s="31"/>
      <c r="PK189" s="31"/>
      <c r="PL189" s="31"/>
      <c r="PM189" s="31"/>
      <c r="PN189" s="31"/>
      <c r="PO189" s="31"/>
      <c r="PP189" s="31"/>
      <c r="PQ189" s="31"/>
      <c r="PR189" s="31"/>
      <c r="PS189" s="31"/>
      <c r="PT189" s="31"/>
      <c r="PU189" s="31"/>
      <c r="PV189" s="31"/>
      <c r="PW189" s="31"/>
      <c r="PX189" s="31"/>
      <c r="PY189" s="31"/>
      <c r="PZ189" s="31"/>
      <c r="QA189" s="31"/>
      <c r="QB189" s="31"/>
      <c r="QC189" s="31"/>
      <c r="QD189" s="31"/>
      <c r="QE189" s="31"/>
      <c r="QF189" s="31"/>
      <c r="QG189" s="31"/>
      <c r="QH189" s="31"/>
      <c r="QI189" s="31"/>
      <c r="QJ189" s="31"/>
      <c r="QK189" s="31"/>
      <c r="QL189" s="31"/>
      <c r="QM189" s="31"/>
      <c r="QN189" s="31"/>
      <c r="QO189" s="31"/>
      <c r="QP189" s="31"/>
      <c r="QQ189" s="31"/>
      <c r="QR189" s="31"/>
      <c r="QS189" s="31"/>
      <c r="QT189" s="31"/>
      <c r="QU189" s="31"/>
      <c r="QV189" s="31"/>
      <c r="QW189" s="31"/>
      <c r="QX189" s="31"/>
      <c r="QY189" s="31"/>
      <c r="QZ189" s="31"/>
      <c r="RA189" s="31"/>
      <c r="RB189" s="31"/>
      <c r="RC189" s="31"/>
      <c r="RD189" s="31"/>
      <c r="RE189" s="31"/>
      <c r="RF189" s="31"/>
      <c r="RG189" s="31"/>
      <c r="RH189" s="31"/>
      <c r="RI189" s="31"/>
      <c r="RJ189" s="31"/>
      <c r="RK189" s="31"/>
      <c r="RL189" s="31"/>
      <c r="RM189" s="31"/>
      <c r="RN189" s="31"/>
      <c r="RO189" s="31"/>
      <c r="RP189" s="31"/>
      <c r="RQ189" s="31"/>
      <c r="RR189" s="31"/>
      <c r="RS189" s="31"/>
      <c r="RT189" s="31"/>
      <c r="RU189" s="31"/>
      <c r="RV189" s="31"/>
      <c r="RW189" s="31"/>
      <c r="RX189" s="31"/>
      <c r="RY189" s="31"/>
      <c r="RZ189" s="31"/>
      <c r="SA189" s="31"/>
      <c r="SB189" s="31"/>
      <c r="SC189" s="31"/>
      <c r="SD189" s="31"/>
      <c r="SE189" s="31"/>
      <c r="SF189" s="31"/>
      <c r="SG189" s="31"/>
      <c r="SH189" s="31"/>
      <c r="SI189" s="31"/>
      <c r="SJ189" s="31"/>
      <c r="SK189" s="31"/>
      <c r="SL189" s="31"/>
      <c r="SM189" s="31"/>
      <c r="SN189" s="31"/>
      <c r="SO189" s="31"/>
      <c r="SP189" s="31"/>
      <c r="SQ189" s="31"/>
      <c r="SR189" s="31"/>
      <c r="SS189" s="31"/>
      <c r="ST189" s="31"/>
      <c r="SU189" s="31"/>
      <c r="SV189" s="31"/>
      <c r="SW189" s="31"/>
      <c r="SX189" s="31"/>
      <c r="SY189" s="31"/>
      <c r="SZ189" s="31"/>
      <c r="TA189" s="31"/>
      <c r="TB189" s="31"/>
      <c r="TC189" s="31"/>
      <c r="TD189" s="31"/>
      <c r="TE189" s="31"/>
      <c r="TF189" s="31"/>
      <c r="TG189" s="31"/>
      <c r="TH189" s="31"/>
      <c r="TI189" s="31"/>
      <c r="TJ189" s="31"/>
      <c r="TK189" s="31"/>
      <c r="TL189" s="31"/>
      <c r="TM189" s="31"/>
      <c r="TN189" s="31"/>
      <c r="TO189" s="31"/>
      <c r="TP189" s="31"/>
      <c r="TQ189" s="31"/>
      <c r="TR189" s="31"/>
      <c r="TS189" s="31"/>
      <c r="TT189" s="31"/>
      <c r="TU189" s="31"/>
      <c r="TV189" s="31"/>
      <c r="TW189" s="31"/>
      <c r="TX189" s="31"/>
      <c r="TY189" s="31"/>
      <c r="TZ189" s="31"/>
      <c r="UA189" s="31"/>
      <c r="UB189" s="31"/>
      <c r="UC189" s="31"/>
      <c r="UD189" s="31"/>
      <c r="UE189" s="31"/>
      <c r="UF189" s="31"/>
      <c r="UG189" s="31"/>
      <c r="UH189" s="31"/>
      <c r="UI189" s="31"/>
      <c r="UJ189" s="31"/>
      <c r="UK189" s="31"/>
      <c r="UL189" s="31"/>
      <c r="UM189" s="31"/>
      <c r="UN189" s="31"/>
      <c r="UO189" s="31"/>
      <c r="UP189" s="31"/>
      <c r="UQ189" s="31"/>
      <c r="UR189" s="31"/>
      <c r="US189" s="31"/>
      <c r="UT189" s="31"/>
      <c r="UU189" s="31"/>
      <c r="UV189" s="31"/>
      <c r="UW189" s="31"/>
      <c r="UX189" s="31"/>
      <c r="UY189" s="31"/>
      <c r="UZ189" s="31"/>
      <c r="VA189" s="31"/>
      <c r="VB189" s="31"/>
      <c r="VC189" s="31"/>
      <c r="VD189" s="31"/>
      <c r="VE189" s="31"/>
      <c r="VF189" s="31"/>
      <c r="VG189" s="31"/>
      <c r="VH189" s="31"/>
      <c r="VI189" s="31"/>
      <c r="VJ189" s="31"/>
      <c r="VK189" s="31"/>
      <c r="VL189" s="31"/>
      <c r="VM189" s="31"/>
      <c r="VN189" s="31"/>
      <c r="VO189" s="31"/>
      <c r="VP189" s="31"/>
      <c r="VQ189" s="31"/>
      <c r="VR189" s="31"/>
      <c r="VS189" s="31"/>
      <c r="VT189" s="31"/>
      <c r="VU189" s="31"/>
      <c r="VV189" s="31"/>
      <c r="VW189" s="31"/>
      <c r="VX189" s="31"/>
      <c r="VY189" s="31"/>
      <c r="VZ189" s="31"/>
      <c r="WA189" s="31"/>
      <c r="WB189" s="31"/>
      <c r="WC189" s="31"/>
      <c r="WD189" s="31"/>
      <c r="WE189" s="31"/>
      <c r="WF189" s="31"/>
      <c r="WG189" s="31"/>
      <c r="WH189" s="31"/>
      <c r="WI189" s="31"/>
      <c r="WJ189" s="31"/>
      <c r="WK189" s="31"/>
      <c r="WL189" s="31"/>
      <c r="WM189" s="31"/>
      <c r="WN189" s="31"/>
      <c r="WO189" s="31"/>
      <c r="WP189" s="31"/>
      <c r="WQ189" s="31"/>
      <c r="WR189" s="31"/>
      <c r="WS189" s="31"/>
      <c r="WT189" s="31"/>
      <c r="WU189" s="31"/>
      <c r="WV189" s="31"/>
      <c r="WW189" s="31"/>
      <c r="WX189" s="31"/>
      <c r="WY189" s="31"/>
      <c r="WZ189" s="31"/>
      <c r="XA189" s="31"/>
      <c r="XB189" s="31"/>
      <c r="XC189" s="31"/>
      <c r="XD189" s="31"/>
      <c r="XE189" s="31"/>
      <c r="XF189" s="31"/>
      <c r="XG189" s="31"/>
      <c r="XH189" s="31"/>
      <c r="XI189" s="31"/>
      <c r="XJ189" s="31"/>
      <c r="XK189" s="31"/>
      <c r="XL189" s="31"/>
      <c r="XM189" s="31"/>
      <c r="XN189" s="31"/>
      <c r="XO189" s="31"/>
      <c r="XP189" s="31"/>
      <c r="XQ189" s="31"/>
      <c r="XR189" s="31"/>
      <c r="XS189" s="31"/>
      <c r="XT189" s="31"/>
      <c r="XU189" s="31"/>
      <c r="XV189" s="31"/>
      <c r="XW189" s="31"/>
      <c r="XX189" s="31"/>
      <c r="XY189" s="31"/>
      <c r="XZ189" s="31"/>
      <c r="YA189" s="31"/>
      <c r="YB189" s="31"/>
      <c r="YC189" s="31"/>
      <c r="YD189" s="31"/>
      <c r="YE189" s="31"/>
      <c r="YF189" s="31"/>
      <c r="YG189" s="31"/>
      <c r="YH189" s="31"/>
      <c r="YI189" s="31"/>
      <c r="YJ189" s="31"/>
      <c r="YK189" s="31"/>
      <c r="YL189" s="31"/>
      <c r="YM189" s="31"/>
      <c r="YN189" s="31"/>
      <c r="YO189" s="31"/>
      <c r="YP189" s="31"/>
      <c r="YQ189" s="31"/>
      <c r="YR189" s="31"/>
      <c r="YS189" s="31"/>
      <c r="YT189" s="31"/>
      <c r="YU189" s="31"/>
      <c r="YV189" s="31"/>
      <c r="YW189" s="31"/>
      <c r="YX189" s="31"/>
      <c r="YY189" s="31"/>
      <c r="YZ189" s="31"/>
      <c r="ZA189" s="31"/>
      <c r="ZB189" s="31"/>
      <c r="ZC189" s="31"/>
      <c r="ZD189" s="31"/>
      <c r="ZE189" s="31"/>
      <c r="ZF189" s="31"/>
      <c r="ZG189" s="31"/>
      <c r="ZH189" s="31"/>
      <c r="ZI189" s="31"/>
      <c r="ZJ189" s="31"/>
      <c r="ZK189" s="31"/>
      <c r="ZL189" s="31"/>
      <c r="ZM189" s="31"/>
      <c r="ZN189" s="31"/>
      <c r="ZO189" s="31"/>
      <c r="ZP189" s="31"/>
      <c r="ZQ189" s="31"/>
      <c r="ZR189" s="31"/>
      <c r="ZS189" s="31"/>
      <c r="ZT189" s="31"/>
      <c r="ZU189" s="31"/>
      <c r="ZV189" s="31"/>
      <c r="ZW189" s="31"/>
      <c r="ZX189" s="31"/>
      <c r="ZY189" s="31"/>
      <c r="ZZ189" s="31"/>
      <c r="AAA189" s="31"/>
      <c r="AAB189" s="31"/>
      <c r="AAC189" s="31"/>
      <c r="AAD189" s="31"/>
      <c r="AAE189" s="31"/>
      <c r="AAF189" s="31"/>
      <c r="AAG189" s="31"/>
      <c r="AAH189" s="31"/>
      <c r="AAI189" s="31"/>
      <c r="AAJ189" s="31"/>
      <c r="AAK189" s="31"/>
      <c r="AAL189" s="31"/>
      <c r="AAM189" s="31"/>
      <c r="AAN189" s="31"/>
      <c r="AAO189" s="31"/>
      <c r="AAP189" s="31"/>
      <c r="AAQ189" s="31"/>
      <c r="AAR189" s="31"/>
      <c r="AAS189" s="31"/>
      <c r="AAT189" s="31"/>
      <c r="AAU189" s="31"/>
      <c r="AAV189" s="31"/>
      <c r="AAW189" s="31"/>
      <c r="AAX189" s="31"/>
      <c r="AAY189" s="31"/>
      <c r="AAZ189" s="31"/>
      <c r="ABA189" s="31"/>
      <c r="ABB189" s="31"/>
      <c r="ABC189" s="31"/>
      <c r="ABD189" s="31"/>
      <c r="ABE189" s="31"/>
      <c r="ABF189" s="31"/>
      <c r="ABG189" s="31"/>
      <c r="ABH189" s="31"/>
      <c r="ABI189" s="31"/>
      <c r="ABJ189" s="31"/>
      <c r="ABK189" s="31"/>
      <c r="ABL189" s="31"/>
      <c r="ABM189" s="31"/>
      <c r="ABN189" s="31"/>
      <c r="ABO189" s="31"/>
      <c r="ABP189" s="31"/>
      <c r="ABQ189" s="31"/>
      <c r="ABR189" s="31"/>
      <c r="ABS189" s="31"/>
      <c r="ABT189" s="31"/>
      <c r="ABU189" s="31"/>
      <c r="ABV189" s="31"/>
      <c r="ABW189" s="31"/>
      <c r="ABX189" s="31"/>
      <c r="ABY189" s="31"/>
      <c r="ABZ189" s="31"/>
      <c r="ACA189" s="31"/>
      <c r="ACB189" s="31"/>
      <c r="ACC189" s="31"/>
      <c r="ACD189" s="31"/>
      <c r="ACE189" s="31"/>
      <c r="ACF189" s="31"/>
      <c r="ACG189" s="31"/>
      <c r="ACH189" s="31"/>
      <c r="ACI189" s="31"/>
      <c r="ACJ189" s="31"/>
      <c r="ACK189" s="31"/>
      <c r="ACL189" s="31"/>
      <c r="ACM189" s="31"/>
      <c r="ACN189" s="31"/>
      <c r="ACO189" s="31"/>
      <c r="ACP189" s="31"/>
      <c r="ACQ189" s="31"/>
      <c r="ACR189" s="31"/>
      <c r="ACS189" s="31"/>
      <c r="ACT189" s="31"/>
      <c r="ACU189" s="31"/>
      <c r="ACV189" s="31"/>
      <c r="ACW189" s="31"/>
      <c r="ACX189" s="31"/>
      <c r="ACY189" s="31"/>
      <c r="ACZ189" s="31"/>
      <c r="ADA189" s="31"/>
      <c r="ADB189" s="31"/>
      <c r="ADC189" s="31"/>
      <c r="ADD189" s="31"/>
      <c r="ADE189" s="31"/>
      <c r="ADF189" s="31"/>
      <c r="ADG189" s="31"/>
      <c r="ADH189" s="31"/>
      <c r="ADI189" s="31"/>
      <c r="ADJ189" s="31"/>
      <c r="ADK189" s="31"/>
      <c r="ADL189" s="31"/>
      <c r="ADM189" s="31"/>
      <c r="ADN189" s="31"/>
      <c r="ADO189" s="31"/>
      <c r="ADP189" s="31"/>
      <c r="ADQ189" s="31"/>
      <c r="ADR189" s="31"/>
      <c r="ADS189" s="31"/>
      <c r="ADT189" s="31"/>
      <c r="ADU189" s="31"/>
      <c r="ADV189" s="31"/>
      <c r="ADW189" s="31"/>
      <c r="ADX189" s="31"/>
      <c r="ADY189" s="31"/>
      <c r="ADZ189" s="31"/>
      <c r="AEA189" s="31"/>
      <c r="AEB189" s="31"/>
      <c r="AEC189" s="31"/>
      <c r="AED189" s="31"/>
      <c r="AEE189" s="31"/>
      <c r="AEF189" s="31"/>
      <c r="AEG189" s="31"/>
      <c r="AEH189" s="31"/>
      <c r="AEI189" s="31"/>
      <c r="AEJ189" s="31"/>
      <c r="AEK189" s="31"/>
      <c r="AEL189" s="31"/>
      <c r="AEM189" s="31"/>
      <c r="AEN189" s="31"/>
      <c r="AEO189" s="31"/>
      <c r="AEP189" s="31"/>
      <c r="AEQ189" s="31"/>
      <c r="AER189" s="31"/>
      <c r="AES189" s="31"/>
      <c r="AET189" s="31"/>
      <c r="AEU189" s="31"/>
      <c r="AEV189" s="31"/>
      <c r="AEW189" s="31"/>
      <c r="AEX189" s="31"/>
      <c r="AEY189" s="31"/>
      <c r="AEZ189" s="31"/>
      <c r="AFA189" s="31"/>
      <c r="AFB189" s="31"/>
      <c r="AFC189" s="31"/>
      <c r="AFD189" s="31"/>
      <c r="AFE189" s="31"/>
      <c r="AFF189" s="31"/>
      <c r="AFG189" s="31"/>
      <c r="AFH189" s="31"/>
      <c r="AFI189" s="31"/>
      <c r="AFJ189" s="31"/>
      <c r="AFK189" s="31"/>
      <c r="AFL189" s="31"/>
      <c r="AFM189" s="31"/>
      <c r="AFN189" s="31"/>
      <c r="AFO189" s="31"/>
      <c r="AFP189" s="31"/>
      <c r="AFQ189" s="31"/>
      <c r="AFR189" s="31"/>
      <c r="AFS189" s="31"/>
      <c r="AFT189" s="31"/>
      <c r="AFU189" s="31"/>
      <c r="AFV189" s="31"/>
      <c r="AFW189" s="31"/>
      <c r="AFX189" s="31"/>
      <c r="AFY189" s="31"/>
      <c r="AFZ189" s="31"/>
      <c r="AGA189" s="31"/>
      <c r="AGB189" s="31"/>
      <c r="AGC189" s="31"/>
      <c r="AGD189" s="31"/>
      <c r="AGE189" s="31"/>
      <c r="AGF189" s="31"/>
      <c r="AGG189" s="31"/>
      <c r="AGH189" s="31"/>
      <c r="AGI189" s="31"/>
      <c r="AGJ189" s="31"/>
      <c r="AGK189" s="31"/>
      <c r="AGL189" s="31"/>
      <c r="AGM189" s="31"/>
      <c r="AGN189" s="31"/>
      <c r="AGO189" s="31"/>
      <c r="AGP189" s="31"/>
      <c r="AGQ189" s="31"/>
      <c r="AGR189" s="31"/>
      <c r="AGS189" s="31"/>
      <c r="AGT189" s="31"/>
      <c r="AGU189" s="31"/>
      <c r="AGV189" s="31"/>
      <c r="AGW189" s="31"/>
      <c r="AGX189" s="31"/>
      <c r="AGY189" s="31"/>
      <c r="AGZ189" s="31"/>
      <c r="AHA189" s="31"/>
      <c r="AHB189" s="31"/>
      <c r="AHC189" s="31"/>
      <c r="AHD189" s="31"/>
      <c r="AHE189" s="31"/>
      <c r="AHF189" s="31"/>
      <c r="AHG189" s="31"/>
      <c r="AHH189" s="31"/>
      <c r="AHI189" s="31"/>
      <c r="AHJ189" s="31"/>
      <c r="AHK189" s="31"/>
      <c r="AHL189" s="31"/>
      <c r="AHM189" s="31"/>
      <c r="AHN189" s="31"/>
      <c r="AHO189" s="31"/>
      <c r="AHP189" s="31"/>
      <c r="AHQ189" s="31"/>
      <c r="AHR189" s="31"/>
      <c r="AHS189" s="31"/>
      <c r="AHT189" s="31"/>
      <c r="AHU189" s="31"/>
      <c r="AHV189" s="31"/>
      <c r="AHW189" s="31"/>
      <c r="AHX189" s="31"/>
      <c r="AHY189" s="31"/>
      <c r="AHZ189" s="31"/>
      <c r="AIA189" s="31"/>
      <c r="AIB189" s="31"/>
      <c r="AIC189" s="31"/>
      <c r="AID189" s="31"/>
      <c r="AIE189" s="31"/>
      <c r="AIF189" s="31"/>
      <c r="AIG189" s="31"/>
      <c r="AIH189" s="31"/>
      <c r="AII189" s="31"/>
      <c r="AIJ189" s="31"/>
      <c r="AIK189" s="31"/>
      <c r="AIL189" s="31"/>
      <c r="AIM189" s="31"/>
      <c r="AIN189" s="31"/>
      <c r="AIO189" s="31"/>
      <c r="AIP189" s="31"/>
      <c r="AIQ189" s="31"/>
      <c r="AIR189" s="31"/>
      <c r="AIS189" s="31"/>
      <c r="AIT189" s="31"/>
      <c r="AIU189" s="31"/>
      <c r="AIV189" s="31"/>
      <c r="AIW189" s="31"/>
      <c r="AIX189" s="31"/>
      <c r="AIY189" s="31"/>
      <c r="AIZ189" s="31"/>
      <c r="AJA189" s="31"/>
      <c r="AJB189" s="31"/>
      <c r="AJC189" s="31"/>
      <c r="AJD189" s="31"/>
      <c r="AJE189" s="31"/>
      <c r="AJF189" s="31"/>
      <c r="AJG189" s="31"/>
      <c r="AJH189" s="31"/>
      <c r="AJI189" s="31"/>
      <c r="AJJ189" s="31"/>
      <c r="AJK189" s="31"/>
      <c r="AJL189" s="31"/>
      <c r="AJM189" s="31"/>
      <c r="AJN189" s="31"/>
      <c r="AJO189" s="31"/>
      <c r="AJP189" s="31"/>
      <c r="AJQ189" s="31"/>
      <c r="AJR189" s="31"/>
      <c r="AJS189" s="31"/>
      <c r="AJT189" s="31"/>
      <c r="AJU189" s="31"/>
      <c r="AJV189" s="31"/>
      <c r="AJW189" s="31"/>
      <c r="AJX189" s="31"/>
      <c r="AJY189" s="31"/>
      <c r="AJZ189" s="31"/>
      <c r="AKA189" s="31"/>
      <c r="AKB189" s="31"/>
      <c r="AKC189" s="31"/>
      <c r="AKD189" s="31"/>
      <c r="AKE189" s="31"/>
      <c r="AKF189" s="31"/>
      <c r="AKG189" s="31"/>
      <c r="AKH189" s="31"/>
      <c r="AKI189" s="31"/>
      <c r="AKJ189" s="31"/>
      <c r="AKK189" s="31"/>
      <c r="AKL189" s="31"/>
      <c r="AKM189" s="31"/>
      <c r="AKN189" s="31"/>
      <c r="AKO189" s="31"/>
      <c r="AKP189" s="31"/>
      <c r="AKQ189" s="31"/>
      <c r="AKR189" s="31"/>
      <c r="AKS189" s="31"/>
      <c r="AKT189" s="31"/>
      <c r="AKU189" s="31"/>
      <c r="AKV189" s="31"/>
      <c r="AKW189" s="31"/>
      <c r="AKX189" s="31"/>
      <c r="AKY189" s="31"/>
      <c r="AKZ189" s="31"/>
      <c r="ALA189" s="31"/>
      <c r="ALB189" s="31"/>
      <c r="ALC189" s="31"/>
      <c r="ALD189" s="31"/>
      <c r="ALE189" s="31"/>
      <c r="ALF189" s="31"/>
      <c r="ALG189" s="31"/>
      <c r="ALH189" s="31"/>
      <c r="ALI189" s="31"/>
      <c r="ALJ189" s="31"/>
      <c r="ALK189" s="31"/>
      <c r="ALL189" s="31"/>
      <c r="ALM189" s="31"/>
      <c r="ALN189" s="31"/>
      <c r="ALO189" s="31"/>
      <c r="ALP189" s="31"/>
      <c r="ALQ189" s="31"/>
      <c r="ALR189" s="31"/>
      <c r="ALS189" s="31"/>
      <c r="ALT189" s="31"/>
      <c r="ALU189" s="31"/>
      <c r="ALV189" s="31"/>
      <c r="ALW189" s="31"/>
      <c r="ALX189" s="31"/>
      <c r="ALY189" s="31"/>
      <c r="ALZ189" s="31"/>
      <c r="AMA189" s="31"/>
      <c r="AMB189" s="31"/>
      <c r="AMC189" s="31"/>
      <c r="AMD189" s="31"/>
      <c r="AME189" s="31"/>
      <c r="AMF189" s="31"/>
      <c r="AMG189" s="31"/>
      <c r="AMH189" s="31"/>
      <c r="AMI189" s="31"/>
      <c r="AMJ189" s="31"/>
      <c r="AMK189" s="31"/>
      <c r="AML189" s="31"/>
      <c r="AMM189" s="31"/>
      <c r="AMN189" s="31"/>
      <c r="AMO189" s="31"/>
      <c r="AMP189" s="31"/>
      <c r="AMQ189" s="31"/>
      <c r="AMR189" s="31"/>
      <c r="AMS189" s="31"/>
      <c r="AMT189" s="31"/>
      <c r="AMU189" s="31"/>
      <c r="AMV189" s="31"/>
      <c r="AMW189" s="31"/>
      <c r="AMX189" s="31"/>
      <c r="AMY189" s="31"/>
      <c r="AMZ189" s="31"/>
      <c r="ANA189" s="31"/>
      <c r="ANB189" s="31"/>
      <c r="ANC189" s="31"/>
      <c r="AND189" s="31"/>
      <c r="ANE189" s="31"/>
      <c r="ANF189" s="31"/>
      <c r="ANG189" s="31"/>
      <c r="ANH189" s="31"/>
      <c r="ANI189" s="31"/>
      <c r="ANJ189" s="31"/>
      <c r="ANK189" s="31"/>
      <c r="ANL189" s="31"/>
      <c r="ANM189" s="31"/>
      <c r="ANN189" s="31"/>
      <c r="ANO189" s="31"/>
      <c r="ANP189" s="31"/>
      <c r="ANQ189" s="31"/>
      <c r="ANR189" s="31"/>
      <c r="ANS189" s="31"/>
      <c r="ANT189" s="31"/>
      <c r="ANU189" s="31"/>
      <c r="ANV189" s="31"/>
      <c r="ANW189" s="31"/>
      <c r="ANX189" s="31"/>
      <c r="ANY189" s="31"/>
      <c r="ANZ189" s="31"/>
      <c r="AOA189" s="31"/>
      <c r="AOB189" s="31"/>
      <c r="AOC189" s="31"/>
      <c r="AOD189" s="31"/>
      <c r="AOE189" s="31"/>
      <c r="AOF189" s="31"/>
      <c r="AOG189" s="31"/>
      <c r="AOH189" s="31"/>
      <c r="AOI189" s="31"/>
      <c r="AOJ189" s="31"/>
      <c r="AOK189" s="31"/>
      <c r="AOL189" s="31"/>
      <c r="AOM189" s="31"/>
      <c r="AON189" s="31"/>
      <c r="AOO189" s="31"/>
      <c r="AOP189" s="31"/>
      <c r="AOQ189" s="31"/>
      <c r="AOR189" s="31"/>
      <c r="AOS189" s="31"/>
      <c r="AOT189" s="31"/>
      <c r="AOU189" s="31"/>
      <c r="AOV189" s="31"/>
      <c r="AOW189" s="31"/>
      <c r="AOX189" s="31"/>
      <c r="AOY189" s="31"/>
      <c r="AOZ189" s="31"/>
      <c r="APA189" s="31"/>
      <c r="APB189" s="31"/>
      <c r="APC189" s="31"/>
      <c r="APD189" s="31"/>
      <c r="APE189" s="31"/>
      <c r="APF189" s="31"/>
      <c r="APG189" s="31"/>
      <c r="APH189" s="31"/>
      <c r="API189" s="31"/>
      <c r="APJ189" s="31"/>
      <c r="APK189" s="31"/>
      <c r="APL189" s="31"/>
      <c r="APM189" s="31"/>
      <c r="APN189" s="31"/>
      <c r="APO189" s="31"/>
      <c r="APP189" s="31"/>
      <c r="APQ189" s="31"/>
      <c r="APR189" s="31"/>
      <c r="APS189" s="31"/>
      <c r="APT189" s="31"/>
      <c r="APU189" s="31"/>
      <c r="APV189" s="31"/>
      <c r="APW189" s="31"/>
      <c r="APX189" s="31"/>
      <c r="APY189" s="31"/>
      <c r="APZ189" s="31"/>
      <c r="AQA189" s="31"/>
      <c r="AQB189" s="31"/>
      <c r="AQC189" s="31"/>
      <c r="AQD189" s="31"/>
      <c r="AQE189" s="31"/>
      <c r="AQF189" s="31"/>
      <c r="AQG189" s="31"/>
      <c r="AQH189" s="31"/>
      <c r="AQI189" s="31"/>
      <c r="AQJ189" s="31"/>
      <c r="AQK189" s="31"/>
      <c r="AQL189" s="31"/>
      <c r="AQM189" s="31"/>
      <c r="AQN189" s="31"/>
      <c r="AQO189" s="31"/>
      <c r="AQP189" s="31"/>
      <c r="AQQ189" s="31"/>
      <c r="AQR189" s="31"/>
      <c r="AQS189" s="31"/>
      <c r="AQT189" s="31"/>
      <c r="AQU189" s="31"/>
      <c r="AQV189" s="31"/>
      <c r="AQW189" s="31"/>
      <c r="AQX189" s="31"/>
      <c r="AQY189" s="31"/>
      <c r="AQZ189" s="31"/>
      <c r="ARA189" s="31"/>
      <c r="ARB189" s="31"/>
      <c r="ARC189" s="31"/>
      <c r="ARD189" s="31"/>
      <c r="ARE189" s="31"/>
      <c r="ARF189" s="31"/>
      <c r="ARG189" s="31"/>
      <c r="ARH189" s="31"/>
      <c r="ARI189" s="31"/>
      <c r="ARJ189" s="31"/>
      <c r="ARK189" s="31"/>
      <c r="ARL189" s="31"/>
      <c r="ARM189" s="31"/>
      <c r="ARN189" s="31"/>
      <c r="ARO189" s="31"/>
      <c r="ARP189" s="31"/>
      <c r="ARQ189" s="31"/>
      <c r="ARR189" s="31"/>
      <c r="ARS189" s="31"/>
      <c r="ART189" s="31"/>
      <c r="ARU189" s="31"/>
      <c r="ARV189" s="31"/>
      <c r="ARW189" s="31"/>
      <c r="ARX189" s="31"/>
      <c r="ARY189" s="31"/>
      <c r="ARZ189" s="31"/>
      <c r="ASA189" s="31"/>
      <c r="ASB189" s="31"/>
      <c r="ASC189" s="31"/>
      <c r="ASD189" s="31"/>
      <c r="ASE189" s="31"/>
      <c r="ASF189" s="31"/>
      <c r="ASG189" s="31"/>
      <c r="ASH189" s="31"/>
      <c r="ASI189" s="31"/>
      <c r="ASJ189" s="31"/>
      <c r="ASK189" s="31"/>
      <c r="ASL189" s="31"/>
      <c r="ASM189" s="31"/>
      <c r="ASN189" s="31"/>
      <c r="ASO189" s="31"/>
      <c r="ASP189" s="31"/>
      <c r="ASQ189" s="31"/>
      <c r="ASR189" s="31"/>
      <c r="ASS189" s="31"/>
      <c r="AST189" s="31"/>
      <c r="ASU189" s="31"/>
      <c r="ASV189" s="31"/>
      <c r="ASW189" s="31"/>
      <c r="ASX189" s="31"/>
      <c r="ASY189" s="31"/>
      <c r="ASZ189" s="31"/>
      <c r="ATA189" s="31"/>
      <c r="ATB189" s="31"/>
      <c r="ATC189" s="31"/>
      <c r="ATD189" s="31"/>
      <c r="ATE189" s="31"/>
      <c r="ATF189" s="31"/>
      <c r="ATG189" s="31"/>
      <c r="ATH189" s="31"/>
      <c r="ATI189" s="31"/>
      <c r="ATJ189" s="31"/>
      <c r="ATK189" s="31"/>
      <c r="ATL189" s="31"/>
      <c r="ATM189" s="31"/>
      <c r="ATN189" s="31"/>
      <c r="ATO189" s="31"/>
      <c r="ATP189" s="31"/>
      <c r="ATQ189" s="31"/>
      <c r="ATR189" s="31"/>
      <c r="ATS189" s="31"/>
      <c r="ATT189" s="31"/>
      <c r="ATU189" s="31"/>
      <c r="ATV189" s="31"/>
      <c r="ATW189" s="31"/>
      <c r="ATX189" s="31"/>
      <c r="ATY189" s="31"/>
      <c r="ATZ189" s="31"/>
      <c r="AUA189" s="31"/>
      <c r="AUB189" s="31"/>
      <c r="AUC189" s="31"/>
      <c r="AUD189" s="31"/>
      <c r="AUE189" s="31"/>
      <c r="AUF189" s="31"/>
      <c r="AUG189" s="31"/>
      <c r="AUH189" s="31"/>
      <c r="AUI189" s="31"/>
      <c r="AUJ189" s="31"/>
      <c r="AUK189" s="31"/>
      <c r="AUL189" s="31"/>
      <c r="AUM189" s="31"/>
      <c r="AUN189" s="31"/>
      <c r="AUO189" s="31"/>
      <c r="AUP189" s="31"/>
      <c r="AUQ189" s="31"/>
      <c r="AUR189" s="31"/>
      <c r="AUS189" s="31"/>
      <c r="AUT189" s="31"/>
      <c r="AUU189" s="31"/>
      <c r="AUV189" s="31"/>
      <c r="AUW189" s="31"/>
      <c r="AUX189" s="31"/>
      <c r="AUY189" s="31"/>
      <c r="AUZ189" s="31"/>
      <c r="AVA189" s="31"/>
      <c r="AVB189" s="31"/>
      <c r="AVC189" s="31"/>
      <c r="AVD189" s="31"/>
      <c r="AVE189" s="31"/>
      <c r="AVF189" s="31"/>
      <c r="AVG189" s="31"/>
      <c r="AVH189" s="31"/>
      <c r="AVI189" s="31"/>
      <c r="AVJ189" s="31"/>
      <c r="AVK189" s="31"/>
      <c r="AVL189" s="31"/>
      <c r="AVM189" s="31"/>
      <c r="AVN189" s="31"/>
      <c r="AVO189" s="31"/>
      <c r="AVP189" s="31"/>
      <c r="AVQ189" s="31"/>
      <c r="AVR189" s="31"/>
      <c r="AVS189" s="31"/>
      <c r="AVT189" s="31"/>
      <c r="AVU189" s="31"/>
      <c r="AVV189" s="31"/>
      <c r="AVW189" s="31"/>
      <c r="AVX189" s="31"/>
      <c r="AVY189" s="31"/>
      <c r="AVZ189" s="31"/>
      <c r="AWA189" s="31"/>
      <c r="AWB189" s="31"/>
      <c r="AWC189" s="31"/>
      <c r="AWD189" s="31"/>
      <c r="AWE189" s="31"/>
      <c r="AWF189" s="31"/>
      <c r="AWG189" s="31"/>
      <c r="AWH189" s="31"/>
      <c r="AWI189" s="31"/>
      <c r="AWJ189" s="31"/>
      <c r="AWK189" s="31"/>
      <c r="AWL189" s="31"/>
      <c r="AWM189" s="31"/>
      <c r="AWN189" s="31"/>
      <c r="AWO189" s="31"/>
      <c r="AWP189" s="31"/>
      <c r="AWQ189" s="31"/>
      <c r="AWR189" s="31"/>
      <c r="AWS189" s="31"/>
      <c r="AWT189" s="31"/>
      <c r="AWU189" s="31"/>
      <c r="AWV189" s="31"/>
      <c r="AWW189" s="31"/>
      <c r="AWX189" s="31"/>
      <c r="AWY189" s="31"/>
      <c r="AWZ189" s="31"/>
      <c r="AXA189" s="31"/>
      <c r="AXB189" s="31"/>
      <c r="AXC189" s="31"/>
      <c r="AXD189" s="31"/>
      <c r="AXE189" s="31"/>
      <c r="AXF189" s="31"/>
      <c r="AXG189" s="31"/>
      <c r="AXH189" s="31"/>
      <c r="AXI189" s="31"/>
      <c r="AXJ189" s="31"/>
      <c r="AXK189" s="31"/>
      <c r="AXL189" s="31"/>
      <c r="AXM189" s="31"/>
      <c r="AXN189" s="31"/>
      <c r="AXO189" s="31"/>
      <c r="AXP189" s="31"/>
      <c r="AXQ189" s="31"/>
      <c r="AXR189" s="31"/>
      <c r="AXS189" s="31"/>
      <c r="AXT189" s="31"/>
      <c r="AXU189" s="31"/>
      <c r="AXV189" s="31"/>
      <c r="AXW189" s="31"/>
      <c r="AXX189" s="31"/>
      <c r="AXY189" s="31"/>
      <c r="AXZ189" s="31"/>
      <c r="AYA189" s="31"/>
      <c r="AYB189" s="31"/>
      <c r="AYC189" s="31"/>
      <c r="AYD189" s="31"/>
      <c r="AYE189" s="31"/>
      <c r="AYF189" s="31"/>
      <c r="AYG189" s="31"/>
      <c r="AYH189" s="31"/>
      <c r="AYI189" s="31"/>
      <c r="AYJ189" s="31"/>
      <c r="AYK189" s="31"/>
      <c r="AYL189" s="31"/>
      <c r="AYM189" s="31"/>
      <c r="AYN189" s="31"/>
      <c r="AYO189" s="31"/>
      <c r="AYP189" s="31"/>
      <c r="AYQ189" s="31"/>
      <c r="AYR189" s="31"/>
      <c r="AYS189" s="31"/>
      <c r="AYT189" s="31"/>
      <c r="AYU189" s="31"/>
      <c r="AYV189" s="31"/>
      <c r="AYW189" s="31"/>
      <c r="AYX189" s="31"/>
      <c r="AYY189" s="31"/>
      <c r="AYZ189" s="31"/>
      <c r="AZA189" s="31"/>
      <c r="AZB189" s="31"/>
      <c r="AZC189" s="31"/>
      <c r="AZD189" s="31"/>
      <c r="AZE189" s="31"/>
      <c r="AZF189" s="31"/>
      <c r="AZG189" s="31"/>
      <c r="AZH189" s="31"/>
      <c r="AZI189" s="31"/>
      <c r="AZJ189" s="31"/>
      <c r="AZK189" s="31"/>
      <c r="AZL189" s="31"/>
      <c r="AZM189" s="31"/>
      <c r="AZN189" s="31"/>
      <c r="AZO189" s="31"/>
      <c r="AZP189" s="31"/>
      <c r="AZQ189" s="31"/>
      <c r="AZR189" s="31"/>
      <c r="AZS189" s="31"/>
      <c r="AZT189" s="31"/>
      <c r="AZU189" s="31"/>
      <c r="AZV189" s="31"/>
      <c r="AZW189" s="31"/>
      <c r="AZX189" s="31"/>
      <c r="AZY189" s="31"/>
      <c r="AZZ189" s="31"/>
      <c r="BAA189" s="31"/>
      <c r="BAB189" s="31"/>
      <c r="BAC189" s="31"/>
      <c r="BAD189" s="31"/>
      <c r="BAE189" s="31"/>
      <c r="BAF189" s="31"/>
      <c r="BAG189" s="31"/>
      <c r="BAH189" s="31"/>
      <c r="BAI189" s="31"/>
      <c r="BAJ189" s="31"/>
      <c r="BAK189" s="31"/>
      <c r="BAL189" s="31"/>
      <c r="BAM189" s="31"/>
      <c r="BAN189" s="31"/>
      <c r="BAO189" s="31"/>
      <c r="BAP189" s="31"/>
      <c r="BAQ189" s="31"/>
      <c r="BAR189" s="31"/>
      <c r="BAS189" s="31"/>
      <c r="BAT189" s="31"/>
      <c r="BAU189" s="31"/>
      <c r="BAV189" s="31"/>
      <c r="BAW189" s="31"/>
      <c r="BAX189" s="31"/>
      <c r="BAY189" s="31"/>
      <c r="BAZ189" s="31"/>
      <c r="BBA189" s="31"/>
      <c r="BBB189" s="31"/>
      <c r="BBC189" s="31"/>
      <c r="BBD189" s="31"/>
      <c r="BBE189" s="31"/>
      <c r="BBF189" s="31"/>
      <c r="BBG189" s="31"/>
      <c r="BBH189" s="31"/>
      <c r="BBI189" s="31"/>
      <c r="BBJ189" s="31"/>
      <c r="BBK189" s="31"/>
      <c r="BBL189" s="31"/>
      <c r="BBM189" s="31"/>
      <c r="BBN189" s="31"/>
      <c r="BBO189" s="31"/>
      <c r="BBP189" s="31"/>
      <c r="BBQ189" s="31"/>
      <c r="BBR189" s="31"/>
      <c r="BBS189" s="31"/>
      <c r="BBT189" s="31"/>
      <c r="BBU189" s="31"/>
      <c r="BBV189" s="31"/>
      <c r="BBW189" s="31"/>
      <c r="BBX189" s="31"/>
      <c r="BBY189" s="31"/>
      <c r="BBZ189" s="31"/>
      <c r="BCA189" s="31"/>
      <c r="BCB189" s="31"/>
      <c r="BCC189" s="31"/>
      <c r="BCD189" s="31"/>
      <c r="BCE189" s="31"/>
      <c r="BCF189" s="31"/>
      <c r="BCG189" s="31"/>
      <c r="BCH189" s="31"/>
      <c r="BCI189" s="31"/>
      <c r="BCJ189" s="31"/>
      <c r="BCK189" s="31"/>
      <c r="BCL189" s="31"/>
      <c r="BCM189" s="31"/>
      <c r="BCN189" s="31"/>
      <c r="BCO189" s="31"/>
      <c r="BCP189" s="31"/>
      <c r="BCQ189" s="31"/>
      <c r="BCR189" s="31"/>
      <c r="BCS189" s="31"/>
      <c r="BCT189" s="31"/>
      <c r="BCU189" s="31"/>
      <c r="BCV189" s="31"/>
      <c r="BCW189" s="31"/>
      <c r="BCX189" s="31"/>
      <c r="BCY189" s="31"/>
      <c r="BCZ189" s="31"/>
      <c r="BDA189" s="31"/>
      <c r="BDB189" s="31"/>
      <c r="BDC189" s="31"/>
      <c r="BDD189" s="31"/>
      <c r="BDE189" s="31"/>
      <c r="BDF189" s="31"/>
      <c r="BDG189" s="31"/>
      <c r="BDH189" s="31"/>
      <c r="BDI189" s="31"/>
      <c r="BDJ189" s="31"/>
      <c r="BDK189" s="31"/>
      <c r="BDL189" s="31"/>
      <c r="BDM189" s="31"/>
      <c r="BDN189" s="31"/>
      <c r="BDO189" s="31"/>
      <c r="BDP189" s="31"/>
      <c r="BDQ189" s="31"/>
      <c r="BDR189" s="31"/>
      <c r="BDS189" s="31"/>
      <c r="BDT189" s="31"/>
      <c r="BDU189" s="31"/>
      <c r="BDV189" s="31"/>
      <c r="BDW189" s="31"/>
      <c r="BDX189" s="31"/>
      <c r="BDY189" s="31"/>
      <c r="BDZ189" s="31"/>
      <c r="BEA189" s="31"/>
      <c r="BEB189" s="31"/>
      <c r="BEC189" s="31"/>
      <c r="BED189" s="31"/>
      <c r="BEE189" s="31"/>
      <c r="BEF189" s="31"/>
      <c r="BEG189" s="31"/>
      <c r="BEH189" s="31"/>
      <c r="BEI189" s="31"/>
      <c r="BEJ189" s="31"/>
      <c r="BEK189" s="31"/>
      <c r="BEL189" s="31"/>
      <c r="BEM189" s="31"/>
      <c r="BEN189" s="31"/>
      <c r="BEO189" s="31"/>
      <c r="BEP189" s="31"/>
      <c r="BEQ189" s="31"/>
      <c r="BER189" s="31"/>
      <c r="BES189" s="31"/>
      <c r="BET189" s="31"/>
      <c r="BEU189" s="31"/>
      <c r="BEV189" s="31"/>
      <c r="BEW189" s="31"/>
      <c r="BEX189" s="31"/>
      <c r="BEY189" s="31"/>
      <c r="BEZ189" s="31"/>
      <c r="BFA189" s="31"/>
      <c r="BFB189" s="31"/>
      <c r="BFC189" s="31"/>
      <c r="BFD189" s="31"/>
      <c r="BFE189" s="31"/>
      <c r="BFF189" s="31"/>
      <c r="BFG189" s="31"/>
      <c r="BFH189" s="31"/>
      <c r="BFI189" s="31"/>
      <c r="BFJ189" s="31"/>
      <c r="BFK189" s="31"/>
      <c r="BFL189" s="31"/>
      <c r="BFM189" s="31"/>
      <c r="BFN189" s="31"/>
      <c r="BFO189" s="31"/>
      <c r="BFP189" s="31"/>
      <c r="BFQ189" s="31"/>
      <c r="BFR189" s="31"/>
      <c r="BFS189" s="31"/>
      <c r="BFT189" s="31"/>
      <c r="BFU189" s="31"/>
      <c r="BFV189" s="31"/>
      <c r="BFW189" s="31"/>
      <c r="BFX189" s="31"/>
      <c r="BFY189" s="31"/>
      <c r="BFZ189" s="31"/>
      <c r="BGA189" s="31"/>
      <c r="BGB189" s="31"/>
      <c r="BGC189" s="31"/>
      <c r="BGD189" s="31"/>
      <c r="BGE189" s="31"/>
      <c r="BGF189" s="31"/>
      <c r="BGG189" s="31"/>
      <c r="BGH189" s="31"/>
      <c r="BGI189" s="31"/>
      <c r="BGJ189" s="31"/>
      <c r="BGK189" s="31"/>
      <c r="BGL189" s="31"/>
      <c r="BGM189" s="31"/>
      <c r="BGN189" s="31"/>
      <c r="BGO189" s="31"/>
      <c r="BGP189" s="31"/>
      <c r="BGQ189" s="31"/>
      <c r="BGR189" s="31"/>
      <c r="BGS189" s="31"/>
      <c r="BGT189" s="31"/>
      <c r="BGU189" s="31"/>
      <c r="BGV189" s="31"/>
      <c r="BGW189" s="31"/>
      <c r="BGX189" s="31"/>
      <c r="BGY189" s="31"/>
      <c r="BGZ189" s="31"/>
      <c r="BHA189" s="31"/>
      <c r="BHB189" s="31"/>
      <c r="BHC189" s="31"/>
      <c r="BHD189" s="31"/>
      <c r="BHE189" s="31"/>
      <c r="BHF189" s="31"/>
      <c r="BHG189" s="31"/>
      <c r="BHH189" s="31"/>
      <c r="BHI189" s="31"/>
      <c r="BHJ189" s="31"/>
      <c r="BHK189" s="31"/>
      <c r="BHL189" s="31"/>
      <c r="BHM189" s="31"/>
      <c r="BHN189" s="31"/>
      <c r="BHO189" s="31"/>
      <c r="BHP189" s="31"/>
      <c r="BHQ189" s="31"/>
      <c r="BHR189" s="31"/>
      <c r="BHS189" s="31"/>
      <c r="BHT189" s="31"/>
      <c r="BHU189" s="31"/>
      <c r="BHV189" s="31"/>
      <c r="BHW189" s="31"/>
      <c r="BHX189" s="31"/>
      <c r="BHY189" s="31"/>
      <c r="BHZ189" s="31"/>
      <c r="BIA189" s="31"/>
      <c r="BIB189" s="31"/>
      <c r="BIC189" s="31"/>
      <c r="BID189" s="31"/>
      <c r="BIE189" s="31"/>
      <c r="BIF189" s="31"/>
      <c r="BIG189" s="31"/>
      <c r="BIH189" s="31"/>
      <c r="BII189" s="31"/>
      <c r="BIJ189" s="31"/>
      <c r="BIK189" s="31"/>
      <c r="BIL189" s="31"/>
      <c r="BIM189" s="31"/>
      <c r="BIN189" s="31"/>
      <c r="BIO189" s="31"/>
      <c r="BIP189" s="31"/>
      <c r="BIQ189" s="31"/>
      <c r="BIR189" s="31"/>
      <c r="BIS189" s="31"/>
      <c r="BIT189" s="31"/>
      <c r="BIU189" s="31"/>
      <c r="BIV189" s="31"/>
      <c r="BIW189" s="31"/>
      <c r="BIX189" s="31"/>
      <c r="BIY189" s="31"/>
      <c r="BIZ189" s="31"/>
      <c r="BJA189" s="31"/>
      <c r="BJB189" s="31"/>
      <c r="BJC189" s="31"/>
      <c r="BJD189" s="31"/>
      <c r="BJE189" s="31"/>
      <c r="BJF189" s="31"/>
      <c r="BJG189" s="31"/>
      <c r="BJH189" s="31"/>
      <c r="BJI189" s="31"/>
      <c r="BJJ189" s="31"/>
      <c r="BJK189" s="31"/>
      <c r="BJL189" s="31"/>
      <c r="BJM189" s="31"/>
      <c r="BJN189" s="31"/>
      <c r="BJO189" s="31"/>
      <c r="BJP189" s="31"/>
      <c r="BJQ189" s="31"/>
      <c r="BJR189" s="31"/>
      <c r="BJS189" s="31"/>
      <c r="BJT189" s="31"/>
      <c r="BJU189" s="31"/>
      <c r="BJV189" s="31"/>
      <c r="BJW189" s="31"/>
      <c r="BJX189" s="31"/>
      <c r="BJY189" s="31"/>
      <c r="BJZ189" s="31"/>
      <c r="BKA189" s="31"/>
      <c r="BKB189" s="31"/>
      <c r="BKC189" s="31"/>
      <c r="BKD189" s="31"/>
      <c r="BKE189" s="31"/>
      <c r="BKF189" s="31"/>
      <c r="BKG189" s="31"/>
      <c r="BKH189" s="31"/>
      <c r="BKI189" s="31"/>
      <c r="BKJ189" s="31"/>
      <c r="BKK189" s="31"/>
      <c r="BKL189" s="31"/>
      <c r="BKM189" s="31"/>
      <c r="BKN189" s="31"/>
      <c r="BKO189" s="31"/>
      <c r="BKP189" s="31"/>
      <c r="BKQ189" s="31"/>
      <c r="BKR189" s="31"/>
      <c r="BKS189" s="31"/>
      <c r="BKT189" s="31"/>
      <c r="BKU189" s="31"/>
      <c r="BKV189" s="31"/>
      <c r="BKW189" s="31"/>
      <c r="BKX189" s="31"/>
      <c r="BKY189" s="31"/>
      <c r="BKZ189" s="31"/>
      <c r="BLA189" s="31"/>
      <c r="BLB189" s="31"/>
      <c r="BLC189" s="31"/>
      <c r="BLD189" s="31"/>
      <c r="BLE189" s="31"/>
      <c r="BLF189" s="31"/>
      <c r="BLG189" s="31"/>
      <c r="BLH189" s="31"/>
      <c r="BLI189" s="31"/>
      <c r="BLJ189" s="31"/>
      <c r="BLK189" s="31"/>
      <c r="BLL189" s="31"/>
      <c r="BLM189" s="31"/>
      <c r="BLN189" s="31"/>
      <c r="BLO189" s="31"/>
      <c r="BLP189" s="31"/>
      <c r="BLQ189" s="31"/>
      <c r="BLR189" s="31"/>
      <c r="BLS189" s="31"/>
      <c r="BLT189" s="31"/>
      <c r="BLU189" s="31"/>
      <c r="BLV189" s="31"/>
      <c r="BLW189" s="31"/>
      <c r="BLX189" s="31"/>
      <c r="BLY189" s="31"/>
      <c r="BLZ189" s="31"/>
      <c r="BMA189" s="31"/>
      <c r="BMB189" s="31"/>
      <c r="BMC189" s="31"/>
      <c r="BMD189" s="31"/>
      <c r="BME189" s="31"/>
      <c r="BMF189" s="31"/>
      <c r="BMG189" s="31"/>
      <c r="BMH189" s="31"/>
      <c r="BMI189" s="31"/>
      <c r="BMJ189" s="31"/>
      <c r="BMK189" s="31"/>
      <c r="BML189" s="31"/>
      <c r="BMM189" s="31"/>
      <c r="BMN189" s="31"/>
      <c r="BMO189" s="31"/>
      <c r="BMP189" s="31"/>
      <c r="BMQ189" s="31"/>
      <c r="BMR189" s="31"/>
      <c r="BMS189" s="31"/>
      <c r="BMT189" s="31"/>
      <c r="BMU189" s="31"/>
      <c r="BMV189" s="31"/>
      <c r="BMW189" s="31"/>
      <c r="BMX189" s="31"/>
      <c r="BMY189" s="31"/>
      <c r="BMZ189" s="31"/>
      <c r="BNA189" s="31"/>
      <c r="BNB189" s="31"/>
      <c r="BNC189" s="31"/>
      <c r="BND189" s="31"/>
      <c r="BNE189" s="31"/>
      <c r="BNF189" s="31"/>
      <c r="BNG189" s="31"/>
      <c r="BNH189" s="31"/>
      <c r="BNI189" s="31"/>
      <c r="BNJ189" s="31"/>
      <c r="BNK189" s="31"/>
      <c r="BNL189" s="31"/>
      <c r="BNM189" s="31"/>
      <c r="BNN189" s="31"/>
      <c r="BNO189" s="31"/>
      <c r="BNP189" s="31"/>
      <c r="BNQ189" s="31"/>
      <c r="BNR189" s="31"/>
      <c r="BNS189" s="31"/>
      <c r="BNT189" s="31"/>
      <c r="BNU189" s="31"/>
      <c r="BNV189" s="31"/>
      <c r="BNW189" s="31"/>
      <c r="BNX189" s="31"/>
      <c r="BNY189" s="31"/>
      <c r="BNZ189" s="31"/>
      <c r="BOA189" s="31"/>
      <c r="BOB189" s="31"/>
      <c r="BOC189" s="31"/>
      <c r="BOD189" s="31"/>
      <c r="BOE189" s="31"/>
      <c r="BOF189" s="31"/>
      <c r="BOG189" s="31"/>
      <c r="BOH189" s="31"/>
      <c r="BOI189" s="31"/>
      <c r="BOJ189" s="31"/>
      <c r="BOK189" s="31"/>
      <c r="BOL189" s="31"/>
      <c r="BOM189" s="31"/>
      <c r="BON189" s="31"/>
      <c r="BOO189" s="31"/>
      <c r="BOP189" s="31"/>
      <c r="BOQ189" s="31"/>
      <c r="BOR189" s="31"/>
      <c r="BOS189" s="31"/>
      <c r="BOT189" s="31"/>
      <c r="BOU189" s="31"/>
      <c r="BOV189" s="31"/>
      <c r="BOW189" s="31"/>
      <c r="BOX189" s="31"/>
      <c r="BOY189" s="31"/>
      <c r="BOZ189" s="31"/>
      <c r="BPA189" s="31"/>
      <c r="BPB189" s="31"/>
      <c r="BPC189" s="31"/>
      <c r="BPD189" s="31"/>
      <c r="BPE189" s="31"/>
      <c r="BPF189" s="31"/>
      <c r="BPG189" s="31"/>
      <c r="BPH189" s="31"/>
      <c r="BPI189" s="31"/>
      <c r="BPJ189" s="31"/>
      <c r="BPK189" s="31"/>
      <c r="BPL189" s="31"/>
      <c r="BPM189" s="31"/>
      <c r="BPN189" s="31"/>
      <c r="BPO189" s="31"/>
      <c r="BPP189" s="31"/>
      <c r="BPQ189" s="31"/>
      <c r="BPR189" s="31"/>
      <c r="BPS189" s="31"/>
      <c r="BPT189" s="31"/>
      <c r="BPU189" s="31"/>
      <c r="BPV189" s="31"/>
      <c r="BPW189" s="31"/>
      <c r="BPX189" s="31"/>
      <c r="BPY189" s="31"/>
      <c r="BPZ189" s="31"/>
      <c r="BQA189" s="31"/>
      <c r="BQB189" s="31"/>
      <c r="BQC189" s="31"/>
      <c r="BQD189" s="31"/>
      <c r="BQE189" s="31"/>
      <c r="BQF189" s="31"/>
      <c r="BQG189" s="31"/>
      <c r="BQH189" s="31"/>
      <c r="BQI189" s="31"/>
      <c r="BQJ189" s="31"/>
      <c r="BQK189" s="31"/>
      <c r="BQL189" s="31"/>
      <c r="BQM189" s="31"/>
      <c r="BQN189" s="31"/>
      <c r="BQO189" s="31"/>
      <c r="BQP189" s="31"/>
      <c r="BQQ189" s="31"/>
      <c r="BQR189" s="31"/>
      <c r="BQS189" s="31"/>
      <c r="BQT189" s="31"/>
      <c r="BQU189" s="31"/>
      <c r="BQV189" s="31"/>
      <c r="BQW189" s="31"/>
      <c r="BQX189" s="31"/>
      <c r="BQY189" s="31"/>
      <c r="BQZ189" s="31"/>
      <c r="BRA189" s="31"/>
      <c r="BRB189" s="31"/>
      <c r="BRC189" s="31"/>
      <c r="BRD189" s="31"/>
      <c r="BRE189" s="31"/>
      <c r="BRF189" s="31"/>
      <c r="BRG189" s="31"/>
      <c r="BRH189" s="31"/>
      <c r="BRI189" s="31"/>
      <c r="BRJ189" s="31"/>
      <c r="BRK189" s="31"/>
      <c r="BRL189" s="31"/>
      <c r="BRM189" s="31"/>
      <c r="BRN189" s="31"/>
      <c r="BRO189" s="31"/>
      <c r="BRP189" s="31"/>
      <c r="BRQ189" s="31"/>
      <c r="BRR189" s="31"/>
      <c r="BRS189" s="31"/>
      <c r="BRT189" s="31"/>
      <c r="BRU189" s="31"/>
      <c r="BRV189" s="31"/>
      <c r="BRW189" s="31"/>
      <c r="BRX189" s="31"/>
      <c r="BRY189" s="31"/>
      <c r="BRZ189" s="31"/>
      <c r="BSA189" s="31"/>
      <c r="BSB189" s="31"/>
      <c r="BSC189" s="31"/>
      <c r="BSD189" s="31"/>
      <c r="BSE189" s="31"/>
      <c r="BSF189" s="31"/>
      <c r="BSG189" s="31"/>
      <c r="BSH189" s="31"/>
      <c r="BSI189" s="31"/>
      <c r="BSJ189" s="31"/>
      <c r="BSK189" s="31"/>
      <c r="BSL189" s="31"/>
      <c r="BSM189" s="31"/>
      <c r="BSN189" s="31"/>
      <c r="BSO189" s="31"/>
      <c r="BSP189" s="31"/>
      <c r="BSQ189" s="31"/>
      <c r="BSR189" s="31"/>
      <c r="BSS189" s="31"/>
      <c r="BST189" s="31"/>
      <c r="BSU189" s="31"/>
      <c r="BSV189" s="31"/>
      <c r="BSW189" s="31"/>
      <c r="BSX189" s="31"/>
      <c r="BSY189" s="31"/>
      <c r="BSZ189" s="31"/>
      <c r="BTA189" s="31"/>
      <c r="BTB189" s="31"/>
      <c r="BTC189" s="31"/>
      <c r="BTD189" s="31"/>
      <c r="BTE189" s="31"/>
      <c r="BTF189" s="31"/>
      <c r="BTG189" s="31"/>
      <c r="BTH189" s="31"/>
      <c r="BTI189" s="31"/>
      <c r="BTJ189" s="31"/>
      <c r="BTK189" s="31"/>
      <c r="BTL189" s="31"/>
      <c r="BTM189" s="31"/>
      <c r="BTN189" s="31"/>
      <c r="BTO189" s="31"/>
      <c r="BTP189" s="31"/>
      <c r="BTQ189" s="31"/>
      <c r="BTR189" s="31"/>
      <c r="BTS189" s="31"/>
      <c r="BTT189" s="31"/>
      <c r="BTU189" s="31"/>
      <c r="BTV189" s="31"/>
      <c r="BTW189" s="31"/>
      <c r="BTX189" s="31"/>
      <c r="BTY189" s="31"/>
      <c r="BTZ189" s="31"/>
      <c r="BUA189" s="31"/>
      <c r="BUB189" s="31"/>
      <c r="BUC189" s="31"/>
      <c r="BUD189" s="31"/>
      <c r="BUE189" s="31"/>
      <c r="BUF189" s="31"/>
      <c r="BUG189" s="31"/>
      <c r="BUH189" s="31"/>
      <c r="BUI189" s="31"/>
      <c r="BUJ189" s="31"/>
      <c r="BUK189" s="31"/>
      <c r="BUL189" s="31"/>
      <c r="BUM189" s="31"/>
      <c r="BUN189" s="31"/>
      <c r="BUO189" s="31"/>
      <c r="BUP189" s="31"/>
      <c r="BUQ189" s="31"/>
      <c r="BUR189" s="31"/>
      <c r="BUS189" s="31"/>
      <c r="BUT189" s="31"/>
      <c r="BUU189" s="31"/>
      <c r="BUV189" s="31"/>
      <c r="BUW189" s="31"/>
      <c r="BUX189" s="31"/>
      <c r="BUY189" s="31"/>
      <c r="BUZ189" s="31"/>
      <c r="BVA189" s="31"/>
      <c r="BVB189" s="31"/>
      <c r="BVC189" s="31"/>
      <c r="BVD189" s="31"/>
      <c r="BVE189" s="31"/>
      <c r="BVF189" s="31"/>
      <c r="BVG189" s="31"/>
      <c r="BVH189" s="31"/>
      <c r="BVI189" s="31"/>
      <c r="BVJ189" s="31"/>
      <c r="BVK189" s="31"/>
      <c r="BVL189" s="31"/>
      <c r="BVM189" s="31"/>
      <c r="BVN189" s="31"/>
      <c r="BVO189" s="31"/>
      <c r="BVP189" s="31"/>
      <c r="BVQ189" s="31"/>
      <c r="BVR189" s="31"/>
      <c r="BVS189" s="31"/>
      <c r="BVT189" s="31"/>
      <c r="BVU189" s="31"/>
      <c r="BVV189" s="31"/>
      <c r="BVW189" s="31"/>
      <c r="BVX189" s="31"/>
      <c r="BVY189" s="31"/>
      <c r="BVZ189" s="31"/>
      <c r="BWA189" s="31"/>
      <c r="BWB189" s="31"/>
      <c r="BWC189" s="31"/>
      <c r="BWD189" s="31"/>
      <c r="BWE189" s="31"/>
      <c r="BWF189" s="31"/>
      <c r="BWG189" s="31"/>
      <c r="BWH189" s="31"/>
      <c r="BWI189" s="31"/>
      <c r="BWJ189" s="31"/>
      <c r="BWK189" s="31"/>
      <c r="BWL189" s="31"/>
      <c r="BWM189" s="31"/>
      <c r="BWN189" s="31"/>
      <c r="BWO189" s="31"/>
      <c r="BWP189" s="31"/>
      <c r="BWQ189" s="31"/>
      <c r="BWR189" s="31"/>
      <c r="BWS189" s="31"/>
      <c r="BWT189" s="31"/>
      <c r="BWU189" s="31"/>
      <c r="BWV189" s="31"/>
      <c r="BWW189" s="31"/>
      <c r="BWX189" s="31"/>
      <c r="BWY189" s="31"/>
      <c r="BWZ189" s="31"/>
      <c r="BXA189" s="31"/>
      <c r="BXB189" s="31"/>
      <c r="BXC189" s="31"/>
      <c r="BXD189" s="31"/>
      <c r="BXE189" s="31"/>
      <c r="BXF189" s="31"/>
      <c r="BXG189" s="31"/>
      <c r="BXH189" s="31"/>
      <c r="BXI189" s="31"/>
      <c r="BXJ189" s="31"/>
      <c r="BXK189" s="31"/>
      <c r="BXL189" s="31"/>
      <c r="BXM189" s="31"/>
      <c r="BXN189" s="31"/>
      <c r="BXO189" s="31"/>
      <c r="BXP189" s="31"/>
      <c r="BXQ189" s="31"/>
      <c r="BXR189" s="31"/>
      <c r="BXS189" s="31"/>
      <c r="BXT189" s="31"/>
      <c r="BXU189" s="31"/>
      <c r="BXV189" s="31"/>
      <c r="BXW189" s="31"/>
      <c r="BXX189" s="31"/>
      <c r="BXY189" s="31"/>
      <c r="BXZ189" s="31"/>
      <c r="BYA189" s="31"/>
      <c r="BYB189" s="31"/>
      <c r="BYC189" s="31"/>
      <c r="BYD189" s="31"/>
      <c r="BYE189" s="31"/>
      <c r="BYF189" s="31"/>
      <c r="BYG189" s="31"/>
      <c r="BYH189" s="31"/>
      <c r="BYI189" s="31"/>
      <c r="BYJ189" s="31"/>
      <c r="BYK189" s="31"/>
      <c r="BYL189" s="31"/>
      <c r="BYM189" s="31"/>
      <c r="BYN189" s="31"/>
      <c r="BYO189" s="31"/>
      <c r="BYP189" s="31"/>
      <c r="BYQ189" s="31"/>
      <c r="BYR189" s="31"/>
      <c r="BYS189" s="31"/>
      <c r="BYT189" s="31"/>
      <c r="BYU189" s="31"/>
      <c r="BYV189" s="31"/>
      <c r="BYW189" s="31"/>
      <c r="BYX189" s="31"/>
      <c r="BYY189" s="31"/>
      <c r="BYZ189" s="31"/>
      <c r="BZA189" s="31"/>
      <c r="BZB189" s="31"/>
      <c r="BZC189" s="31"/>
      <c r="BZD189" s="31"/>
      <c r="BZE189" s="31"/>
      <c r="BZF189" s="31"/>
      <c r="BZG189" s="31"/>
      <c r="BZH189" s="31"/>
      <c r="BZI189" s="31"/>
      <c r="BZJ189" s="31"/>
      <c r="BZK189" s="31"/>
      <c r="BZL189" s="31"/>
      <c r="BZM189" s="31"/>
      <c r="BZN189" s="31"/>
      <c r="BZO189" s="31"/>
      <c r="BZP189" s="31"/>
      <c r="BZQ189" s="31"/>
      <c r="BZR189" s="31"/>
      <c r="BZS189" s="31"/>
      <c r="BZT189" s="31"/>
      <c r="BZU189" s="31"/>
      <c r="BZV189" s="31"/>
      <c r="BZW189" s="31"/>
      <c r="BZX189" s="31"/>
      <c r="BZY189" s="31"/>
      <c r="BZZ189" s="31"/>
      <c r="CAA189" s="31"/>
      <c r="CAB189" s="31"/>
      <c r="CAC189" s="31"/>
      <c r="CAD189" s="31"/>
      <c r="CAE189" s="31"/>
      <c r="CAF189" s="31"/>
      <c r="CAG189" s="31"/>
      <c r="CAH189" s="31"/>
      <c r="CAI189" s="31"/>
      <c r="CAJ189" s="31"/>
      <c r="CAK189" s="31"/>
      <c r="CAL189" s="31"/>
      <c r="CAM189" s="31"/>
      <c r="CAN189" s="31"/>
      <c r="CAO189" s="31"/>
      <c r="CAP189" s="31"/>
      <c r="CAQ189" s="31"/>
      <c r="CAR189" s="31"/>
      <c r="CAS189" s="31"/>
      <c r="CAT189" s="31"/>
      <c r="CAU189" s="31"/>
      <c r="CAV189" s="31"/>
      <c r="CAW189" s="31"/>
      <c r="CAX189" s="31"/>
      <c r="CAY189" s="31"/>
      <c r="CAZ189" s="31"/>
      <c r="CBA189" s="31"/>
      <c r="CBB189" s="31"/>
      <c r="CBC189" s="31"/>
      <c r="CBD189" s="31"/>
      <c r="CBE189" s="31"/>
      <c r="CBF189" s="31"/>
      <c r="CBG189" s="31"/>
      <c r="CBH189" s="31"/>
      <c r="CBI189" s="31"/>
      <c r="CBJ189" s="31"/>
      <c r="CBK189" s="31"/>
      <c r="CBL189" s="31"/>
      <c r="CBM189" s="31"/>
      <c r="CBN189" s="31"/>
      <c r="CBO189" s="31"/>
      <c r="CBP189" s="31"/>
      <c r="CBQ189" s="31"/>
      <c r="CBR189" s="31"/>
      <c r="CBS189" s="31"/>
      <c r="CBT189" s="31"/>
      <c r="CBU189" s="31"/>
      <c r="CBV189" s="31"/>
      <c r="CBW189" s="31"/>
      <c r="CBX189" s="31"/>
      <c r="CBY189" s="31"/>
      <c r="CBZ189" s="31"/>
      <c r="CCA189" s="31"/>
      <c r="CCB189" s="31"/>
      <c r="CCC189" s="31"/>
      <c r="CCD189" s="31"/>
      <c r="CCE189" s="31"/>
      <c r="CCF189" s="31"/>
      <c r="CCG189" s="31"/>
      <c r="CCH189" s="31"/>
      <c r="CCI189" s="31"/>
      <c r="CCJ189" s="31"/>
      <c r="CCK189" s="31"/>
      <c r="CCL189" s="31"/>
      <c r="CCM189" s="31"/>
      <c r="CCN189" s="31"/>
      <c r="CCO189" s="31"/>
      <c r="CCP189" s="31"/>
      <c r="CCQ189" s="31"/>
      <c r="CCR189" s="31"/>
      <c r="CCS189" s="31"/>
      <c r="CCT189" s="31"/>
      <c r="CCU189" s="31"/>
      <c r="CCV189" s="31"/>
      <c r="CCW189" s="31"/>
      <c r="CCX189" s="31"/>
      <c r="CCY189" s="31"/>
      <c r="CCZ189" s="31"/>
      <c r="CDA189" s="31"/>
      <c r="CDB189" s="31"/>
      <c r="CDC189" s="31"/>
      <c r="CDD189" s="31"/>
      <c r="CDE189" s="31"/>
      <c r="CDF189" s="31"/>
      <c r="CDG189" s="31"/>
      <c r="CDH189" s="31"/>
      <c r="CDI189" s="31"/>
      <c r="CDJ189" s="31"/>
      <c r="CDK189" s="31"/>
      <c r="CDL189" s="31"/>
      <c r="CDM189" s="31"/>
      <c r="CDN189" s="31"/>
      <c r="CDO189" s="31"/>
      <c r="CDP189" s="31"/>
      <c r="CDQ189" s="31"/>
      <c r="CDR189" s="31"/>
      <c r="CDS189" s="31"/>
      <c r="CDT189" s="31"/>
      <c r="CDU189" s="31"/>
      <c r="CDV189" s="31"/>
      <c r="CDW189" s="31"/>
      <c r="CDX189" s="31"/>
      <c r="CDY189" s="31"/>
      <c r="CDZ189" s="31"/>
      <c r="CEA189" s="31"/>
      <c r="CEB189" s="31"/>
      <c r="CEC189" s="31"/>
      <c r="CED189" s="31"/>
      <c r="CEE189" s="31"/>
      <c r="CEF189" s="31"/>
      <c r="CEG189" s="31"/>
      <c r="CEH189" s="31"/>
      <c r="CEI189" s="31"/>
      <c r="CEJ189" s="31"/>
      <c r="CEK189" s="31"/>
      <c r="CEL189" s="31"/>
      <c r="CEM189" s="31"/>
      <c r="CEN189" s="31"/>
      <c r="CEO189" s="31"/>
      <c r="CEP189" s="31"/>
      <c r="CEQ189" s="31"/>
      <c r="CER189" s="31"/>
      <c r="CES189" s="31"/>
      <c r="CET189" s="31"/>
      <c r="CEU189" s="31"/>
      <c r="CEV189" s="31"/>
      <c r="CEW189" s="31"/>
      <c r="CEX189" s="31"/>
      <c r="CEY189" s="31"/>
      <c r="CEZ189" s="31"/>
      <c r="CFA189" s="31"/>
      <c r="CFB189" s="31"/>
      <c r="CFC189" s="31"/>
      <c r="CFD189" s="31"/>
      <c r="CFE189" s="31"/>
      <c r="CFF189" s="31"/>
      <c r="CFG189" s="31"/>
      <c r="CFH189" s="31"/>
      <c r="CFI189" s="31"/>
      <c r="CFJ189" s="31"/>
      <c r="CFK189" s="31"/>
      <c r="CFL189" s="31"/>
      <c r="CFM189" s="31"/>
      <c r="CFN189" s="31"/>
      <c r="CFO189" s="31"/>
      <c r="CFP189" s="31"/>
      <c r="CFQ189" s="31"/>
      <c r="CFR189" s="31"/>
      <c r="CFS189" s="31"/>
      <c r="CFT189" s="31"/>
      <c r="CFU189" s="31"/>
      <c r="CFV189" s="31"/>
      <c r="CFW189" s="31"/>
      <c r="CFX189" s="31"/>
      <c r="CFY189" s="31"/>
      <c r="CFZ189" s="31"/>
      <c r="CGA189" s="31"/>
      <c r="CGB189" s="31"/>
      <c r="CGC189" s="31"/>
      <c r="CGD189" s="31"/>
      <c r="CGE189" s="31"/>
      <c r="CGF189" s="31"/>
      <c r="CGG189" s="31"/>
      <c r="CGH189" s="31"/>
      <c r="CGI189" s="31"/>
      <c r="CGJ189" s="31"/>
      <c r="CGK189" s="31"/>
      <c r="CGL189" s="31"/>
      <c r="CGM189" s="31"/>
      <c r="CGN189" s="31"/>
      <c r="CGO189" s="31"/>
      <c r="CGP189" s="31"/>
      <c r="CGQ189" s="31"/>
      <c r="CGR189" s="31"/>
      <c r="CGS189" s="31"/>
      <c r="CGT189" s="31"/>
      <c r="CGU189" s="31"/>
      <c r="CGV189" s="31"/>
      <c r="CGW189" s="31"/>
      <c r="CGX189" s="31"/>
      <c r="CGY189" s="31"/>
      <c r="CGZ189" s="31"/>
      <c r="CHA189" s="31"/>
      <c r="CHB189" s="31"/>
      <c r="CHC189" s="31"/>
      <c r="CHD189" s="31"/>
      <c r="CHE189" s="31"/>
      <c r="CHF189" s="31"/>
      <c r="CHG189" s="31"/>
      <c r="CHH189" s="31"/>
      <c r="CHI189" s="31"/>
      <c r="CHJ189" s="31"/>
      <c r="CHK189" s="31"/>
      <c r="CHL189" s="31"/>
      <c r="CHM189" s="31"/>
      <c r="CHN189" s="31"/>
      <c r="CHO189" s="31"/>
      <c r="CHP189" s="31"/>
      <c r="CHQ189" s="31"/>
      <c r="CHR189" s="31"/>
      <c r="CHS189" s="31"/>
      <c r="CHT189" s="31"/>
      <c r="CHU189" s="31"/>
      <c r="CHV189" s="31"/>
      <c r="CHW189" s="31"/>
      <c r="CHX189" s="31"/>
      <c r="CHY189" s="31"/>
      <c r="CHZ189" s="31"/>
      <c r="CIA189" s="31"/>
      <c r="CIB189" s="31"/>
      <c r="CIC189" s="31"/>
      <c r="CID189" s="31"/>
      <c r="CIE189" s="31"/>
      <c r="CIF189" s="31"/>
      <c r="CIG189" s="31"/>
      <c r="CIH189" s="31"/>
      <c r="CII189" s="31"/>
      <c r="CIJ189" s="31"/>
      <c r="CIK189" s="31"/>
      <c r="CIL189" s="31"/>
      <c r="CIM189" s="31"/>
      <c r="CIN189" s="31"/>
      <c r="CIO189" s="31"/>
      <c r="CIP189" s="31"/>
      <c r="CIQ189" s="31"/>
      <c r="CIR189" s="31"/>
      <c r="CIS189" s="31"/>
      <c r="CIT189" s="31"/>
      <c r="CIU189" s="31"/>
      <c r="CIV189" s="31"/>
      <c r="CIW189" s="31"/>
      <c r="CIX189" s="31"/>
      <c r="CIY189" s="31"/>
      <c r="CIZ189" s="31"/>
      <c r="CJA189" s="31"/>
      <c r="CJB189" s="31"/>
      <c r="CJC189" s="31"/>
      <c r="CJD189" s="31"/>
      <c r="CJE189" s="31"/>
      <c r="CJF189" s="31"/>
      <c r="CJG189" s="31"/>
      <c r="CJH189" s="31"/>
      <c r="CJI189" s="31"/>
      <c r="CJJ189" s="31"/>
      <c r="CJK189" s="31"/>
      <c r="CJL189" s="31"/>
      <c r="CJM189" s="31"/>
      <c r="CJN189" s="31"/>
      <c r="CJO189" s="31"/>
      <c r="CJP189" s="31"/>
      <c r="CJQ189" s="31"/>
      <c r="CJR189" s="31"/>
      <c r="CJS189" s="31"/>
      <c r="CJT189" s="31"/>
      <c r="CJU189" s="31"/>
      <c r="CJV189" s="31"/>
      <c r="CJW189" s="31"/>
      <c r="CJX189" s="31"/>
      <c r="CJY189" s="31"/>
      <c r="CJZ189" s="31"/>
      <c r="CKA189" s="31"/>
      <c r="CKB189" s="31"/>
      <c r="CKC189" s="31"/>
      <c r="CKD189" s="31"/>
      <c r="CKE189" s="31"/>
      <c r="CKF189" s="31"/>
      <c r="CKG189" s="31"/>
      <c r="CKH189" s="31"/>
      <c r="CKI189" s="31"/>
      <c r="CKJ189" s="31"/>
      <c r="CKK189" s="31"/>
      <c r="CKL189" s="31"/>
      <c r="CKM189" s="31"/>
      <c r="CKN189" s="31"/>
      <c r="CKO189" s="31"/>
      <c r="CKP189" s="31"/>
      <c r="CKQ189" s="31"/>
      <c r="CKR189" s="31"/>
      <c r="CKS189" s="31"/>
      <c r="CKT189" s="31"/>
      <c r="CKU189" s="31"/>
      <c r="CKV189" s="31"/>
      <c r="CKW189" s="31"/>
      <c r="CKX189" s="31"/>
      <c r="CKY189" s="31"/>
      <c r="CKZ189" s="31"/>
      <c r="CLA189" s="31"/>
      <c r="CLB189" s="31"/>
      <c r="CLC189" s="31"/>
      <c r="CLD189" s="31"/>
      <c r="CLE189" s="31"/>
      <c r="CLF189" s="31"/>
      <c r="CLG189" s="31"/>
      <c r="CLH189" s="31"/>
      <c r="CLI189" s="31"/>
      <c r="CLJ189" s="31"/>
      <c r="CLK189" s="31"/>
      <c r="CLL189" s="31"/>
      <c r="CLM189" s="31"/>
      <c r="CLN189" s="31"/>
      <c r="CLO189" s="31"/>
      <c r="CLP189" s="31"/>
      <c r="CLQ189" s="31"/>
      <c r="CLR189" s="31"/>
      <c r="CLS189" s="31"/>
      <c r="CLT189" s="31"/>
      <c r="CLU189" s="31"/>
      <c r="CLV189" s="31"/>
      <c r="CLW189" s="31"/>
      <c r="CLX189" s="31"/>
      <c r="CLY189" s="31"/>
      <c r="CLZ189" s="31"/>
      <c r="CMA189" s="31"/>
      <c r="CMB189" s="31"/>
      <c r="CMC189" s="31"/>
      <c r="CMD189" s="31"/>
      <c r="CME189" s="31"/>
      <c r="CMF189" s="31"/>
      <c r="CMG189" s="31"/>
      <c r="CMH189" s="31"/>
      <c r="CMI189" s="31"/>
      <c r="CMJ189" s="31"/>
      <c r="CMK189" s="31"/>
      <c r="CML189" s="31"/>
      <c r="CMM189" s="31"/>
      <c r="CMN189" s="31"/>
      <c r="CMO189" s="31"/>
      <c r="CMP189" s="31"/>
      <c r="CMQ189" s="31"/>
      <c r="CMR189" s="31"/>
      <c r="CMS189" s="31"/>
      <c r="CMT189" s="31"/>
      <c r="CMU189" s="31"/>
      <c r="CMV189" s="31"/>
      <c r="CMW189" s="31"/>
      <c r="CMX189" s="31"/>
      <c r="CMY189" s="31"/>
      <c r="CMZ189" s="31"/>
      <c r="CNA189" s="31"/>
      <c r="CNB189" s="31"/>
      <c r="CNC189" s="31"/>
      <c r="CND189" s="31"/>
      <c r="CNE189" s="31"/>
      <c r="CNF189" s="31"/>
      <c r="CNG189" s="31"/>
      <c r="CNH189" s="31"/>
      <c r="CNI189" s="31"/>
      <c r="CNJ189" s="31"/>
      <c r="CNK189" s="31"/>
      <c r="CNL189" s="31"/>
      <c r="CNM189" s="31"/>
      <c r="CNN189" s="31"/>
      <c r="CNO189" s="31"/>
      <c r="CNP189" s="31"/>
      <c r="CNQ189" s="31"/>
      <c r="CNR189" s="31"/>
      <c r="CNS189" s="31"/>
      <c r="CNT189" s="31"/>
      <c r="CNU189" s="31"/>
      <c r="CNV189" s="31"/>
      <c r="CNW189" s="31"/>
      <c r="CNX189" s="31"/>
      <c r="CNY189" s="31"/>
      <c r="CNZ189" s="31"/>
      <c r="COA189" s="31"/>
      <c r="COB189" s="31"/>
      <c r="COC189" s="31"/>
      <c r="COD189" s="31"/>
      <c r="COE189" s="31"/>
      <c r="COF189" s="31"/>
      <c r="COG189" s="31"/>
      <c r="COH189" s="31"/>
      <c r="COI189" s="31"/>
      <c r="COJ189" s="31"/>
      <c r="COK189" s="31"/>
      <c r="COL189" s="31"/>
      <c r="COM189" s="31"/>
      <c r="CON189" s="31"/>
      <c r="COO189" s="31"/>
      <c r="COP189" s="31"/>
      <c r="COQ189" s="31"/>
      <c r="COR189" s="31"/>
      <c r="COS189" s="31"/>
      <c r="COT189" s="31"/>
      <c r="COU189" s="31"/>
      <c r="COV189" s="31"/>
      <c r="COW189" s="31"/>
      <c r="COX189" s="31"/>
      <c r="COY189" s="31"/>
      <c r="COZ189" s="31"/>
      <c r="CPA189" s="31"/>
      <c r="CPB189" s="31"/>
      <c r="CPC189" s="31"/>
      <c r="CPD189" s="31"/>
      <c r="CPE189" s="31"/>
      <c r="CPF189" s="31"/>
      <c r="CPG189" s="31"/>
      <c r="CPH189" s="31"/>
      <c r="CPI189" s="31"/>
      <c r="CPJ189" s="31"/>
      <c r="CPK189" s="31"/>
      <c r="CPL189" s="31"/>
      <c r="CPM189" s="31"/>
      <c r="CPN189" s="31"/>
      <c r="CPO189" s="31"/>
      <c r="CPP189" s="31"/>
      <c r="CPQ189" s="31"/>
      <c r="CPR189" s="31"/>
      <c r="CPS189" s="31"/>
      <c r="CPT189" s="31"/>
      <c r="CPU189" s="31"/>
      <c r="CPV189" s="31"/>
      <c r="CPW189" s="31"/>
      <c r="CPX189" s="31"/>
      <c r="CPY189" s="31"/>
      <c r="CPZ189" s="31"/>
      <c r="CQA189" s="31"/>
      <c r="CQB189" s="31"/>
      <c r="CQC189" s="31"/>
      <c r="CQD189" s="31"/>
      <c r="CQE189" s="31"/>
      <c r="CQF189" s="31"/>
      <c r="CQG189" s="31"/>
      <c r="CQH189" s="31"/>
      <c r="CQI189" s="31"/>
      <c r="CQJ189" s="31"/>
      <c r="CQK189" s="31"/>
      <c r="CQL189" s="31"/>
      <c r="CQM189" s="31"/>
      <c r="CQN189" s="31"/>
      <c r="CQO189" s="31"/>
      <c r="CQP189" s="31"/>
      <c r="CQQ189" s="31"/>
      <c r="CQR189" s="31"/>
      <c r="CQS189" s="31"/>
      <c r="CQT189" s="31"/>
      <c r="CQU189" s="31"/>
      <c r="CQV189" s="31"/>
      <c r="CQW189" s="31"/>
      <c r="CQX189" s="31"/>
      <c r="CQY189" s="31"/>
      <c r="CQZ189" s="31"/>
      <c r="CRA189" s="31"/>
      <c r="CRB189" s="31"/>
      <c r="CRC189" s="31"/>
      <c r="CRD189" s="31"/>
      <c r="CRE189" s="31"/>
      <c r="CRF189" s="31"/>
      <c r="CRG189" s="31"/>
      <c r="CRH189" s="31"/>
      <c r="CRI189" s="31"/>
      <c r="CRJ189" s="31"/>
      <c r="CRK189" s="31"/>
      <c r="CRL189" s="31"/>
      <c r="CRM189" s="31"/>
      <c r="CRN189" s="31"/>
      <c r="CRO189" s="31"/>
      <c r="CRP189" s="31"/>
      <c r="CRQ189" s="31"/>
      <c r="CRR189" s="31"/>
      <c r="CRS189" s="31"/>
      <c r="CRT189" s="31"/>
      <c r="CRU189" s="31"/>
      <c r="CRV189" s="31"/>
      <c r="CRW189" s="31"/>
      <c r="CRX189" s="31"/>
      <c r="CRY189" s="31"/>
      <c r="CRZ189" s="31"/>
      <c r="CSA189" s="31"/>
      <c r="CSB189" s="31"/>
      <c r="CSC189" s="31"/>
      <c r="CSD189" s="31"/>
      <c r="CSE189" s="31"/>
      <c r="CSF189" s="31"/>
      <c r="CSG189" s="31"/>
      <c r="CSH189" s="31"/>
      <c r="CSI189" s="31"/>
      <c r="CSJ189" s="31"/>
      <c r="CSK189" s="31"/>
      <c r="CSL189" s="31"/>
      <c r="CSM189" s="31"/>
      <c r="CSN189" s="31"/>
      <c r="CSO189" s="31"/>
      <c r="CSP189" s="31"/>
      <c r="CSQ189" s="31"/>
      <c r="CSR189" s="31"/>
      <c r="CSS189" s="31"/>
      <c r="CST189" s="31"/>
      <c r="CSU189" s="31"/>
      <c r="CSV189" s="31"/>
      <c r="CSW189" s="31"/>
      <c r="CSX189" s="31"/>
      <c r="CSY189" s="31"/>
      <c r="CSZ189" s="31"/>
      <c r="CTA189" s="31"/>
      <c r="CTB189" s="31"/>
      <c r="CTC189" s="31"/>
      <c r="CTD189" s="31"/>
      <c r="CTE189" s="31"/>
      <c r="CTF189" s="31"/>
      <c r="CTG189" s="31"/>
      <c r="CTH189" s="31"/>
      <c r="CTI189" s="31"/>
      <c r="CTJ189" s="31"/>
      <c r="CTK189" s="31"/>
      <c r="CTL189" s="31"/>
      <c r="CTM189" s="31"/>
      <c r="CTN189" s="31"/>
      <c r="CTO189" s="31"/>
      <c r="CTP189" s="31"/>
      <c r="CTQ189" s="31"/>
      <c r="CTR189" s="31"/>
      <c r="CTS189" s="31"/>
      <c r="CTT189" s="31"/>
      <c r="CTU189" s="31"/>
      <c r="CTV189" s="31"/>
      <c r="CTW189" s="31"/>
      <c r="CTX189" s="31"/>
      <c r="CTY189" s="31"/>
      <c r="CTZ189" s="31"/>
      <c r="CUA189" s="31"/>
      <c r="CUB189" s="31"/>
      <c r="CUC189" s="31"/>
      <c r="CUD189" s="31"/>
      <c r="CUE189" s="31"/>
      <c r="CUF189" s="31"/>
      <c r="CUG189" s="31"/>
      <c r="CUH189" s="31"/>
      <c r="CUI189" s="31"/>
      <c r="CUJ189" s="31"/>
      <c r="CUK189" s="31"/>
      <c r="CUL189" s="31"/>
      <c r="CUM189" s="31"/>
      <c r="CUN189" s="31"/>
      <c r="CUO189" s="31"/>
      <c r="CUP189" s="31"/>
      <c r="CUQ189" s="31"/>
      <c r="CUR189" s="31"/>
      <c r="CUS189" s="31"/>
      <c r="CUT189" s="31"/>
      <c r="CUU189" s="31"/>
      <c r="CUV189" s="31"/>
      <c r="CUW189" s="31"/>
      <c r="CUX189" s="31"/>
      <c r="CUY189" s="31"/>
      <c r="CUZ189" s="31"/>
      <c r="CVA189" s="31"/>
      <c r="CVB189" s="31"/>
      <c r="CVC189" s="31"/>
      <c r="CVD189" s="31"/>
      <c r="CVE189" s="31"/>
      <c r="CVF189" s="31"/>
      <c r="CVG189" s="31"/>
      <c r="CVH189" s="31"/>
      <c r="CVI189" s="31"/>
      <c r="CVJ189" s="31"/>
      <c r="CVK189" s="31"/>
      <c r="CVL189" s="31"/>
      <c r="CVM189" s="31"/>
      <c r="CVN189" s="31"/>
      <c r="CVO189" s="31"/>
      <c r="CVP189" s="31"/>
      <c r="CVQ189" s="31"/>
      <c r="CVR189" s="31"/>
      <c r="CVS189" s="31"/>
      <c r="CVT189" s="31"/>
      <c r="CVU189" s="31"/>
      <c r="CVV189" s="31"/>
      <c r="CVW189" s="31"/>
      <c r="CVX189" s="31"/>
      <c r="CVY189" s="31"/>
      <c r="CVZ189" s="31"/>
      <c r="CWA189" s="31"/>
      <c r="CWB189" s="31"/>
      <c r="CWC189" s="31"/>
      <c r="CWD189" s="31"/>
      <c r="CWE189" s="31"/>
      <c r="CWF189" s="31"/>
      <c r="CWG189" s="31"/>
      <c r="CWH189" s="31"/>
      <c r="CWI189" s="31"/>
      <c r="CWJ189" s="31"/>
      <c r="CWK189" s="31"/>
      <c r="CWL189" s="31"/>
      <c r="CWM189" s="31"/>
      <c r="CWN189" s="31"/>
      <c r="CWO189" s="31"/>
      <c r="CWP189" s="31"/>
      <c r="CWQ189" s="31"/>
      <c r="CWR189" s="31"/>
      <c r="CWS189" s="31"/>
    </row>
    <row r="190" spans="1:2645" s="37" customFormat="1">
      <c r="A190" s="47" t="s">
        <v>419</v>
      </c>
      <c r="B190" s="235"/>
      <c r="C190" s="235"/>
      <c r="D190" s="235"/>
      <c r="E190" s="235"/>
      <c r="F190" s="235"/>
      <c r="G190" s="235"/>
      <c r="H190" s="235"/>
      <c r="I190" s="235"/>
      <c r="J190" s="235"/>
      <c r="K190" s="235"/>
      <c r="L190" s="235"/>
      <c r="M190" s="98"/>
      <c r="N190" s="235"/>
      <c r="O190" s="235"/>
      <c r="P190" s="98"/>
      <c r="Q190" s="98"/>
      <c r="R190" s="98"/>
      <c r="S190" s="98"/>
      <c r="T190" s="98"/>
      <c r="U190" s="98"/>
      <c r="V190" s="98"/>
      <c r="W190" s="98"/>
      <c r="X190" s="98"/>
      <c r="Y190" s="98"/>
      <c r="Z190" s="98"/>
      <c r="AA190" s="98"/>
      <c r="AB190" s="98"/>
      <c r="AC190" s="98"/>
      <c r="AD190" s="98"/>
      <c r="AE190"/>
      <c r="AF190"/>
      <c r="AG190" s="98"/>
      <c r="AH190" s="309"/>
      <c r="AI190" s="309"/>
      <c r="AJ190" s="309"/>
      <c r="AK190" s="309"/>
      <c r="AL190" s="309"/>
      <c r="AM190" s="309"/>
      <c r="AO190"/>
      <c r="AP190"/>
      <c r="AQ190"/>
      <c r="AR190"/>
      <c r="AS190"/>
      <c r="AT190"/>
    </row>
    <row r="191" spans="1:2645" ht="15" customHeight="1">
      <c r="A191" s="49" t="s">
        <v>339</v>
      </c>
      <c r="B191" s="247">
        <v>0.41399999999999998</v>
      </c>
      <c r="C191" s="247">
        <v>251.53700000000001</v>
      </c>
      <c r="D191" s="247">
        <v>38.695</v>
      </c>
      <c r="E191" s="247">
        <v>480.91899999999998</v>
      </c>
      <c r="F191" s="247">
        <v>2299.3229999999999</v>
      </c>
      <c r="G191" s="247">
        <v>63.2</v>
      </c>
      <c r="H191" s="247">
        <v>93.757000000000005</v>
      </c>
      <c r="I191" s="248">
        <v>146.76526839264301</v>
      </c>
      <c r="J191" s="248">
        <v>-139.01499999999999</v>
      </c>
      <c r="K191" s="248">
        <v>397.59899999999999</v>
      </c>
      <c r="L191" s="248">
        <v>438.7189999999996</v>
      </c>
      <c r="M191" s="248">
        <v>289.90850279000006</v>
      </c>
      <c r="N191" s="101">
        <v>-79.551000000000002</v>
      </c>
      <c r="O191" s="101">
        <v>538.05252199899303</v>
      </c>
      <c r="P191" s="101">
        <v>195.83122011266198</v>
      </c>
      <c r="Q191" s="101">
        <v>406.68129792175699</v>
      </c>
      <c r="R191" s="101">
        <v>124.07589323577193</v>
      </c>
      <c r="S191" s="249">
        <v>5.8282249164123101</v>
      </c>
      <c r="T191" s="101">
        <v>-42.257956738173696</v>
      </c>
      <c r="U191" s="101">
        <v>-53.33890314406176</v>
      </c>
      <c r="V191" s="101">
        <v>146.55412825482222</v>
      </c>
      <c r="W191" s="101">
        <v>17.130162179990009</v>
      </c>
      <c r="X191" s="101">
        <v>847.66408788999479</v>
      </c>
      <c r="Y191" s="101">
        <v>552.10125279999306</v>
      </c>
      <c r="Z191" s="101">
        <v>530.11924785005499</v>
      </c>
      <c r="AA191" s="101">
        <v>603.02018981991409</v>
      </c>
      <c r="AB191" s="101">
        <v>494.40686862002701</v>
      </c>
      <c r="AC191" s="101">
        <v>364.17993611000099</v>
      </c>
      <c r="AD191" s="101">
        <v>-23.393029599999025</v>
      </c>
      <c r="AE191" s="101">
        <v>907.06965365000144</v>
      </c>
      <c r="AF191" s="101">
        <v>1097.5794489299719</v>
      </c>
      <c r="AG191" s="98">
        <v>554.66490214998498</v>
      </c>
      <c r="AH191" s="98">
        <v>-118.49991526003396</v>
      </c>
      <c r="AI191" s="98">
        <v>65.073971269959998</v>
      </c>
      <c r="AJ191" s="98">
        <v>2195.1991321699129</v>
      </c>
      <c r="AK191" s="98">
        <v>604.72439999999995</v>
      </c>
      <c r="AL191" s="98">
        <v>710.15097898003887</v>
      </c>
      <c r="AM191" s="98">
        <v>1277.5320726599925</v>
      </c>
      <c r="AN191" s="98">
        <v>1134.571107760012</v>
      </c>
    </row>
    <row r="192" spans="1:2645" ht="15" customHeight="1">
      <c r="A192" s="49" t="s">
        <v>340</v>
      </c>
      <c r="B192" s="102"/>
      <c r="C192" s="102"/>
      <c r="D192" s="102"/>
      <c r="E192" s="102"/>
      <c r="F192" s="102"/>
      <c r="G192" s="102"/>
      <c r="H192" s="102"/>
      <c r="I192" s="102"/>
      <c r="J192" s="102"/>
      <c r="K192" s="102"/>
      <c r="L192" s="102"/>
      <c r="M192" s="102"/>
      <c r="N192" s="102"/>
      <c r="O192" s="102"/>
      <c r="P192" s="102"/>
      <c r="Q192" s="102">
        <v>0</v>
      </c>
      <c r="R192" s="102">
        <v>0</v>
      </c>
      <c r="S192" s="102">
        <v>0</v>
      </c>
      <c r="T192" s="102">
        <v>0</v>
      </c>
      <c r="U192" s="101"/>
      <c r="V192" s="98"/>
      <c r="W192" s="98"/>
      <c r="X192" s="98"/>
      <c r="Y192" s="98"/>
      <c r="Z192" s="98"/>
      <c r="AA192" s="98"/>
      <c r="AB192" s="98"/>
      <c r="AC192" s="98"/>
      <c r="AD192" s="98"/>
      <c r="AE192" s="98"/>
      <c r="AF192" s="98"/>
      <c r="AG192" s="98"/>
      <c r="AH192" s="98"/>
      <c r="AI192" s="98"/>
      <c r="AJ192" s="98"/>
      <c r="AK192" s="98"/>
      <c r="AL192" s="98"/>
      <c r="AM192" s="98"/>
      <c r="AN192" s="98"/>
    </row>
    <row r="193" spans="1:40" ht="15" customHeight="1">
      <c r="A193" s="50" t="s">
        <v>420</v>
      </c>
      <c r="B193" s="250">
        <v>157.85300000000001</v>
      </c>
      <c r="C193" s="250">
        <v>533.07399999999996</v>
      </c>
      <c r="D193" s="250">
        <v>227.14400000000001</v>
      </c>
      <c r="E193" s="250">
        <v>-175.76400000000001</v>
      </c>
      <c r="F193" s="250">
        <v>165.77600000000001</v>
      </c>
      <c r="G193" s="250">
        <v>503.42899999999997</v>
      </c>
      <c r="H193" s="250">
        <v>254.6</v>
      </c>
      <c r="I193" s="102">
        <v>217.25499999999988</v>
      </c>
      <c r="J193" s="102">
        <v>259.20800000000003</v>
      </c>
      <c r="K193" s="102">
        <v>377.50799999999998</v>
      </c>
      <c r="L193" s="102">
        <v>455.911</v>
      </c>
      <c r="M193" s="102">
        <v>451.45999999999987</v>
      </c>
      <c r="N193" s="102">
        <v>397.7</v>
      </c>
      <c r="O193" s="102">
        <v>495.45502467812793</v>
      </c>
      <c r="P193" s="102">
        <v>432.154394620674</v>
      </c>
      <c r="Q193" s="102">
        <v>0</v>
      </c>
      <c r="R193" s="102">
        <v>0</v>
      </c>
      <c r="S193" s="251">
        <v>0</v>
      </c>
      <c r="T193" s="102">
        <v>0</v>
      </c>
      <c r="U193" s="102"/>
      <c r="V193" s="102"/>
      <c r="W193" s="102"/>
      <c r="X193" s="102"/>
      <c r="Y193" s="102"/>
      <c r="Z193" s="102"/>
      <c r="AA193" s="102"/>
      <c r="AB193" s="102"/>
      <c r="AC193" s="102"/>
      <c r="AD193" s="102"/>
      <c r="AE193" s="102"/>
      <c r="AF193" s="102"/>
      <c r="AG193" s="102"/>
      <c r="AH193" s="102"/>
      <c r="AI193" s="102"/>
      <c r="AJ193" s="102"/>
      <c r="AK193" s="102"/>
      <c r="AL193" s="102"/>
      <c r="AM193" s="102"/>
      <c r="AN193" s="102"/>
    </row>
    <row r="194" spans="1:40" ht="15" customHeight="1">
      <c r="A194" s="38" t="s">
        <v>278</v>
      </c>
      <c r="B194" s="250">
        <v>157.85300000000001</v>
      </c>
      <c r="C194" s="250">
        <v>533.07399999999996</v>
      </c>
      <c r="D194" s="250">
        <v>227.14400000000001</v>
      </c>
      <c r="E194" s="250">
        <v>-175.76400000000001</v>
      </c>
      <c r="F194" s="250">
        <v>165.77600000000001</v>
      </c>
      <c r="G194" s="250">
        <v>503.42899999999997</v>
      </c>
      <c r="H194" s="250">
        <v>254.6</v>
      </c>
      <c r="I194" s="102">
        <v>217.25499999999988</v>
      </c>
      <c r="J194" s="102">
        <v>259.20800000000003</v>
      </c>
      <c r="K194" s="102">
        <v>377.50799999999998</v>
      </c>
      <c r="L194" s="102">
        <v>455.911</v>
      </c>
      <c r="M194" s="102">
        <v>451.45999999999987</v>
      </c>
      <c r="N194" s="102">
        <v>397.7</v>
      </c>
      <c r="O194" s="102">
        <v>495.45502467812793</v>
      </c>
      <c r="P194" s="102">
        <v>432.154394620674</v>
      </c>
      <c r="Q194" s="102">
        <v>452.14048140824406</v>
      </c>
      <c r="R194" s="102">
        <v>426.22801207422498</v>
      </c>
      <c r="S194" s="251">
        <v>497.02344052358762</v>
      </c>
      <c r="T194" s="102">
        <v>476.11410364812372</v>
      </c>
      <c r="U194" s="102">
        <v>521.82651338000005</v>
      </c>
      <c r="V194" s="102">
        <v>381.74235913999996</v>
      </c>
      <c r="W194" s="102">
        <v>469.46606704000004</v>
      </c>
      <c r="X194" s="102">
        <v>506.48951325049916</v>
      </c>
      <c r="Y194" s="102">
        <v>546.16907472066248</v>
      </c>
      <c r="Z194" s="102">
        <v>493.21175489000001</v>
      </c>
      <c r="AA194" s="102">
        <v>472.96165009999999</v>
      </c>
      <c r="AB194" s="102">
        <v>510.90011671000002</v>
      </c>
      <c r="AC194" s="102">
        <v>456.041681338437</v>
      </c>
      <c r="AD194" s="102">
        <v>486.03279322765098</v>
      </c>
      <c r="AE194" s="102">
        <v>518.17134340999996</v>
      </c>
      <c r="AF194" s="102">
        <v>519.71246966000001</v>
      </c>
      <c r="AG194" s="102">
        <v>480.50625276999995</v>
      </c>
      <c r="AH194" s="102">
        <v>376.50211606999994</v>
      </c>
      <c r="AI194" s="102">
        <v>472.29836248000004</v>
      </c>
      <c r="AJ194" s="102">
        <v>438.23843631</v>
      </c>
      <c r="AK194" s="102">
        <v>596.40660000000003</v>
      </c>
      <c r="AL194" s="102">
        <v>545.54954810999993</v>
      </c>
      <c r="AM194" s="102">
        <v>609.65212821</v>
      </c>
      <c r="AN194" s="102">
        <v>631.62020900000016</v>
      </c>
    </row>
    <row r="195" spans="1:40" ht="15" customHeight="1">
      <c r="A195" s="38" t="s">
        <v>306</v>
      </c>
      <c r="B195" s="250">
        <v>175.18299999999999</v>
      </c>
      <c r="C195" s="250">
        <v>-104.354</v>
      </c>
      <c r="D195" s="250">
        <v>11.593999999999999</v>
      </c>
      <c r="E195" s="250">
        <v>152.376</v>
      </c>
      <c r="F195" s="250">
        <v>116.95099999999999</v>
      </c>
      <c r="G195" s="250">
        <v>-99.094999999999999</v>
      </c>
      <c r="H195" s="250">
        <v>19.989000000000001</v>
      </c>
      <c r="I195" s="102">
        <v>-97.937999999999988</v>
      </c>
      <c r="J195" s="102">
        <v>-17.459</v>
      </c>
      <c r="K195" s="102">
        <v>38.375</v>
      </c>
      <c r="L195" s="102">
        <v>21.872</v>
      </c>
      <c r="M195" s="102">
        <v>69.722999999999999</v>
      </c>
      <c r="N195" s="102">
        <v>1.655</v>
      </c>
      <c r="O195" s="102">
        <v>3.22</v>
      </c>
      <c r="P195" s="102">
        <v>59.155999999999999</v>
      </c>
      <c r="Q195" s="102">
        <v>-27.3505</v>
      </c>
      <c r="R195" s="102">
        <v>-5.7115</v>
      </c>
      <c r="S195" s="251">
        <v>32.298000000000002</v>
      </c>
      <c r="T195" s="102">
        <v>30.301500000000001</v>
      </c>
      <c r="U195" s="102">
        <v>-59.531839235936339</v>
      </c>
      <c r="V195" s="102">
        <v>32.175576295151728</v>
      </c>
      <c r="W195" s="102">
        <v>-7.6612911600060389</v>
      </c>
      <c r="X195" s="102">
        <v>-10.188771780017802</v>
      </c>
      <c r="Y195" s="102">
        <v>-110.5775</v>
      </c>
      <c r="Z195" s="102">
        <v>0</v>
      </c>
      <c r="AA195" s="102">
        <v>0</v>
      </c>
      <c r="AB195" s="102">
        <v>0</v>
      </c>
      <c r="AC195" s="102">
        <v>-44.145499999999998</v>
      </c>
      <c r="AD195" s="102">
        <v>165.86600000000001</v>
      </c>
      <c r="AE195" s="102">
        <v>37.725000000000001</v>
      </c>
      <c r="AF195" s="102">
        <v>-33.5535</v>
      </c>
      <c r="AG195" s="102">
        <v>13.68</v>
      </c>
      <c r="AH195" s="102">
        <v>28.346</v>
      </c>
      <c r="AI195" s="102">
        <v>81.168000000000006</v>
      </c>
      <c r="AJ195" s="102">
        <v>8.1534999999999993</v>
      </c>
      <c r="AK195" s="102">
        <v>12.9125</v>
      </c>
      <c r="AL195" s="102">
        <v>-43.253</v>
      </c>
      <c r="AM195" s="102">
        <v>53.026499999999999</v>
      </c>
      <c r="AN195" s="102">
        <v>4.6654999999999998</v>
      </c>
    </row>
    <row r="196" spans="1:40" ht="15" customHeight="1">
      <c r="A196" s="38" t="s">
        <v>421</v>
      </c>
      <c r="B196" s="252">
        <v>0</v>
      </c>
      <c r="C196" s="252">
        <v>0</v>
      </c>
      <c r="D196" s="252">
        <v>0.68400000000000005</v>
      </c>
      <c r="E196" s="252">
        <v>2.2770000000000001</v>
      </c>
      <c r="F196" s="252">
        <v>0</v>
      </c>
      <c r="G196" s="252">
        <v>0</v>
      </c>
      <c r="H196" s="252">
        <v>4.8</v>
      </c>
      <c r="I196" s="102">
        <v>6.0000000000000009</v>
      </c>
      <c r="J196" s="102">
        <v>3.323</v>
      </c>
      <c r="K196" s="102">
        <v>3.3239999999999998</v>
      </c>
      <c r="L196" s="102">
        <v>3.3239999999999998</v>
      </c>
      <c r="M196" s="102">
        <v>3.3239999999999998</v>
      </c>
      <c r="N196" s="102">
        <v>2.1520000000000001</v>
      </c>
      <c r="O196" s="102">
        <v>2.1532871599999996</v>
      </c>
      <c r="P196" s="102">
        <v>2.28945306</v>
      </c>
      <c r="Q196" s="102">
        <v>0</v>
      </c>
      <c r="R196" s="102">
        <v>0</v>
      </c>
      <c r="S196" s="251">
        <v>0</v>
      </c>
      <c r="T196" s="102">
        <v>5.0630000000000006</v>
      </c>
      <c r="U196" s="102">
        <v>2.7429999999999999</v>
      </c>
      <c r="V196" s="102">
        <v>2.7429999999999999</v>
      </c>
      <c r="W196" s="102">
        <v>2.7429999999999999</v>
      </c>
      <c r="X196" s="102">
        <v>3.0515100799999999</v>
      </c>
      <c r="Y196" s="102">
        <v>2.1269999999999998</v>
      </c>
      <c r="Z196" s="102">
        <v>2.1259999999999999</v>
      </c>
      <c r="AA196" s="102">
        <v>2.1240000000000001</v>
      </c>
      <c r="AB196" s="102">
        <v>1.99</v>
      </c>
      <c r="AC196" s="102">
        <v>1.4933062399999999</v>
      </c>
      <c r="AD196" s="102">
        <v>1.9950923400000002</v>
      </c>
      <c r="AE196" s="102">
        <v>3.2850597699999997</v>
      </c>
      <c r="AF196" s="102">
        <v>3.1150859100000003</v>
      </c>
      <c r="AG196" s="102">
        <v>2.0946433899999999</v>
      </c>
      <c r="AH196" s="102">
        <v>2.2698837599999999</v>
      </c>
      <c r="AI196" s="102">
        <v>1.58622796</v>
      </c>
      <c r="AJ196" s="102">
        <v>2.5702008899999997</v>
      </c>
      <c r="AK196" s="102">
        <v>-4.1740810599999989</v>
      </c>
      <c r="AL196" s="102">
        <v>2.4884189400000012</v>
      </c>
      <c r="AM196" s="102">
        <v>26.486712670000003</v>
      </c>
      <c r="AN196" s="102">
        <v>12.68847691</v>
      </c>
    </row>
    <row r="197" spans="1:40" ht="15" customHeight="1">
      <c r="A197" s="38" t="s">
        <v>261</v>
      </c>
      <c r="B197" s="250">
        <v>-5.758</v>
      </c>
      <c r="C197" s="250">
        <v>-2.3580000000000001</v>
      </c>
      <c r="D197" s="250">
        <v>-7.8380000000000001</v>
      </c>
      <c r="E197" s="250">
        <v>-9.2330000000000005</v>
      </c>
      <c r="F197" s="250">
        <v>-1.9610000000000001</v>
      </c>
      <c r="G197" s="250">
        <v>1.3049999999999999</v>
      </c>
      <c r="H197" s="250">
        <v>-1.0999999999999999E-2</v>
      </c>
      <c r="I197" s="102">
        <v>-32.600999999999999</v>
      </c>
      <c r="J197" s="102">
        <v>-7.6269999999999998</v>
      </c>
      <c r="K197" s="102">
        <v>-54.145000000000003</v>
      </c>
      <c r="L197" s="102">
        <v>-3.19</v>
      </c>
      <c r="M197" s="102">
        <v>10.048003625518875</v>
      </c>
      <c r="N197" s="102">
        <v>-3.4540000000000002</v>
      </c>
      <c r="O197" s="102">
        <v>12.03744672999988</v>
      </c>
      <c r="P197" s="102">
        <v>-4.4623216599998656</v>
      </c>
      <c r="Q197" s="102">
        <v>16.001273249998995</v>
      </c>
      <c r="R197" s="102">
        <v>-19.746553139997012</v>
      </c>
      <c r="S197" s="251">
        <v>26.910532760000095</v>
      </c>
      <c r="T197" s="102">
        <v>-6.7473772099500877</v>
      </c>
      <c r="U197" s="102">
        <v>4.4302056099981391</v>
      </c>
      <c r="V197" s="102">
        <v>3.47356293002608</v>
      </c>
      <c r="W197" s="102">
        <v>-0.4907038999839014</v>
      </c>
      <c r="X197" s="102">
        <v>23.660128869969</v>
      </c>
      <c r="Y197" s="102">
        <v>17.191740280000005</v>
      </c>
      <c r="Z197" s="102">
        <v>12.244850530000001</v>
      </c>
      <c r="AA197" s="102">
        <v>-4.2700000099999995</v>
      </c>
      <c r="AB197" s="102">
        <v>17.257524309999017</v>
      </c>
      <c r="AC197" s="102">
        <v>18.154476389999996</v>
      </c>
      <c r="AD197" s="102">
        <v>7.8850968400000205</v>
      </c>
      <c r="AE197" s="102">
        <v>-0.95335991000005738</v>
      </c>
      <c r="AF197" s="102">
        <v>-9.9543347600000001</v>
      </c>
      <c r="AG197" s="102">
        <v>8.555909230000001</v>
      </c>
      <c r="AH197" s="102">
        <v>-12.407508640000001</v>
      </c>
      <c r="AI197" s="102">
        <v>7.2009550899999999</v>
      </c>
      <c r="AJ197" s="102">
        <v>-48.614485280000004</v>
      </c>
      <c r="AK197" s="102">
        <v>32.017600000000002</v>
      </c>
      <c r="AL197" s="102">
        <v>5.9623799499999999</v>
      </c>
      <c r="AM197" s="102">
        <v>-4.630280329999831</v>
      </c>
      <c r="AN197" s="102">
        <v>1.446038499999976</v>
      </c>
    </row>
    <row r="198" spans="1:40" ht="15" customHeight="1">
      <c r="A198" s="38" t="s">
        <v>343</v>
      </c>
      <c r="B198" s="250">
        <v>3.1120000000000001</v>
      </c>
      <c r="C198" s="250">
        <v>-11.83</v>
      </c>
      <c r="D198" s="250">
        <v>2.0920000000000001</v>
      </c>
      <c r="E198" s="250">
        <v>-28.669</v>
      </c>
      <c r="F198" s="250">
        <v>17.048999999999999</v>
      </c>
      <c r="G198" s="250">
        <v>-11.507</v>
      </c>
      <c r="H198" s="250">
        <v>-27.631</v>
      </c>
      <c r="I198" s="102">
        <v>-71.802999999999997</v>
      </c>
      <c r="J198" s="102">
        <v>-58.557000000000002</v>
      </c>
      <c r="K198" s="102">
        <v>16.925999999999998</v>
      </c>
      <c r="L198" s="102">
        <v>-55.968000000000004</v>
      </c>
      <c r="M198" s="102">
        <v>11.162999999999997</v>
      </c>
      <c r="N198" s="102">
        <v>-6.54</v>
      </c>
      <c r="O198" s="102">
        <v>-2.598153229999995</v>
      </c>
      <c r="P198" s="102">
        <v>-47.587704240000001</v>
      </c>
      <c r="Q198" s="102">
        <v>-16.142000000000003</v>
      </c>
      <c r="R198" s="102">
        <v>-3.3200000000000003</v>
      </c>
      <c r="S198" s="251">
        <v>-4.0600000000000005</v>
      </c>
      <c r="T198" s="102">
        <v>-3.8589999999999991</v>
      </c>
      <c r="U198" s="102">
        <v>4.3525</v>
      </c>
      <c r="V198" s="102">
        <v>-0.72050000000000014</v>
      </c>
      <c r="W198" s="102">
        <v>-11.556000000000001</v>
      </c>
      <c r="X198" s="102">
        <v>-2.4754214400000003</v>
      </c>
      <c r="Y198" s="102">
        <v>2.302</v>
      </c>
      <c r="Z198" s="102">
        <v>-18.6076382</v>
      </c>
      <c r="AA198" s="102">
        <v>2.8608883299999999</v>
      </c>
      <c r="AB198" s="102">
        <v>6.5805348199999987</v>
      </c>
      <c r="AC198" s="102">
        <v>86.094894159999996</v>
      </c>
      <c r="AD198" s="102">
        <v>10.062752079999999</v>
      </c>
      <c r="AE198" s="102">
        <v>10.98940494</v>
      </c>
      <c r="AF198" s="102">
        <v>1.74463754</v>
      </c>
      <c r="AG198" s="102">
        <v>-10.360648980000001</v>
      </c>
      <c r="AH198" s="102">
        <v>6.8072138499999992</v>
      </c>
      <c r="AI198" s="102">
        <v>7.2723097200000009</v>
      </c>
      <c r="AJ198" s="102">
        <v>-45.088539159999996</v>
      </c>
      <c r="AK198" s="102">
        <v>-12.516484629999999</v>
      </c>
      <c r="AL198" s="102">
        <v>-8.3221107200000031</v>
      </c>
      <c r="AM198" s="102">
        <v>4.814095330000006</v>
      </c>
      <c r="AN198" s="102">
        <v>25.173614169999993</v>
      </c>
    </row>
    <row r="199" spans="1:40" ht="15" customHeight="1">
      <c r="A199" s="38" t="s">
        <v>323</v>
      </c>
      <c r="B199" s="252"/>
      <c r="C199" s="252"/>
      <c r="D199" s="252"/>
      <c r="E199" s="252"/>
      <c r="F199" s="252"/>
      <c r="G199" s="252"/>
      <c r="H199" s="252"/>
      <c r="I199" s="102"/>
      <c r="J199" s="102"/>
      <c r="K199" s="102"/>
      <c r="L199" s="102"/>
      <c r="M199" s="102"/>
      <c r="N199" s="102"/>
      <c r="O199" s="102"/>
      <c r="P199" s="103"/>
      <c r="Q199" s="103">
        <v>0</v>
      </c>
      <c r="R199" s="102">
        <v>0</v>
      </c>
      <c r="S199" s="251">
        <v>0</v>
      </c>
      <c r="T199" s="102">
        <v>-15</v>
      </c>
      <c r="U199" s="102">
        <v>0</v>
      </c>
      <c r="V199" s="103">
        <v>0</v>
      </c>
      <c r="W199" s="103">
        <v>0</v>
      </c>
      <c r="X199" s="103">
        <v>0</v>
      </c>
      <c r="Y199" s="103">
        <v>0</v>
      </c>
      <c r="Z199" s="103">
        <v>0</v>
      </c>
      <c r="AA199" s="103">
        <v>0</v>
      </c>
      <c r="AB199" s="103">
        <v>0</v>
      </c>
      <c r="AC199" s="103">
        <v>0</v>
      </c>
      <c r="AD199" s="103"/>
      <c r="AE199" s="103"/>
      <c r="AF199" s="103"/>
      <c r="AG199" s="103"/>
      <c r="AH199" s="103"/>
      <c r="AI199" s="103"/>
      <c r="AJ199" s="103"/>
      <c r="AK199" s="103"/>
      <c r="AL199" s="103"/>
      <c r="AM199" s="103"/>
      <c r="AN199" s="103"/>
    </row>
    <row r="200" spans="1:40" ht="15" customHeight="1">
      <c r="A200" s="38" t="s">
        <v>349</v>
      </c>
      <c r="B200" s="252">
        <v>0</v>
      </c>
      <c r="C200" s="252">
        <v>0</v>
      </c>
      <c r="D200" s="252">
        <v>0</v>
      </c>
      <c r="E200" s="252">
        <v>0</v>
      </c>
      <c r="F200" s="252">
        <v>0</v>
      </c>
      <c r="G200" s="252">
        <v>0</v>
      </c>
      <c r="H200" s="252">
        <v>0</v>
      </c>
      <c r="I200" s="102">
        <v>0</v>
      </c>
      <c r="J200" s="102">
        <v>0</v>
      </c>
      <c r="K200" s="102">
        <v>0</v>
      </c>
      <c r="L200" s="102">
        <v>-85.915000000000006</v>
      </c>
      <c r="M200" s="102">
        <v>-52.861000000000004</v>
      </c>
      <c r="N200" s="102">
        <v>-7.665</v>
      </c>
      <c r="O200" s="102">
        <v>-45.449480000000001</v>
      </c>
      <c r="P200" s="103">
        <v>-72.209322870000008</v>
      </c>
      <c r="Q200" s="103">
        <v>-4.1975999999976921E-4</v>
      </c>
      <c r="R200" s="102">
        <v>1.0000000000047748E-3</v>
      </c>
      <c r="S200" s="251">
        <v>-8.861800000090625E-4</v>
      </c>
      <c r="T200" s="102">
        <v>1.0000000000047748E-3</v>
      </c>
      <c r="U200" s="102">
        <v>2.8299999999958914E-4</v>
      </c>
      <c r="V200" s="103">
        <v>5.8400000018110632E-6</v>
      </c>
      <c r="W200" s="103">
        <v>7.1115999999999996E-4</v>
      </c>
      <c r="X200" s="103">
        <v>0</v>
      </c>
      <c r="Y200" s="103">
        <v>0</v>
      </c>
      <c r="Z200" s="103">
        <v>0</v>
      </c>
      <c r="AA200" s="103">
        <v>0</v>
      </c>
      <c r="AB200" s="103">
        <v>0</v>
      </c>
      <c r="AC200" s="103">
        <v>0</v>
      </c>
      <c r="AD200" s="103"/>
      <c r="AE200" s="103"/>
      <c r="AF200" s="103"/>
      <c r="AG200" s="103"/>
      <c r="AH200" s="103"/>
      <c r="AI200" s="103"/>
      <c r="AJ200" s="103"/>
      <c r="AK200" s="103"/>
      <c r="AL200" s="103"/>
      <c r="AM200" s="103"/>
      <c r="AN200" s="103"/>
    </row>
    <row r="201" spans="1:40" ht="15" customHeight="1">
      <c r="A201" s="38" t="s">
        <v>350</v>
      </c>
      <c r="B201" s="253">
        <v>0</v>
      </c>
      <c r="C201" s="253">
        <v>0</v>
      </c>
      <c r="D201" s="253">
        <v>0</v>
      </c>
      <c r="E201" s="253">
        <v>0</v>
      </c>
      <c r="F201" s="253">
        <v>0</v>
      </c>
      <c r="G201" s="253">
        <v>0</v>
      </c>
      <c r="H201" s="253">
        <v>0</v>
      </c>
      <c r="I201" s="102">
        <v>0</v>
      </c>
      <c r="J201" s="102">
        <v>0</v>
      </c>
      <c r="K201" s="102">
        <v>0</v>
      </c>
      <c r="L201" s="102">
        <v>0</v>
      </c>
      <c r="M201" s="102">
        <v>0</v>
      </c>
      <c r="N201" s="102">
        <v>0</v>
      </c>
      <c r="O201" s="102">
        <v>0</v>
      </c>
      <c r="P201" s="103">
        <v>0</v>
      </c>
      <c r="Q201" s="103">
        <v>0</v>
      </c>
      <c r="R201" s="102">
        <v>0</v>
      </c>
      <c r="S201" s="251">
        <v>0</v>
      </c>
      <c r="T201" s="102">
        <v>0</v>
      </c>
      <c r="U201" s="102">
        <v>0</v>
      </c>
      <c r="V201" s="103">
        <v>0</v>
      </c>
      <c r="W201" s="103">
        <v>0</v>
      </c>
      <c r="X201" s="103">
        <v>0</v>
      </c>
      <c r="Y201" s="103">
        <v>0</v>
      </c>
      <c r="Z201" s="103">
        <v>0</v>
      </c>
      <c r="AA201" s="103">
        <v>-83.066000000000003</v>
      </c>
      <c r="AB201" s="103">
        <v>1.4500000000000001E-2</v>
      </c>
      <c r="AC201" s="103"/>
      <c r="AD201" s="103"/>
      <c r="AE201" s="103"/>
      <c r="AF201" s="103"/>
      <c r="AG201" s="103"/>
      <c r="AH201" s="103"/>
      <c r="AI201" s="102">
        <v>0</v>
      </c>
      <c r="AJ201" s="102">
        <v>0</v>
      </c>
      <c r="AK201" s="102">
        <v>0</v>
      </c>
      <c r="AL201" s="102">
        <v>0</v>
      </c>
      <c r="AM201" s="102">
        <v>-1E-8</v>
      </c>
      <c r="AN201" s="102">
        <v>-29.723777990000002</v>
      </c>
    </row>
    <row r="202" spans="1:40" ht="15" customHeight="1">
      <c r="A202" s="38" t="s">
        <v>344</v>
      </c>
      <c r="B202" s="250">
        <v>0</v>
      </c>
      <c r="C202" s="250">
        <v>0</v>
      </c>
      <c r="D202" s="250">
        <v>0</v>
      </c>
      <c r="E202" s="250">
        <v>0</v>
      </c>
      <c r="F202" s="250">
        <v>0</v>
      </c>
      <c r="G202" s="250">
        <v>0</v>
      </c>
      <c r="H202" s="250">
        <v>0</v>
      </c>
      <c r="I202" s="102">
        <v>0</v>
      </c>
      <c r="J202" s="102">
        <v>0</v>
      </c>
      <c r="K202" s="102">
        <v>34.523000000000003</v>
      </c>
      <c r="L202" s="102">
        <v>-1.2450000000000001</v>
      </c>
      <c r="M202" s="102">
        <v>17.806999999999999</v>
      </c>
      <c r="N202" s="102">
        <v>29.44</v>
      </c>
      <c r="O202" s="102">
        <v>46.222499999999997</v>
      </c>
      <c r="P202" s="102">
        <v>19.751911329999999</v>
      </c>
      <c r="Q202" s="102">
        <v>20.412793839999999</v>
      </c>
      <c r="R202" s="102">
        <v>10.08820616</v>
      </c>
      <c r="S202" s="251">
        <v>16.575000000000006</v>
      </c>
      <c r="T202" s="102">
        <v>11.79399999999999</v>
      </c>
      <c r="U202" s="102">
        <v>7.1855000000000002</v>
      </c>
      <c r="V202" s="102">
        <v>9.240499999999999</v>
      </c>
      <c r="W202" s="102">
        <v>16.0105</v>
      </c>
      <c r="X202" s="102">
        <v>12.05185958</v>
      </c>
      <c r="Y202" s="102">
        <v>20.881</v>
      </c>
      <c r="Z202" s="102">
        <v>25.036266180000002</v>
      </c>
      <c r="AA202" s="102">
        <v>25.21063981</v>
      </c>
      <c r="AB202" s="102">
        <v>20.695260810000001</v>
      </c>
      <c r="AC202" s="102">
        <v>24.358320749999997</v>
      </c>
      <c r="AD202" s="102">
        <v>12.473102589999998</v>
      </c>
      <c r="AE202" s="102">
        <v>25.507396710000002</v>
      </c>
      <c r="AF202" s="102">
        <v>104.33420161000001</v>
      </c>
      <c r="AG202" s="102">
        <v>19.874725129999998</v>
      </c>
      <c r="AH202" s="102">
        <v>15.09777482</v>
      </c>
      <c r="AI202" s="102">
        <v>27.802</v>
      </c>
      <c r="AJ202" s="102">
        <v>15.736509019999998</v>
      </c>
      <c r="AK202" s="102">
        <v>31.151</v>
      </c>
      <c r="AL202" s="102">
        <v>24.001999999999999</v>
      </c>
      <c r="AM202" s="102">
        <v>24.185922009999988</v>
      </c>
      <c r="AN202" s="102">
        <v>14.070169300000016</v>
      </c>
    </row>
    <row r="203" spans="1:40" ht="15" customHeight="1">
      <c r="A203" s="38" t="s">
        <v>422</v>
      </c>
      <c r="B203" s="250"/>
      <c r="C203" s="250"/>
      <c r="D203" s="250"/>
      <c r="E203" s="250"/>
      <c r="F203" s="250"/>
      <c r="G203" s="250"/>
      <c r="H203" s="250"/>
      <c r="I203" s="102"/>
      <c r="J203" s="102"/>
      <c r="K203" s="102"/>
      <c r="L203" s="102"/>
      <c r="M203" s="102"/>
      <c r="N203" s="102"/>
      <c r="O203" s="102"/>
      <c r="P203" s="102"/>
      <c r="Q203" s="102">
        <v>-14.179499999999997</v>
      </c>
      <c r="R203" s="102">
        <v>27.428000000000001</v>
      </c>
      <c r="S203" s="251">
        <v>69.735500000000002</v>
      </c>
      <c r="T203" s="102">
        <v>-47.236499999999999</v>
      </c>
      <c r="U203" s="102">
        <v>-250.06450000000001</v>
      </c>
      <c r="V203" s="102">
        <v>56.204499999999996</v>
      </c>
      <c r="W203" s="102">
        <v>-250.77350000000001</v>
      </c>
      <c r="X203" s="102">
        <v>-231.8965</v>
      </c>
      <c r="Y203" s="102">
        <v>70.518000000000001</v>
      </c>
      <c r="Z203" s="102">
        <v>0</v>
      </c>
      <c r="AA203" s="102">
        <v>0</v>
      </c>
      <c r="AB203" s="102">
        <v>0</v>
      </c>
      <c r="AC203" s="102">
        <v>0</v>
      </c>
      <c r="AD203" s="102"/>
      <c r="AE203" s="102"/>
      <c r="AF203" s="102"/>
      <c r="AG203" s="102"/>
      <c r="AH203" s="102"/>
      <c r="AI203" s="102"/>
      <c r="AJ203" s="102"/>
      <c r="AK203" s="102"/>
      <c r="AL203" s="102"/>
      <c r="AM203" s="102"/>
      <c r="AN203" s="102"/>
    </row>
    <row r="204" spans="1:40" ht="15" customHeight="1">
      <c r="A204" s="57" t="s">
        <v>345</v>
      </c>
      <c r="B204" s="250"/>
      <c r="C204" s="250"/>
      <c r="D204" s="250"/>
      <c r="E204" s="250"/>
      <c r="F204" s="250"/>
      <c r="G204" s="250"/>
      <c r="H204" s="250"/>
      <c r="I204" s="102"/>
      <c r="J204" s="102"/>
      <c r="K204" s="102"/>
      <c r="L204" s="102"/>
      <c r="M204" s="102"/>
      <c r="N204" s="102"/>
      <c r="O204" s="102"/>
      <c r="P204" s="102"/>
      <c r="Q204" s="102">
        <v>-5.9555000000000007</v>
      </c>
      <c r="R204" s="102">
        <v>-26.186500000000002</v>
      </c>
      <c r="S204" s="251">
        <v>358.69800000000004</v>
      </c>
      <c r="T204" s="102">
        <v>-23.38</v>
      </c>
      <c r="U204" s="102">
        <v>0</v>
      </c>
      <c r="V204" s="102">
        <v>0</v>
      </c>
      <c r="W204" s="102">
        <v>0</v>
      </c>
      <c r="X204" s="102">
        <v>-36.581000000000003</v>
      </c>
      <c r="Y204" s="102">
        <v>0</v>
      </c>
      <c r="Z204" s="102">
        <v>0</v>
      </c>
      <c r="AA204" s="102">
        <v>0</v>
      </c>
      <c r="AB204" s="102">
        <v>0</v>
      </c>
      <c r="AC204" s="102">
        <v>0</v>
      </c>
      <c r="AD204" s="102"/>
      <c r="AE204" s="102"/>
      <c r="AF204" s="102"/>
      <c r="AG204" s="102"/>
      <c r="AH204" s="102"/>
      <c r="AI204" s="102">
        <v>0</v>
      </c>
      <c r="AJ204" s="102">
        <v>0</v>
      </c>
      <c r="AK204" s="102">
        <v>0</v>
      </c>
      <c r="AL204" s="102">
        <v>0</v>
      </c>
      <c r="AM204" s="102">
        <v>0</v>
      </c>
      <c r="AN204" s="102">
        <v>0</v>
      </c>
    </row>
    <row r="205" spans="1:40" ht="15" customHeight="1">
      <c r="A205" s="38" t="s">
        <v>346</v>
      </c>
      <c r="B205" s="250">
        <v>166.976</v>
      </c>
      <c r="C205" s="250">
        <v>-62.23</v>
      </c>
      <c r="D205" s="250">
        <v>53.177999999999997</v>
      </c>
      <c r="E205" s="250">
        <v>80.558000000000007</v>
      </c>
      <c r="F205" s="250">
        <v>-33.683999999999997</v>
      </c>
      <c r="G205" s="250">
        <v>562.29899999999998</v>
      </c>
      <c r="H205" s="250">
        <v>126.56100000000001</v>
      </c>
      <c r="I205" s="102">
        <v>-20.043000000000006</v>
      </c>
      <c r="J205" s="102">
        <v>394.49200000000002</v>
      </c>
      <c r="K205" s="102">
        <v>-70.989000000000004</v>
      </c>
      <c r="L205" s="102">
        <v>156.35499999999999</v>
      </c>
      <c r="M205" s="102">
        <v>169.62899999999993</v>
      </c>
      <c r="N205" s="102">
        <v>529.60299999999995</v>
      </c>
      <c r="O205" s="102">
        <v>75.569920044195442</v>
      </c>
      <c r="P205" s="102">
        <v>515.43508828665597</v>
      </c>
      <c r="Q205" s="102">
        <v>130.45098763000001</v>
      </c>
      <c r="R205" s="102">
        <v>218.07742848000001</v>
      </c>
      <c r="S205" s="251">
        <v>319.59600781999995</v>
      </c>
      <c r="T205" s="102">
        <v>704.37835875999997</v>
      </c>
      <c r="U205" s="102">
        <v>1283.0349973100001</v>
      </c>
      <c r="V205" s="102">
        <v>194.63741162000002</v>
      </c>
      <c r="W205" s="102">
        <v>897.33559106999996</v>
      </c>
      <c r="X205" s="102">
        <v>524.54008811005269</v>
      </c>
      <c r="Y205" s="102">
        <v>359.35292067001092</v>
      </c>
      <c r="Z205" s="102">
        <v>317.88111935995704</v>
      </c>
      <c r="AA205" s="102">
        <v>621.68646685004398</v>
      </c>
      <c r="AB205" s="102">
        <v>588.64906593997193</v>
      </c>
      <c r="AC205" s="102">
        <v>397.36137687000002</v>
      </c>
      <c r="AD205" s="102">
        <v>477.07355117999998</v>
      </c>
      <c r="AE205" s="102">
        <v>-2.9894381199999915</v>
      </c>
      <c r="AF205" s="102">
        <v>613.49782777999997</v>
      </c>
      <c r="AG205" s="102">
        <v>98.143000000000001</v>
      </c>
      <c r="AH205" s="102">
        <v>612.524</v>
      </c>
      <c r="AI205" s="102">
        <v>403.53</v>
      </c>
      <c r="AJ205" s="102">
        <v>-506.17162536000012</v>
      </c>
      <c r="AK205" s="102">
        <v>202.43199999999999</v>
      </c>
      <c r="AL205" s="102">
        <v>111.94</v>
      </c>
      <c r="AM205" s="102">
        <v>139.23478926999999</v>
      </c>
      <c r="AN205" s="102">
        <v>421.30494816000009</v>
      </c>
    </row>
    <row r="206" spans="1:40" ht="15" customHeight="1">
      <c r="A206" s="38" t="s">
        <v>423</v>
      </c>
      <c r="B206" s="250"/>
      <c r="C206" s="250"/>
      <c r="D206" s="250"/>
      <c r="E206" s="250"/>
      <c r="F206" s="250"/>
      <c r="G206" s="250"/>
      <c r="H206" s="250"/>
      <c r="I206" s="102"/>
      <c r="J206" s="102"/>
      <c r="K206" s="102"/>
      <c r="L206" s="102"/>
      <c r="M206" s="102"/>
      <c r="N206" s="102"/>
      <c r="O206" s="102"/>
      <c r="P206" s="102"/>
      <c r="Q206" s="102">
        <v>-5.9805000000000001</v>
      </c>
      <c r="R206" s="102">
        <v>-6.1154999999999999</v>
      </c>
      <c r="S206" s="251">
        <v>-6.0705</v>
      </c>
      <c r="T206" s="102">
        <v>-6.1280000000000001</v>
      </c>
      <c r="U206" s="102">
        <v>-6.2430000000000003</v>
      </c>
      <c r="V206" s="102">
        <v>-6.4335000000000004</v>
      </c>
      <c r="W206" s="102">
        <v>-6.15</v>
      </c>
      <c r="X206" s="102">
        <v>-5.3940000000000001</v>
      </c>
      <c r="Y206" s="102">
        <v>-5.3935000000000004</v>
      </c>
      <c r="Z206" s="102">
        <v>0</v>
      </c>
      <c r="AA206" s="102">
        <v>0</v>
      </c>
      <c r="AB206" s="102">
        <v>0</v>
      </c>
      <c r="AC206" s="102">
        <v>0</v>
      </c>
      <c r="AD206" s="102"/>
      <c r="AE206" s="102"/>
      <c r="AF206" s="102"/>
      <c r="AG206" s="102"/>
      <c r="AH206" s="102"/>
      <c r="AI206" s="102"/>
      <c r="AJ206" s="102"/>
      <c r="AK206" s="102"/>
      <c r="AL206" s="102"/>
      <c r="AM206" s="102"/>
      <c r="AN206" s="102"/>
    </row>
    <row r="207" spans="1:40" ht="15" customHeight="1">
      <c r="A207" s="38" t="s">
        <v>424</v>
      </c>
      <c r="B207" s="250"/>
      <c r="C207" s="250"/>
      <c r="D207" s="250"/>
      <c r="E207" s="250"/>
      <c r="F207" s="250"/>
      <c r="G207" s="250"/>
      <c r="H207" s="250"/>
      <c r="I207" s="102"/>
      <c r="J207" s="102"/>
      <c r="K207" s="102"/>
      <c r="L207" s="102"/>
      <c r="M207" s="102"/>
      <c r="N207" s="102"/>
      <c r="O207" s="102"/>
      <c r="P207" s="102"/>
      <c r="Q207" s="102">
        <v>3.9009999999999998</v>
      </c>
      <c r="R207" s="102">
        <v>10.493</v>
      </c>
      <c r="S207" s="251">
        <v>4.5895000000000001</v>
      </c>
      <c r="T207" s="102">
        <v>10.685</v>
      </c>
      <c r="U207" s="102">
        <v>3.1644999999999999</v>
      </c>
      <c r="V207" s="102">
        <v>7.4135</v>
      </c>
      <c r="W207" s="102">
        <v>7.4524999999999997</v>
      </c>
      <c r="X207" s="102">
        <v>12.2125</v>
      </c>
      <c r="Y207" s="102">
        <v>4.8319999999999999</v>
      </c>
      <c r="Z207" s="102">
        <v>0</v>
      </c>
      <c r="AA207" s="102">
        <v>0</v>
      </c>
      <c r="AB207" s="102">
        <v>0</v>
      </c>
      <c r="AC207" s="102">
        <v>0</v>
      </c>
      <c r="AD207" s="102"/>
      <c r="AE207" s="102"/>
      <c r="AF207" s="102"/>
      <c r="AG207" s="102"/>
      <c r="AH207" s="102"/>
      <c r="AI207" s="102"/>
      <c r="AJ207" s="102"/>
      <c r="AK207" s="102"/>
      <c r="AL207" s="102"/>
      <c r="AM207" s="102"/>
      <c r="AN207" s="102"/>
    </row>
    <row r="208" spans="1:40" ht="15" customHeight="1">
      <c r="A208" s="57" t="s">
        <v>347</v>
      </c>
      <c r="B208" s="252"/>
      <c r="C208" s="252"/>
      <c r="D208" s="252"/>
      <c r="E208" s="252"/>
      <c r="F208" s="250"/>
      <c r="G208" s="250"/>
      <c r="H208" s="250"/>
      <c r="I208" s="102"/>
      <c r="J208" s="102"/>
      <c r="K208" s="102"/>
      <c r="L208" s="102"/>
      <c r="M208" s="102"/>
      <c r="N208" s="102"/>
      <c r="O208" s="102"/>
      <c r="P208" s="102"/>
      <c r="Q208" s="102">
        <v>0</v>
      </c>
      <c r="R208" s="102">
        <v>0</v>
      </c>
      <c r="S208" s="251">
        <v>0</v>
      </c>
      <c r="T208" s="102">
        <v>-34.555</v>
      </c>
      <c r="U208" s="102">
        <v>0</v>
      </c>
      <c r="V208" s="102">
        <v>0</v>
      </c>
      <c r="W208" s="102">
        <v>0</v>
      </c>
      <c r="X208" s="102">
        <v>0</v>
      </c>
      <c r="Y208" s="102">
        <v>0</v>
      </c>
      <c r="Z208" s="102">
        <v>0</v>
      </c>
      <c r="AA208" s="102">
        <v>0</v>
      </c>
      <c r="AB208" s="102">
        <v>0</v>
      </c>
      <c r="AC208" s="102">
        <v>0</v>
      </c>
      <c r="AD208" s="102"/>
      <c r="AE208" s="102"/>
      <c r="AF208" s="102"/>
      <c r="AG208" s="102"/>
      <c r="AH208" s="102"/>
      <c r="AI208" s="102"/>
      <c r="AJ208" s="102"/>
      <c r="AK208" s="102"/>
      <c r="AL208" s="102"/>
      <c r="AM208" s="102"/>
      <c r="AN208" s="102"/>
    </row>
    <row r="209" spans="1:42" ht="15" customHeight="1">
      <c r="A209" s="38" t="s">
        <v>258</v>
      </c>
      <c r="B209" s="252">
        <v>0</v>
      </c>
      <c r="C209" s="252">
        <v>0</v>
      </c>
      <c r="D209" s="252">
        <v>0</v>
      </c>
      <c r="E209" s="252">
        <v>0</v>
      </c>
      <c r="F209" s="250">
        <v>-3315.1190000000001</v>
      </c>
      <c r="G209" s="250">
        <v>18.16</v>
      </c>
      <c r="H209" s="250">
        <v>0</v>
      </c>
      <c r="I209" s="102">
        <v>198.46499999999969</v>
      </c>
      <c r="J209" s="102">
        <v>0</v>
      </c>
      <c r="K209" s="102">
        <v>0</v>
      </c>
      <c r="L209" s="102">
        <v>0</v>
      </c>
      <c r="M209" s="102">
        <v>0</v>
      </c>
      <c r="N209" s="102">
        <v>0</v>
      </c>
      <c r="O209" s="102">
        <v>0</v>
      </c>
      <c r="P209" s="102"/>
      <c r="Q209" s="102">
        <v>0</v>
      </c>
      <c r="R209" s="102">
        <v>0</v>
      </c>
      <c r="S209" s="251">
        <v>0</v>
      </c>
      <c r="T209" s="102">
        <v>0</v>
      </c>
      <c r="U209" s="102">
        <v>0</v>
      </c>
      <c r="V209" s="102">
        <v>0</v>
      </c>
      <c r="W209" s="102">
        <v>0</v>
      </c>
      <c r="X209" s="102">
        <v>0</v>
      </c>
      <c r="Y209" s="102">
        <v>0</v>
      </c>
      <c r="Z209" s="102">
        <v>0</v>
      </c>
      <c r="AA209" s="102">
        <v>0</v>
      </c>
      <c r="AB209" s="102">
        <v>0</v>
      </c>
      <c r="AC209" s="102">
        <v>0</v>
      </c>
      <c r="AD209" s="102"/>
      <c r="AE209" s="102"/>
      <c r="AF209" s="102"/>
      <c r="AG209" s="102"/>
      <c r="AH209" s="102"/>
      <c r="AI209" s="102"/>
      <c r="AJ209" s="102"/>
      <c r="AK209" s="102"/>
      <c r="AL209" s="102"/>
      <c r="AM209" s="102"/>
      <c r="AN209" s="102"/>
    </row>
    <row r="210" spans="1:42" ht="15" customHeight="1">
      <c r="A210" s="38" t="s">
        <v>351</v>
      </c>
      <c r="B210" s="252"/>
      <c r="C210" s="252"/>
      <c r="D210" s="252"/>
      <c r="E210" s="252"/>
      <c r="F210" s="250"/>
      <c r="G210" s="250"/>
      <c r="H210" s="250"/>
      <c r="I210" s="102"/>
      <c r="J210" s="102"/>
      <c r="K210" s="102"/>
      <c r="L210" s="102"/>
      <c r="M210" s="102"/>
      <c r="N210" s="102"/>
      <c r="O210" s="102"/>
      <c r="P210" s="102"/>
      <c r="Q210" s="102">
        <v>0</v>
      </c>
      <c r="R210" s="102">
        <v>0</v>
      </c>
      <c r="S210" s="251">
        <v>0</v>
      </c>
      <c r="T210" s="102">
        <v>0</v>
      </c>
      <c r="U210" s="102">
        <v>0</v>
      </c>
      <c r="V210" s="102">
        <v>0</v>
      </c>
      <c r="W210" s="102">
        <v>0</v>
      </c>
      <c r="X210" s="102">
        <v>-297.20299999999997</v>
      </c>
      <c r="Y210" s="102">
        <v>0</v>
      </c>
      <c r="Z210" s="102">
        <v>0</v>
      </c>
      <c r="AA210" s="102">
        <v>0</v>
      </c>
      <c r="AB210" s="102">
        <v>0</v>
      </c>
      <c r="AC210" s="102"/>
      <c r="AD210" s="102"/>
      <c r="AE210" s="102"/>
      <c r="AF210" s="102"/>
      <c r="AG210" s="102"/>
      <c r="AH210" s="102"/>
      <c r="AI210" s="102"/>
      <c r="AJ210" s="102"/>
      <c r="AK210" s="102"/>
      <c r="AL210" s="102"/>
      <c r="AM210" s="102"/>
      <c r="AN210" s="102"/>
    </row>
    <row r="211" spans="1:42" ht="15" customHeight="1">
      <c r="A211" s="38" t="s">
        <v>352</v>
      </c>
      <c r="B211" s="254">
        <v>20.460999999999999</v>
      </c>
      <c r="C211" s="254">
        <v>77.5</v>
      </c>
      <c r="D211" s="254">
        <v>22.806999999999999</v>
      </c>
      <c r="E211" s="254">
        <v>217.88300000000001</v>
      </c>
      <c r="F211" s="254">
        <v>1206.0619999999999</v>
      </c>
      <c r="G211" s="254">
        <v>-259.23099999999999</v>
      </c>
      <c r="H211" s="254">
        <v>82.7</v>
      </c>
      <c r="I211" s="102">
        <v>-5.7050000000000001</v>
      </c>
      <c r="J211" s="102">
        <v>0.64500000000000002</v>
      </c>
      <c r="K211" s="102">
        <v>12.775</v>
      </c>
      <c r="L211" s="102">
        <v>36.591999999999999</v>
      </c>
      <c r="M211" s="102">
        <v>-6.1460000000000008</v>
      </c>
      <c r="N211" s="102">
        <v>3.5860000000000003</v>
      </c>
      <c r="O211" s="102">
        <v>42.4598648024119</v>
      </c>
      <c r="P211" s="102">
        <v>28.925023739322498</v>
      </c>
      <c r="Q211" s="102">
        <v>13.286660689999996</v>
      </c>
      <c r="R211" s="102">
        <v>45.293928793500008</v>
      </c>
      <c r="S211" s="251">
        <v>0.49613828999999576</v>
      </c>
      <c r="T211" s="102">
        <v>52.260765219999996</v>
      </c>
      <c r="U211" s="102">
        <v>-3.81198148</v>
      </c>
      <c r="V211" s="102">
        <v>36.351547979999999</v>
      </c>
      <c r="W211" s="102">
        <v>15.728433500000001</v>
      </c>
      <c r="X211" s="102">
        <v>47.225341179500695</v>
      </c>
      <c r="Y211" s="102">
        <v>-31.342524500658293</v>
      </c>
      <c r="Z211" s="102">
        <v>56.171388899964064</v>
      </c>
      <c r="AA211" s="102">
        <v>-64.829751450000003</v>
      </c>
      <c r="AB211" s="102">
        <v>-175.99687531000001</v>
      </c>
      <c r="AC211" s="102">
        <v>69.875513179999643</v>
      </c>
      <c r="AD211" s="102">
        <v>-44.10590738000019</v>
      </c>
      <c r="AE211" s="102">
        <v>-4.6438256500005082</v>
      </c>
      <c r="AF211" s="102">
        <v>-1020.3550171299996</v>
      </c>
      <c r="AG211" s="343">
        <v>51.402939189992154</v>
      </c>
      <c r="AH211" s="343">
        <v>23.21013658006181</v>
      </c>
      <c r="AI211" s="102">
        <v>103.93958365506693</v>
      </c>
      <c r="AJ211" s="102">
        <v>-1095.04693797</v>
      </c>
      <c r="AK211" s="102">
        <v>-168.8763010299881</v>
      </c>
      <c r="AL211" s="102">
        <v>73.297336389935666</v>
      </c>
      <c r="AM211" s="102">
        <v>-533.14651764999996</v>
      </c>
      <c r="AN211" s="102">
        <v>-356.98046351999972</v>
      </c>
      <c r="AO211" s="200"/>
      <c r="AP211" s="200"/>
    </row>
    <row r="212" spans="1:42" ht="15" customHeight="1">
      <c r="A212" s="51" t="s">
        <v>425</v>
      </c>
      <c r="B212" s="250"/>
      <c r="C212" s="250"/>
      <c r="D212" s="250"/>
      <c r="E212" s="250"/>
      <c r="F212" s="250"/>
      <c r="G212" s="250"/>
      <c r="H212" s="250"/>
      <c r="I212" s="245"/>
      <c r="J212" s="245"/>
      <c r="K212" s="245"/>
      <c r="L212" s="245"/>
      <c r="M212" s="245"/>
      <c r="N212" s="102"/>
      <c r="O212" s="102"/>
      <c r="P212" s="102"/>
      <c r="Q212" s="102">
        <v>0</v>
      </c>
      <c r="R212" s="102">
        <v>0</v>
      </c>
      <c r="S212" s="251">
        <v>0</v>
      </c>
      <c r="T212" s="102">
        <v>0</v>
      </c>
      <c r="U212" s="102"/>
      <c r="V212" s="102"/>
      <c r="W212" s="102"/>
      <c r="X212" s="102"/>
      <c r="Y212" s="102"/>
      <c r="Z212" s="102"/>
      <c r="AA212" s="102"/>
      <c r="AB212" s="102"/>
      <c r="AC212" s="102"/>
      <c r="AD212" s="102"/>
      <c r="AE212" s="102"/>
      <c r="AF212" s="102"/>
      <c r="AG212" s="102"/>
      <c r="AH212" s="102"/>
      <c r="AI212" s="102"/>
      <c r="AJ212" s="102"/>
      <c r="AK212" s="102"/>
      <c r="AL212" s="102"/>
      <c r="AM212" s="102"/>
      <c r="AN212" s="102"/>
    </row>
    <row r="213" spans="1:42" ht="15" customHeight="1">
      <c r="A213" s="38" t="s">
        <v>287</v>
      </c>
      <c r="B213" s="250">
        <v>153.25700000000001</v>
      </c>
      <c r="C213" s="250">
        <v>-153.37799999999999</v>
      </c>
      <c r="D213" s="250">
        <v>135.50399999999999</v>
      </c>
      <c r="E213" s="250">
        <v>29.31</v>
      </c>
      <c r="F213" s="250">
        <v>-123.256</v>
      </c>
      <c r="G213" s="250">
        <v>-105.55200000000001</v>
      </c>
      <c r="H213" s="250">
        <v>-38.567999999999998</v>
      </c>
      <c r="I213" s="102">
        <v>-93.771000000000015</v>
      </c>
      <c r="J213" s="102">
        <v>-68.653999999999996</v>
      </c>
      <c r="K213" s="102">
        <v>-13.871</v>
      </c>
      <c r="L213" s="102">
        <v>-133.29499999999999</v>
      </c>
      <c r="M213" s="102">
        <v>53.455999999999975</v>
      </c>
      <c r="N213" s="102">
        <v>-181.648</v>
      </c>
      <c r="O213" s="102">
        <v>-86.045839091000033</v>
      </c>
      <c r="P213" s="102">
        <v>-128.927587609</v>
      </c>
      <c r="Q213" s="102">
        <v>132.14867354</v>
      </c>
      <c r="R213" s="102">
        <v>-154.72233030999999</v>
      </c>
      <c r="S213" s="251">
        <v>-77.741742259999967</v>
      </c>
      <c r="T213" s="102">
        <v>-57.963020280000009</v>
      </c>
      <c r="U213" s="102">
        <v>237.39529537999999</v>
      </c>
      <c r="V213" s="102">
        <v>-189.90359236999998</v>
      </c>
      <c r="W213" s="102">
        <v>0.42329699000000165</v>
      </c>
      <c r="X213" s="102">
        <v>-165.60731304999999</v>
      </c>
      <c r="Y213" s="102">
        <v>389.18800000000005</v>
      </c>
      <c r="Z213" s="102">
        <v>-227.75218229999999</v>
      </c>
      <c r="AA213" s="102">
        <v>-100.23786808999999</v>
      </c>
      <c r="AB213" s="102">
        <v>-207.39404784000001</v>
      </c>
      <c r="AC213" s="102">
        <v>453.30196347000003</v>
      </c>
      <c r="AD213" s="102">
        <v>-170.67946826999997</v>
      </c>
      <c r="AE213" s="102">
        <v>-289.42490966000003</v>
      </c>
      <c r="AF213" s="102">
        <v>-180.59827449000002</v>
      </c>
      <c r="AG213" s="102">
        <v>59.414220409999992</v>
      </c>
      <c r="AH213" s="102">
        <v>-179.68600000000001</v>
      </c>
      <c r="AI213" s="102">
        <v>-369.24923941000009</v>
      </c>
      <c r="AJ213" s="102">
        <v>290.09548505000009</v>
      </c>
      <c r="AK213" s="102">
        <v>8.2959999999999994</v>
      </c>
      <c r="AL213" s="102">
        <v>-291.54544482000011</v>
      </c>
      <c r="AM213" s="102">
        <v>110.57820839999998</v>
      </c>
      <c r="AN213" s="102">
        <v>271.42650206000002</v>
      </c>
    </row>
    <row r="214" spans="1:42" ht="15" customHeight="1">
      <c r="A214" s="57" t="s">
        <v>354</v>
      </c>
      <c r="B214" s="250"/>
      <c r="C214" s="250"/>
      <c r="D214" s="250"/>
      <c r="E214" s="250"/>
      <c r="F214" s="250"/>
      <c r="G214" s="250"/>
      <c r="H214" s="250"/>
      <c r="I214" s="102"/>
      <c r="J214" s="102"/>
      <c r="K214" s="102"/>
      <c r="L214" s="102"/>
      <c r="M214" s="102"/>
      <c r="N214" s="102"/>
      <c r="O214" s="102"/>
      <c r="P214" s="102"/>
      <c r="Q214" s="102">
        <v>-2.1650000000761338E-5</v>
      </c>
      <c r="R214" s="102">
        <v>-64.999488654545459</v>
      </c>
      <c r="S214" s="251">
        <v>-4.5162272728305197E-4</v>
      </c>
      <c r="T214" s="102">
        <v>-104.43318862575757</v>
      </c>
      <c r="U214" s="102">
        <v>-1.7014000000004081E-4</v>
      </c>
      <c r="V214" s="102">
        <v>-8.735999999487376E-5</v>
      </c>
      <c r="W214" s="102">
        <v>-7.4249999999942418E-4</v>
      </c>
      <c r="X214" s="102">
        <v>0</v>
      </c>
      <c r="Y214" s="102">
        <v>15.012</v>
      </c>
      <c r="Z214" s="102">
        <v>0</v>
      </c>
      <c r="AA214" s="102">
        <v>0</v>
      </c>
      <c r="AB214" s="102">
        <v>0</v>
      </c>
      <c r="AC214" s="102">
        <v>0</v>
      </c>
      <c r="AD214" s="102">
        <v>0</v>
      </c>
      <c r="AE214" s="102">
        <v>0</v>
      </c>
      <c r="AF214" s="102"/>
      <c r="AG214" s="102"/>
      <c r="AH214" s="102"/>
      <c r="AI214" s="102">
        <v>0</v>
      </c>
      <c r="AJ214" s="102">
        <v>0</v>
      </c>
      <c r="AK214" s="102">
        <v>0</v>
      </c>
      <c r="AL214" s="102">
        <v>0</v>
      </c>
      <c r="AM214" s="102">
        <v>0</v>
      </c>
      <c r="AN214" s="102">
        <v>0</v>
      </c>
    </row>
    <row r="215" spans="1:42" ht="15" customHeight="1">
      <c r="A215" s="38" t="s">
        <v>355</v>
      </c>
      <c r="B215" s="252">
        <v>0</v>
      </c>
      <c r="C215" s="252">
        <v>0</v>
      </c>
      <c r="D215" s="252">
        <v>0</v>
      </c>
      <c r="E215" s="250">
        <v>-142.97200000000001</v>
      </c>
      <c r="F215" s="250">
        <v>113.48399999999999</v>
      </c>
      <c r="G215" s="250">
        <v>7.6950000000000003</v>
      </c>
      <c r="H215" s="250">
        <v>-35.511000000000003</v>
      </c>
      <c r="I215" s="102">
        <v>-6.2160000000000082</v>
      </c>
      <c r="J215" s="102">
        <v>-37.485999999999997</v>
      </c>
      <c r="K215" s="102">
        <v>44.685000000000002</v>
      </c>
      <c r="L215" s="102">
        <v>-2.306</v>
      </c>
      <c r="M215" s="102">
        <v>-3.2330000000000085</v>
      </c>
      <c r="N215" s="102">
        <v>-16.707999999999998</v>
      </c>
      <c r="O215" s="102">
        <v>5.407277579999997</v>
      </c>
      <c r="P215" s="102">
        <v>14.743499999999999</v>
      </c>
      <c r="Q215" s="102">
        <v>-57.149000000000001</v>
      </c>
      <c r="R215" s="102">
        <v>-77.337000000000003</v>
      </c>
      <c r="S215" s="251">
        <v>102.17449999999999</v>
      </c>
      <c r="T215" s="102">
        <v>38.468000000000004</v>
      </c>
      <c r="U215" s="102">
        <v>-4.9484999999999992</v>
      </c>
      <c r="V215" s="102">
        <v>35.4315</v>
      </c>
      <c r="W215" s="102">
        <v>-26.528000000000002</v>
      </c>
      <c r="X215" s="102">
        <v>-279.30150000000003</v>
      </c>
      <c r="Y215" s="102">
        <v>-53.697499999999998</v>
      </c>
      <c r="Z215" s="102">
        <v>-127.845</v>
      </c>
      <c r="AA215" s="102">
        <v>136.79750000000001</v>
      </c>
      <c r="AB215" s="102">
        <v>144.9855</v>
      </c>
      <c r="AC215" s="102">
        <v>131.6815</v>
      </c>
      <c r="AD215" s="102">
        <v>176.6988825</v>
      </c>
      <c r="AE215" s="102">
        <v>-56.451382500000001</v>
      </c>
      <c r="AF215" s="102">
        <v>-71.132999999999996</v>
      </c>
      <c r="AG215" s="102">
        <v>53.485999999999997</v>
      </c>
      <c r="AH215" s="102">
        <v>-25.731000000000002</v>
      </c>
      <c r="AI215" s="102">
        <v>-81.061999999999998</v>
      </c>
      <c r="AJ215" s="102">
        <v>156.87649999999999</v>
      </c>
      <c r="AK215" s="102">
        <v>-113.81950000000001</v>
      </c>
      <c r="AL215" s="102">
        <v>34.8035</v>
      </c>
      <c r="AM215" s="102">
        <v>-18.856000000000002</v>
      </c>
      <c r="AN215" s="102">
        <v>-192.66399999999999</v>
      </c>
    </row>
    <row r="216" spans="1:42" ht="15" customHeight="1">
      <c r="A216" s="38" t="s">
        <v>356</v>
      </c>
      <c r="B216" s="250">
        <v>-304.02699999999999</v>
      </c>
      <c r="C216" s="250">
        <v>-448.56900000000002</v>
      </c>
      <c r="D216" s="250">
        <v>-112.777</v>
      </c>
      <c r="E216" s="250">
        <v>949.95399999999995</v>
      </c>
      <c r="F216" s="250">
        <v>-326.62799999999999</v>
      </c>
      <c r="G216" s="250">
        <v>-311.81599999999997</v>
      </c>
      <c r="H216" s="250">
        <v>-34.698</v>
      </c>
      <c r="I216" s="102">
        <v>486.36699999999996</v>
      </c>
      <c r="J216" s="102">
        <v>-102.557</v>
      </c>
      <c r="K216" s="102">
        <v>-433.20299999999997</v>
      </c>
      <c r="L216" s="102">
        <v>-126.568</v>
      </c>
      <c r="M216" s="102">
        <v>581.01900000000001</v>
      </c>
      <c r="N216" s="102">
        <v>-142.21199999999999</v>
      </c>
      <c r="O216" s="102">
        <v>-546.86590684999999</v>
      </c>
      <c r="P216" s="102">
        <v>-27.389595570000001</v>
      </c>
      <c r="Q216" s="102">
        <v>685.14149999999995</v>
      </c>
      <c r="R216" s="102">
        <v>-393.85750000000002</v>
      </c>
      <c r="S216" s="251">
        <v>-480.0335</v>
      </c>
      <c r="T216" s="102">
        <v>31.924999999999997</v>
      </c>
      <c r="U216" s="102">
        <v>803.01600000000008</v>
      </c>
      <c r="V216" s="102">
        <v>-567.64300000000003</v>
      </c>
      <c r="W216" s="102">
        <v>-349.81200000000001</v>
      </c>
      <c r="X216" s="102">
        <v>-66.766807020000002</v>
      </c>
      <c r="Y216" s="102">
        <v>697.02700000000004</v>
      </c>
      <c r="Z216" s="102">
        <v>-407.91506827000001</v>
      </c>
      <c r="AA216" s="102">
        <v>-544.51747193999995</v>
      </c>
      <c r="AB216" s="102">
        <v>-116.14937035999998</v>
      </c>
      <c r="AC216" s="102">
        <v>805.27209415999994</v>
      </c>
      <c r="AD216" s="102">
        <v>-387.32989756999996</v>
      </c>
      <c r="AE216" s="102">
        <v>-475.96879532999998</v>
      </c>
      <c r="AF216" s="102">
        <v>-319.14555552999997</v>
      </c>
      <c r="AG216" s="102">
        <v>1023.562</v>
      </c>
      <c r="AH216" s="102">
        <v>-754.82100000000003</v>
      </c>
      <c r="AI216" s="102">
        <v>-596.83399999999995</v>
      </c>
      <c r="AJ216" s="102">
        <v>152.27163659999991</v>
      </c>
      <c r="AK216" s="102">
        <v>1122.4459999999999</v>
      </c>
      <c r="AL216" s="102">
        <v>-697.97799999999995</v>
      </c>
      <c r="AM216" s="102">
        <v>-781.46827245000009</v>
      </c>
      <c r="AN216" s="102">
        <v>-258.96098130999997</v>
      </c>
    </row>
    <row r="217" spans="1:42" ht="15" customHeight="1">
      <c r="A217" s="38" t="s">
        <v>291</v>
      </c>
      <c r="B217" s="252">
        <v>0</v>
      </c>
      <c r="C217" s="252">
        <v>0</v>
      </c>
      <c r="D217" s="252">
        <v>0</v>
      </c>
      <c r="E217" s="252">
        <v>0</v>
      </c>
      <c r="F217" s="250">
        <v>-1747.3630000000001</v>
      </c>
      <c r="G217" s="250">
        <v>142.55699999999999</v>
      </c>
      <c r="H217" s="250">
        <v>-87.775999999999996</v>
      </c>
      <c r="I217" s="102">
        <v>227.15499999999997</v>
      </c>
      <c r="J217" s="102">
        <v>-83.721999999999994</v>
      </c>
      <c r="K217" s="102">
        <v>6.027000000000001</v>
      </c>
      <c r="L217" s="102">
        <v>-0.56399999999999995</v>
      </c>
      <c r="M217" s="102">
        <v>-61.972000000000001</v>
      </c>
      <c r="N217" s="102">
        <v>73.724999999999994</v>
      </c>
      <c r="O217" s="102">
        <v>-24.615067837663481</v>
      </c>
      <c r="P217" s="102">
        <v>3.62025134720189</v>
      </c>
      <c r="Q217" s="102">
        <v>-26.559644900000002</v>
      </c>
      <c r="R217" s="102">
        <v>-133.08001375999999</v>
      </c>
      <c r="S217" s="251">
        <v>-93.112146609999996</v>
      </c>
      <c r="T217" s="102">
        <v>-239.22382183000002</v>
      </c>
      <c r="U217" s="102">
        <v>-512.59865891000004</v>
      </c>
      <c r="V217" s="102">
        <v>69.455807880000009</v>
      </c>
      <c r="W217" s="102">
        <v>-117.25514896999999</v>
      </c>
      <c r="X217" s="102">
        <v>46.591849619999998</v>
      </c>
      <c r="Y217" s="102">
        <v>45.217500000000008</v>
      </c>
      <c r="Z217" s="102">
        <v>60.700512109999998</v>
      </c>
      <c r="AA217" s="102">
        <v>286.15397596000003</v>
      </c>
      <c r="AB217" s="102">
        <v>194.37193113000001</v>
      </c>
      <c r="AC217" s="102">
        <v>-80.968073900000007</v>
      </c>
      <c r="AD217" s="102">
        <v>160.81690022999999</v>
      </c>
      <c r="AE217" s="102">
        <v>-186.34631855999999</v>
      </c>
      <c r="AF217" s="102">
        <v>83.452800610000011</v>
      </c>
      <c r="AG217" s="102">
        <v>-108.76300000000001</v>
      </c>
      <c r="AH217" s="102">
        <v>23.042999999999999</v>
      </c>
      <c r="AI217" s="102">
        <v>43.222000000000001</v>
      </c>
      <c r="AJ217" s="102">
        <v>174.82339565000004</v>
      </c>
      <c r="AK217" s="102">
        <v>-292.54899999999998</v>
      </c>
      <c r="AL217" s="102">
        <v>4.5860000000000003</v>
      </c>
      <c r="AM217" s="102">
        <v>267.23482742999994</v>
      </c>
      <c r="AN217" s="102">
        <v>-71.085984159999995</v>
      </c>
    </row>
    <row r="218" spans="1:42" ht="15" customHeight="1">
      <c r="A218" s="38" t="s">
        <v>290</v>
      </c>
      <c r="B218" s="250">
        <v>-76.673000000000002</v>
      </c>
      <c r="C218" s="250">
        <v>16.945</v>
      </c>
      <c r="D218" s="250">
        <v>4.9480000000000004</v>
      </c>
      <c r="E218" s="250">
        <v>71.558999999999997</v>
      </c>
      <c r="F218" s="250">
        <v>-122.137</v>
      </c>
      <c r="G218" s="250">
        <v>18.215</v>
      </c>
      <c r="H218" s="250">
        <v>21.524999999999999</v>
      </c>
      <c r="I218" s="102">
        <v>-20.897000000000006</v>
      </c>
      <c r="J218" s="102">
        <v>-22.013999999999999</v>
      </c>
      <c r="K218" s="102">
        <v>43.331000000000003</v>
      </c>
      <c r="L218" s="102">
        <v>26.53</v>
      </c>
      <c r="M218" s="102">
        <v>-10.962000000000003</v>
      </c>
      <c r="N218" s="102">
        <v>4.8689999999999998</v>
      </c>
      <c r="O218" s="102">
        <v>0.66007720999996078</v>
      </c>
      <c r="P218" s="102">
        <v>56.549666590000001</v>
      </c>
      <c r="Q218" s="102">
        <v>-35.380128849999998</v>
      </c>
      <c r="R218" s="102">
        <v>-40.383191859999997</v>
      </c>
      <c r="S218" s="251">
        <v>27.543463750000001</v>
      </c>
      <c r="T218" s="102">
        <v>59.511293219999999</v>
      </c>
      <c r="U218" s="102">
        <v>-50.040282130000001</v>
      </c>
      <c r="V218" s="102">
        <v>-23.449375280000002</v>
      </c>
      <c r="W218" s="102">
        <v>7.3336574099999998</v>
      </c>
      <c r="X218" s="102">
        <v>60.597543260000002</v>
      </c>
      <c r="Y218" s="102">
        <v>-41.179000000000002</v>
      </c>
      <c r="Z218" s="102">
        <v>-20.269390340000001</v>
      </c>
      <c r="AA218" s="102">
        <v>19.708405650000003</v>
      </c>
      <c r="AB218" s="102">
        <v>47.157610249999998</v>
      </c>
      <c r="AC218" s="102">
        <v>-82.781579379999997</v>
      </c>
      <c r="AD218" s="102">
        <v>-16.901662030000001</v>
      </c>
      <c r="AE218" s="102">
        <v>20.958364369999998</v>
      </c>
      <c r="AF218" s="102">
        <v>52.191265060000006</v>
      </c>
      <c r="AG218" s="102">
        <v>-51.297798619999995</v>
      </c>
      <c r="AH218" s="102">
        <v>-47.818640359999996</v>
      </c>
      <c r="AI218" s="102">
        <v>-6.9087802300000192</v>
      </c>
      <c r="AJ218" s="102">
        <v>64.739535169999996</v>
      </c>
      <c r="AK218" s="102">
        <v>-35.697448689999995</v>
      </c>
      <c r="AL218" s="102">
        <v>-55.354919590000002</v>
      </c>
      <c r="AM218" s="102">
        <v>4.8617686199999959</v>
      </c>
      <c r="AN218" s="102">
        <v>46.321663129999997</v>
      </c>
    </row>
    <row r="219" spans="1:42" ht="15" customHeight="1">
      <c r="A219" s="38" t="s">
        <v>314</v>
      </c>
      <c r="B219" s="250">
        <v>146.85499999999999</v>
      </c>
      <c r="C219" s="250">
        <v>115.833</v>
      </c>
      <c r="D219" s="250">
        <v>-77.724999999999994</v>
      </c>
      <c r="E219" s="250">
        <v>-217.32400000000001</v>
      </c>
      <c r="F219" s="250">
        <v>241.24299999999999</v>
      </c>
      <c r="G219" s="250">
        <v>124.96</v>
      </c>
      <c r="H219" s="250">
        <v>7.9870000000000001</v>
      </c>
      <c r="I219" s="102">
        <v>-153.977</v>
      </c>
      <c r="J219" s="102">
        <v>46.728999999999999</v>
      </c>
      <c r="K219" s="102">
        <v>118.71899999999999</v>
      </c>
      <c r="L219" s="102">
        <v>-72.143000000000001</v>
      </c>
      <c r="M219" s="102">
        <v>-7.7869999999999919</v>
      </c>
      <c r="N219" s="102">
        <v>141.63900000000001</v>
      </c>
      <c r="O219" s="102">
        <v>-50.355352390000022</v>
      </c>
      <c r="P219" s="102">
        <v>-38.185401389999996</v>
      </c>
      <c r="Q219" s="102">
        <v>55.002725690000005</v>
      </c>
      <c r="R219" s="102">
        <v>-75.045352100000031</v>
      </c>
      <c r="S219" s="251">
        <v>79.234927740000003</v>
      </c>
      <c r="T219" s="102">
        <v>136.37349325000002</v>
      </c>
      <c r="U219" s="102">
        <v>286.06882825000002</v>
      </c>
      <c r="V219" s="102">
        <v>174.91332584999998</v>
      </c>
      <c r="W219" s="102">
        <v>293.89484589999995</v>
      </c>
      <c r="X219" s="102">
        <v>168.17958845000001</v>
      </c>
      <c r="Y219" s="102">
        <v>-393.61399999999998</v>
      </c>
      <c r="Z219" s="102">
        <v>-30.668665119999996</v>
      </c>
      <c r="AA219" s="102">
        <v>200.79386688</v>
      </c>
      <c r="AB219" s="102">
        <v>39.528836939999998</v>
      </c>
      <c r="AC219" s="102">
        <v>-674.63162508999994</v>
      </c>
      <c r="AD219" s="102">
        <v>283.35472417</v>
      </c>
      <c r="AE219" s="102">
        <v>448.60718945000002</v>
      </c>
      <c r="AF219" s="102">
        <v>236.67879178000001</v>
      </c>
      <c r="AG219" s="102">
        <v>189.20400000000001</v>
      </c>
      <c r="AH219" s="102">
        <v>363.83600000000001</v>
      </c>
      <c r="AI219" s="102">
        <v>347.21699999999998</v>
      </c>
      <c r="AJ219" s="102">
        <v>173.72291285000014</v>
      </c>
      <c r="AK219" s="102">
        <v>1057.6659999999999</v>
      </c>
      <c r="AL219" s="102">
        <v>166.60300000000001</v>
      </c>
      <c r="AM219" s="102">
        <v>498.74329290000009</v>
      </c>
      <c r="AN219" s="102">
        <v>-119.6336568000002</v>
      </c>
    </row>
    <row r="220" spans="1:42" ht="15" customHeight="1">
      <c r="A220" s="38" t="s">
        <v>357</v>
      </c>
      <c r="B220" s="250">
        <v>78.302999999999997</v>
      </c>
      <c r="C220" s="250">
        <v>5.6020000000000003</v>
      </c>
      <c r="D220" s="250">
        <v>-49.86</v>
      </c>
      <c r="E220" s="250">
        <v>2.1789999999999998</v>
      </c>
      <c r="F220" s="250">
        <v>110.917</v>
      </c>
      <c r="G220" s="250">
        <v>5.1449999999999996</v>
      </c>
      <c r="H220" s="250">
        <v>-33.340000000000003</v>
      </c>
      <c r="I220" s="102">
        <v>25.455000000000013</v>
      </c>
      <c r="J220" s="102">
        <v>56.125</v>
      </c>
      <c r="K220" s="102">
        <v>-37.161999999999999</v>
      </c>
      <c r="L220" s="102">
        <v>-23.974</v>
      </c>
      <c r="M220" s="102">
        <v>-6.7460000000000058</v>
      </c>
      <c r="N220" s="102">
        <v>61.51</v>
      </c>
      <c r="O220" s="102">
        <v>-57.981034322967496</v>
      </c>
      <c r="P220" s="102">
        <v>-40.286548354322498</v>
      </c>
      <c r="Q220" s="102">
        <v>-3.4601833700000042</v>
      </c>
      <c r="R220" s="102">
        <v>50.102679719999998</v>
      </c>
      <c r="S220" s="251">
        <v>-36.024563349999994</v>
      </c>
      <c r="T220" s="102">
        <v>-56.016402580000005</v>
      </c>
      <c r="U220" s="102">
        <v>9.8358099800000005</v>
      </c>
      <c r="V220" s="102">
        <v>42.629980520000004</v>
      </c>
      <c r="W220" s="102">
        <v>-66.235790500000007</v>
      </c>
      <c r="X220" s="102">
        <v>-7.4691805199999992</v>
      </c>
      <c r="Y220" s="102">
        <v>-6.0455000000000032</v>
      </c>
      <c r="Z220" s="102">
        <v>37.492458259999999</v>
      </c>
      <c r="AA220" s="102">
        <v>-81.796827569999991</v>
      </c>
      <c r="AB220" s="102">
        <v>6.9542910500000001</v>
      </c>
      <c r="AC220" s="102">
        <v>-46.428984850000006</v>
      </c>
      <c r="AD220" s="102">
        <v>56.034887079999997</v>
      </c>
      <c r="AE220" s="102">
        <v>-57.211212840000002</v>
      </c>
      <c r="AF220" s="102">
        <v>-20.959745789999999</v>
      </c>
      <c r="AG220" s="102">
        <v>-21.515000000000001</v>
      </c>
      <c r="AH220" s="102">
        <v>42.680999999999997</v>
      </c>
      <c r="AI220" s="102">
        <v>-94.721000000000004</v>
      </c>
      <c r="AJ220" s="102">
        <v>-44.163832949999986</v>
      </c>
      <c r="AK220" s="102">
        <v>-18.559000000000001</v>
      </c>
      <c r="AL220" s="102">
        <v>56.996000000000002</v>
      </c>
      <c r="AM220" s="102">
        <v>-67.590054890000019</v>
      </c>
      <c r="AN220" s="102">
        <v>-41.594821530000019</v>
      </c>
    </row>
    <row r="221" spans="1:42" ht="15" customHeight="1">
      <c r="A221" s="38" t="s">
        <v>344</v>
      </c>
      <c r="B221" s="250">
        <v>10.656000000000001</v>
      </c>
      <c r="C221" s="250">
        <v>23.632000000000001</v>
      </c>
      <c r="D221" s="250">
        <v>3.9670000000000001</v>
      </c>
      <c r="E221" s="250">
        <v>-11.396000000000001</v>
      </c>
      <c r="F221" s="250">
        <v>33.128999999999998</v>
      </c>
      <c r="G221" s="250">
        <v>34.945</v>
      </c>
      <c r="H221" s="250">
        <v>50.860999999999997</v>
      </c>
      <c r="I221" s="102">
        <v>93.099000000000018</v>
      </c>
      <c r="J221" s="102">
        <v>38.122999999999998</v>
      </c>
      <c r="K221" s="102">
        <v>-47.045000000000002</v>
      </c>
      <c r="L221" s="102">
        <v>0.79600000000000004</v>
      </c>
      <c r="M221" s="102">
        <v>-1.0859999999999921</v>
      </c>
      <c r="N221" s="102">
        <v>-94.341999999999999</v>
      </c>
      <c r="O221" s="102">
        <v>49.272999999999996</v>
      </c>
      <c r="P221" s="102">
        <v>-62.41492401</v>
      </c>
      <c r="Q221" s="102">
        <v>-6.3179999999999996</v>
      </c>
      <c r="R221" s="102">
        <v>-1.6800000000000006</v>
      </c>
      <c r="S221" s="251">
        <v>17.164999999999999</v>
      </c>
      <c r="T221" s="102">
        <v>-24.954999999999998</v>
      </c>
      <c r="U221" s="102">
        <v>8.8999999999999996E-2</v>
      </c>
      <c r="V221" s="102">
        <v>-2.0140000000000002</v>
      </c>
      <c r="W221" s="102">
        <v>-5.3780000000000001</v>
      </c>
      <c r="X221" s="102">
        <v>-4.6092801699999999</v>
      </c>
      <c r="Y221" s="102">
        <v>1.236</v>
      </c>
      <c r="Z221" s="102">
        <v>0.35708924000000003</v>
      </c>
      <c r="AA221" s="102">
        <v>-2.3132369399999999</v>
      </c>
      <c r="AB221" s="102">
        <v>0.89128476000000001</v>
      </c>
      <c r="AC221" s="102">
        <v>-0.32164931999999991</v>
      </c>
      <c r="AD221" s="102">
        <v>2.36173192</v>
      </c>
      <c r="AE221" s="102">
        <v>1.4451790500000001</v>
      </c>
      <c r="AF221" s="102">
        <v>5.0774186500000003</v>
      </c>
      <c r="AG221" s="102">
        <v>-14.16797562</v>
      </c>
      <c r="AH221" s="102">
        <v>-3.2482775899999998</v>
      </c>
      <c r="AI221" s="102">
        <v>-7.2845192399999981</v>
      </c>
      <c r="AJ221" s="102">
        <v>-3.2913063500000015</v>
      </c>
      <c r="AK221" s="102">
        <v>-2.7438565099999996</v>
      </c>
      <c r="AL221" s="102">
        <v>-3.716613329999999</v>
      </c>
      <c r="AM221" s="102">
        <v>-5.4026345299999994</v>
      </c>
      <c r="AN221" s="102">
        <v>3.7823511899999995</v>
      </c>
    </row>
    <row r="222" spans="1:42" ht="15" customHeight="1">
      <c r="A222" s="38" t="s">
        <v>358</v>
      </c>
      <c r="B222" s="247">
        <v>-29.039000000000001</v>
      </c>
      <c r="C222" s="247">
        <v>34.247999999999998</v>
      </c>
      <c r="D222" s="247">
        <v>-5.2089999999999996</v>
      </c>
      <c r="E222" s="252">
        <v>0</v>
      </c>
      <c r="F222" s="250">
        <v>908.76099999999997</v>
      </c>
      <c r="G222" s="250">
        <v>15.512</v>
      </c>
      <c r="H222" s="250">
        <v>-59</v>
      </c>
      <c r="I222" s="102">
        <v>-12.190000000000012</v>
      </c>
      <c r="J222" s="102">
        <v>-87.643000000000001</v>
      </c>
      <c r="K222" s="102">
        <v>-58.104999999999997</v>
      </c>
      <c r="L222" s="102">
        <v>-105.295</v>
      </c>
      <c r="M222" s="102">
        <v>-279.04899999999992</v>
      </c>
      <c r="N222" s="102">
        <v>-132.578</v>
      </c>
      <c r="O222" s="102">
        <v>-123.5492155900001</v>
      </c>
      <c r="P222" s="102">
        <v>-19.017810835999999</v>
      </c>
      <c r="Q222" s="102">
        <v>-36.321500000000007</v>
      </c>
      <c r="R222" s="102">
        <v>-68.775698613499998</v>
      </c>
      <c r="S222" s="251">
        <v>-57.906825839999982</v>
      </c>
      <c r="T222" s="102">
        <v>-238.72202527000002</v>
      </c>
      <c r="U222" s="102">
        <v>-31.870602070000004</v>
      </c>
      <c r="V222" s="102">
        <v>-102.43281954999999</v>
      </c>
      <c r="W222" s="102">
        <v>85.343921619999989</v>
      </c>
      <c r="X222" s="102">
        <v>21.222019079999999</v>
      </c>
      <c r="Y222" s="102">
        <v>-54.269500000000001</v>
      </c>
      <c r="Z222" s="102">
        <v>-49.522972399999993</v>
      </c>
      <c r="AA222" s="102">
        <v>-1.3698846799999957</v>
      </c>
      <c r="AB222" s="102">
        <v>-92.056501390000008</v>
      </c>
      <c r="AC222" s="102">
        <v>-124.10289768</v>
      </c>
      <c r="AD222" s="102">
        <v>-92.997945290000004</v>
      </c>
      <c r="AE222" s="102">
        <v>-82.148220910000006</v>
      </c>
      <c r="AF222" s="102">
        <v>9.0024669700000022</v>
      </c>
      <c r="AG222" s="102">
        <v>-32.555999999999997</v>
      </c>
      <c r="AH222" s="102">
        <v>-30.187000000000001</v>
      </c>
      <c r="AI222" s="102">
        <v>23.927</v>
      </c>
      <c r="AJ222" s="102">
        <v>-268.41791189000003</v>
      </c>
      <c r="AK222" s="102">
        <v>-49.433999999999997</v>
      </c>
      <c r="AL222" s="102">
        <v>-37.445</v>
      </c>
      <c r="AM222" s="102">
        <v>-88.421200459999994</v>
      </c>
      <c r="AN222" s="102">
        <v>-91.561696630000029</v>
      </c>
    </row>
    <row r="223" spans="1:42" ht="15" customHeight="1">
      <c r="A223" s="38" t="s">
        <v>359</v>
      </c>
      <c r="B223" s="252">
        <v>0</v>
      </c>
      <c r="C223" s="252">
        <v>-60.070999999999998</v>
      </c>
      <c r="D223" s="252">
        <v>-4.1070000000000002</v>
      </c>
      <c r="E223" s="252">
        <v>14.11</v>
      </c>
      <c r="F223" s="252">
        <v>0</v>
      </c>
      <c r="G223" s="252">
        <v>0</v>
      </c>
      <c r="H223" s="252">
        <v>0</v>
      </c>
      <c r="I223" s="102">
        <v>-17.126000000000001</v>
      </c>
      <c r="J223" s="102">
        <v>-14.808999999999999</v>
      </c>
      <c r="K223" s="102">
        <v>-35.270000000000003</v>
      </c>
      <c r="L223" s="102">
        <v>-8.1590000000000007</v>
      </c>
      <c r="M223" s="102">
        <v>37.5</v>
      </c>
      <c r="N223" s="102">
        <v>-51.688000000000002</v>
      </c>
      <c r="O223" s="102">
        <v>-22.349238009999993</v>
      </c>
      <c r="P223" s="102">
        <v>-82.826238559999993</v>
      </c>
      <c r="Q223" s="102">
        <v>-1.4776077399999996</v>
      </c>
      <c r="R223" s="102">
        <v>-7.846478399999997</v>
      </c>
      <c r="S223" s="251">
        <v>-69.662250830000005</v>
      </c>
      <c r="T223" s="102">
        <v>-84.551756940000004</v>
      </c>
      <c r="U223" s="102">
        <v>3.0825937199999975</v>
      </c>
      <c r="V223" s="102">
        <v>48.44379919</v>
      </c>
      <c r="W223" s="102">
        <v>-168.93339290999998</v>
      </c>
      <c r="X223" s="102">
        <v>-116.39062925</v>
      </c>
      <c r="Y223" s="102">
        <v>82.681500000000014</v>
      </c>
      <c r="Z223" s="102">
        <v>-5.0289447199999993</v>
      </c>
      <c r="AA223" s="102">
        <v>9.6656457399999969</v>
      </c>
      <c r="AB223" s="102">
        <v>10.542789450000001</v>
      </c>
      <c r="AC223" s="102">
        <v>72.394543720000001</v>
      </c>
      <c r="AD223" s="102">
        <v>-6.9073672900000016</v>
      </c>
      <c r="AE223" s="102">
        <v>-26.044955009999999</v>
      </c>
      <c r="AF223" s="102">
        <v>-115.97251793</v>
      </c>
      <c r="AG223" s="102">
        <v>-51.407440799999996</v>
      </c>
      <c r="AH223" s="102">
        <v>-98.177604000000002</v>
      </c>
      <c r="AI223" s="102">
        <v>-137.79150000000001</v>
      </c>
      <c r="AJ223" s="102">
        <v>-25.082000000000001</v>
      </c>
      <c r="AK223" s="102">
        <v>-20.581311099999994</v>
      </c>
      <c r="AL223" s="102">
        <v>-34.073</v>
      </c>
      <c r="AM223" s="102">
        <v>31.353999999999999</v>
      </c>
      <c r="AN223" s="102">
        <v>-46.818618000000001</v>
      </c>
    </row>
    <row r="224" spans="1:42" ht="15" customHeight="1">
      <c r="A224" s="38" t="s">
        <v>288</v>
      </c>
      <c r="B224" s="252"/>
      <c r="C224" s="252"/>
      <c r="D224" s="252"/>
      <c r="E224" s="252"/>
      <c r="F224" s="252"/>
      <c r="G224" s="252"/>
      <c r="H224" s="252"/>
      <c r="I224" s="102"/>
      <c r="J224" s="102"/>
      <c r="K224" s="102"/>
      <c r="L224" s="102"/>
      <c r="M224" s="102"/>
      <c r="N224" s="102"/>
      <c r="O224" s="102"/>
      <c r="P224" s="102"/>
      <c r="Q224" s="102">
        <v>8.2939999999999987</v>
      </c>
      <c r="R224" s="102">
        <v>-9.1885000000000012</v>
      </c>
      <c r="S224" s="251">
        <v>0</v>
      </c>
      <c r="T224" s="102">
        <v>0</v>
      </c>
      <c r="U224" s="102">
        <v>0</v>
      </c>
      <c r="V224" s="102">
        <v>90.013499999999993</v>
      </c>
      <c r="W224" s="102">
        <v>-5.7270000000000003</v>
      </c>
      <c r="X224" s="102">
        <v>-4.1159999999999997</v>
      </c>
      <c r="Y224" s="102">
        <v>129.39600000000002</v>
      </c>
      <c r="Z224" s="102">
        <v>42.362499999999997</v>
      </c>
      <c r="AA224" s="102">
        <v>-203.005</v>
      </c>
      <c r="AB224" s="102">
        <v>-78.111500000000007</v>
      </c>
      <c r="AC224" s="102">
        <v>149.01849999999999</v>
      </c>
      <c r="AD224" s="102">
        <v>19.689499999999999</v>
      </c>
      <c r="AE224" s="102">
        <v>112.264</v>
      </c>
      <c r="AF224" s="102">
        <v>-46.591445</v>
      </c>
      <c r="AG224" s="102">
        <v>11.664999999999999</v>
      </c>
      <c r="AH224" s="102">
        <v>-41.453499999999998</v>
      </c>
      <c r="AI224" s="102">
        <v>-71.784999999999997</v>
      </c>
      <c r="AJ224" s="102">
        <v>98.209000000000003</v>
      </c>
      <c r="AK224" s="102">
        <v>63.168999999999997</v>
      </c>
      <c r="AL224" s="102">
        <v>-3.6555</v>
      </c>
      <c r="AM224" s="102">
        <v>47.494</v>
      </c>
      <c r="AN224" s="102">
        <v>35.8215</v>
      </c>
    </row>
    <row r="225" spans="1:46" ht="15" customHeight="1">
      <c r="A225" s="38" t="s">
        <v>426</v>
      </c>
      <c r="B225" s="250">
        <v>0</v>
      </c>
      <c r="C225" s="250">
        <v>0</v>
      </c>
      <c r="D225" s="250">
        <v>0</v>
      </c>
      <c r="E225" s="250">
        <v>0</v>
      </c>
      <c r="F225" s="250">
        <v>0</v>
      </c>
      <c r="G225" s="250">
        <v>0</v>
      </c>
      <c r="H225" s="250">
        <v>0</v>
      </c>
      <c r="I225" s="102">
        <v>-34.766999999999996</v>
      </c>
      <c r="J225" s="102">
        <v>0</v>
      </c>
      <c r="K225" s="102">
        <v>0</v>
      </c>
      <c r="L225" s="102">
        <v>116.387</v>
      </c>
      <c r="M225" s="102">
        <v>0</v>
      </c>
      <c r="N225" s="102">
        <v>0</v>
      </c>
      <c r="O225" s="102">
        <v>0</v>
      </c>
      <c r="P225" s="102">
        <v>0</v>
      </c>
      <c r="Q225" s="102">
        <v>4.2657370399999985</v>
      </c>
      <c r="R225" s="102">
        <v>47.450677544545542</v>
      </c>
      <c r="S225" s="251">
        <v>47.704347822727321</v>
      </c>
      <c r="T225" s="102">
        <v>174.22181355575754</v>
      </c>
      <c r="U225" s="102">
        <v>6.9740331399999969</v>
      </c>
      <c r="V225" s="102">
        <v>0.1943433299999997</v>
      </c>
      <c r="W225" s="102">
        <v>6.1097861399999989</v>
      </c>
      <c r="X225" s="102">
        <v>9.5653869600000014</v>
      </c>
      <c r="Y225" s="102">
        <v>-9.89639700000014E-2</v>
      </c>
      <c r="Z225" s="102">
        <v>4.8765111999999995</v>
      </c>
      <c r="AA225" s="102">
        <v>9.5395442399999943</v>
      </c>
      <c r="AB225" s="102">
        <v>55.778299719999993</v>
      </c>
      <c r="AC225" s="102">
        <v>0</v>
      </c>
      <c r="AD225" s="102">
        <v>0</v>
      </c>
      <c r="AE225" s="102"/>
      <c r="AF225" s="102"/>
      <c r="AG225" s="102"/>
      <c r="AH225" s="102">
        <v>-9.1509999999999998</v>
      </c>
      <c r="AI225" s="102">
        <v>15.243</v>
      </c>
      <c r="AJ225" s="102">
        <v>-30.256675480000002</v>
      </c>
      <c r="AK225" s="102">
        <v>4.899</v>
      </c>
      <c r="AL225" s="102">
        <v>3.0510000000000002</v>
      </c>
      <c r="AM225" s="102">
        <v>-11.896805000000001</v>
      </c>
      <c r="AN225" s="102">
        <v>-13.667918999999999</v>
      </c>
    </row>
    <row r="226" spans="1:46" ht="15" customHeight="1">
      <c r="A226" s="38" t="s">
        <v>361</v>
      </c>
      <c r="B226" s="254">
        <v>109.729</v>
      </c>
      <c r="C226" s="254">
        <v>-257.44600000000003</v>
      </c>
      <c r="D226" s="254">
        <v>-197.28800000000001</v>
      </c>
      <c r="E226" s="254">
        <v>310.084</v>
      </c>
      <c r="F226" s="254">
        <v>349.827</v>
      </c>
      <c r="G226" s="254">
        <v>-136.964</v>
      </c>
      <c r="H226" s="254">
        <v>-59.38</v>
      </c>
      <c r="I226" s="102">
        <v>-372.22300000000001</v>
      </c>
      <c r="J226" s="102">
        <v>-120.43300000000001</v>
      </c>
      <c r="K226" s="102">
        <v>61.048000000000002</v>
      </c>
      <c r="L226" s="102">
        <v>118.473</v>
      </c>
      <c r="M226" s="102">
        <v>-109.73</v>
      </c>
      <c r="N226" s="102">
        <v>-77.037999999999997</v>
      </c>
      <c r="O226" s="102">
        <v>61.594176302006176</v>
      </c>
      <c r="P226" s="102">
        <v>66.152827108691312</v>
      </c>
      <c r="Q226" s="102">
        <v>18.053875259999998</v>
      </c>
      <c r="R226" s="102">
        <v>-90.820219170000087</v>
      </c>
      <c r="S226" s="251">
        <v>-44.593716930000006</v>
      </c>
      <c r="T226" s="102">
        <v>151.00472181999999</v>
      </c>
      <c r="U226" s="102">
        <v>-76.406122659999994</v>
      </c>
      <c r="V226" s="102">
        <v>229.69052573000002</v>
      </c>
      <c r="W226" s="102">
        <v>-206.28690306999999</v>
      </c>
      <c r="X226" s="102">
        <v>1.9179759400000032</v>
      </c>
      <c r="Y226" s="102">
        <v>-156.35900000000001</v>
      </c>
      <c r="Z226" s="102">
        <v>123.82797663000001</v>
      </c>
      <c r="AA226" s="102">
        <v>-61.320368299999998</v>
      </c>
      <c r="AB226" s="102">
        <v>-189.11001784999999</v>
      </c>
      <c r="AC226" s="102">
        <v>169.98193881000032</v>
      </c>
      <c r="AD226" s="102">
        <v>-128.07051067999993</v>
      </c>
      <c r="AE226" s="102">
        <v>-93.841197429999966</v>
      </c>
      <c r="AF226" s="102">
        <v>41.053528609999887</v>
      </c>
      <c r="AG226" s="102">
        <v>1029.1797083399999</v>
      </c>
      <c r="AH226" s="102">
        <v>-43.310545519999806</v>
      </c>
      <c r="AI226" s="102">
        <v>126.69228809999981</v>
      </c>
      <c r="AJ226" s="102">
        <v>-374.67519894999998</v>
      </c>
      <c r="AK226" s="102">
        <v>-208.09036882001112</v>
      </c>
      <c r="AL226" s="102">
        <v>144.52211366000006</v>
      </c>
      <c r="AM226" s="102">
        <v>-222.99915534999985</v>
      </c>
      <c r="AN226" s="102">
        <v>239.16374407000015</v>
      </c>
      <c r="AO226" s="200"/>
      <c r="AP226" s="200"/>
    </row>
    <row r="227" spans="1:46" ht="15" customHeight="1">
      <c r="A227" s="38" t="s">
        <v>427</v>
      </c>
      <c r="B227" s="254"/>
      <c r="C227" s="254"/>
      <c r="D227" s="254"/>
      <c r="E227" s="254"/>
      <c r="F227" s="254"/>
      <c r="G227" s="254"/>
      <c r="H227" s="254"/>
      <c r="I227" s="102"/>
      <c r="J227" s="102"/>
      <c r="K227" s="102"/>
      <c r="L227" s="102"/>
      <c r="M227" s="102"/>
      <c r="N227" s="102"/>
      <c r="O227" s="102"/>
      <c r="P227" s="102"/>
      <c r="Q227" s="102">
        <v>0</v>
      </c>
      <c r="R227" s="102">
        <v>0</v>
      </c>
      <c r="S227" s="251">
        <v>0</v>
      </c>
      <c r="T227" s="102">
        <v>0</v>
      </c>
      <c r="U227" s="102">
        <v>0</v>
      </c>
      <c r="V227" s="102">
        <v>0</v>
      </c>
      <c r="W227" s="102">
        <v>0</v>
      </c>
      <c r="X227" s="102">
        <v>0</v>
      </c>
      <c r="Y227" s="102">
        <v>0</v>
      </c>
      <c r="Z227" s="102">
        <v>0</v>
      </c>
      <c r="AA227" s="102">
        <v>0</v>
      </c>
      <c r="AB227" s="102">
        <v>0</v>
      </c>
      <c r="AC227" s="102">
        <v>0</v>
      </c>
      <c r="AD227" s="102"/>
      <c r="AE227" s="102"/>
      <c r="AF227" s="102"/>
      <c r="AG227" s="102"/>
      <c r="AH227" s="102"/>
      <c r="AI227" s="102"/>
      <c r="AJ227" s="102"/>
      <c r="AK227" s="102"/>
      <c r="AL227" s="102"/>
      <c r="AM227" s="102"/>
      <c r="AN227" s="102"/>
    </row>
    <row r="228" spans="1:46" ht="15" customHeight="1">
      <c r="A228" s="38" t="s">
        <v>428</v>
      </c>
      <c r="B228" s="254"/>
      <c r="C228" s="254"/>
      <c r="D228" s="254"/>
      <c r="E228" s="254"/>
      <c r="F228" s="254"/>
      <c r="G228" s="254"/>
      <c r="H228" s="254"/>
      <c r="I228" s="102"/>
      <c r="J228" s="102"/>
      <c r="K228" s="102"/>
      <c r="L228" s="102"/>
      <c r="M228" s="102"/>
      <c r="N228" s="102"/>
      <c r="O228" s="102"/>
      <c r="P228" s="102"/>
      <c r="Q228" s="102">
        <v>-43.631</v>
      </c>
      <c r="R228" s="102">
        <v>-19.616499999999998</v>
      </c>
      <c r="S228" s="251">
        <v>-22.893999999999998</v>
      </c>
      <c r="T228" s="102">
        <v>-42.829000000000001</v>
      </c>
      <c r="U228" s="102">
        <v>-21.452500000000001</v>
      </c>
      <c r="V228" s="102">
        <v>-42.097000000000001</v>
      </c>
      <c r="W228" s="102">
        <v>-18.968499999999999</v>
      </c>
      <c r="X228" s="102">
        <v>-58.463638590000073</v>
      </c>
      <c r="Y228" s="83">
        <v>-11.03</v>
      </c>
      <c r="Z228" s="83">
        <v>0</v>
      </c>
      <c r="AA228" s="83">
        <v>0</v>
      </c>
      <c r="AB228" s="83">
        <v>0</v>
      </c>
      <c r="AC228" s="83">
        <v>0</v>
      </c>
      <c r="AD228" s="83"/>
      <c r="AE228" s="83"/>
      <c r="AF228" s="83"/>
      <c r="AG228" s="83"/>
      <c r="AH228" s="83"/>
      <c r="AI228" s="83"/>
      <c r="AJ228" s="83"/>
      <c r="AK228" s="83"/>
      <c r="AL228" s="83"/>
      <c r="AM228" s="83"/>
      <c r="AN228" s="83"/>
    </row>
    <row r="229" spans="1:46" s="37" customFormat="1" ht="15" customHeight="1">
      <c r="A229" s="35" t="s">
        <v>362</v>
      </c>
      <c r="B229" s="86">
        <v>607.30200000000002</v>
      </c>
      <c r="C229" s="86">
        <v>-41.865000000000002</v>
      </c>
      <c r="D229" s="86">
        <v>45.808999999999997</v>
      </c>
      <c r="E229" s="86">
        <v>1725.8510000000001</v>
      </c>
      <c r="F229" s="86">
        <v>-107.626</v>
      </c>
      <c r="G229" s="86">
        <v>573.25699999999995</v>
      </c>
      <c r="H229" s="86">
        <v>286.86500000000001</v>
      </c>
      <c r="I229" s="86">
        <v>461.30426839264254</v>
      </c>
      <c r="J229" s="86">
        <v>38.669000000000082</v>
      </c>
      <c r="K229" s="86">
        <v>405.05000000000007</v>
      </c>
      <c r="L229" s="86">
        <v>756.33699999999953</v>
      </c>
      <c r="M229" s="86">
        <v>1155.4655064155183</v>
      </c>
      <c r="N229" s="86">
        <v>452.45500000000004</v>
      </c>
      <c r="O229" s="86">
        <v>372.29580918410318</v>
      </c>
      <c r="P229" s="86">
        <v>871.30188109588539</v>
      </c>
      <c r="Q229" s="86">
        <v>1665.8755000000001</v>
      </c>
      <c r="R229" s="86">
        <v>-239.19350000000006</v>
      </c>
      <c r="S229" s="86">
        <v>713.47200000000032</v>
      </c>
      <c r="T229" s="86">
        <v>854.24399999999991</v>
      </c>
      <c r="U229" s="86">
        <v>2102.8920000000003</v>
      </c>
      <c r="V229" s="86">
        <v>626.61500000000012</v>
      </c>
      <c r="W229" s="86">
        <v>577.21549999999979</v>
      </c>
      <c r="X229" s="86">
        <v>998.50635044999876</v>
      </c>
      <c r="Y229" s="86">
        <v>2071.6260000000079</v>
      </c>
      <c r="Z229" s="86">
        <v>818.7978137999761</v>
      </c>
      <c r="AA229" s="86">
        <v>1243.7963643999581</v>
      </c>
      <c r="AB229" s="86">
        <v>1281.8861017599982</v>
      </c>
      <c r="AC229" s="86">
        <v>2145.8297349784375</v>
      </c>
      <c r="AD229" s="86">
        <v>989.95922604765246</v>
      </c>
      <c r="AE229" s="86">
        <v>809.99897543000134</v>
      </c>
      <c r="AF229" s="86">
        <v>949.17655247997277</v>
      </c>
      <c r="AG229" s="86">
        <v>3305.3654365899774</v>
      </c>
      <c r="AH229" s="86">
        <v>129.82513371002787</v>
      </c>
      <c r="AI229" s="86">
        <v>360.5366593950265</v>
      </c>
      <c r="AJ229" s="86">
        <v>1329.8277303199129</v>
      </c>
      <c r="AK229" s="86">
        <v>2809.07874816</v>
      </c>
      <c r="AL229" s="86">
        <v>708.60868756997468</v>
      </c>
      <c r="AM229" s="86">
        <v>1360.7873968299934</v>
      </c>
      <c r="AN229" s="86">
        <v>1619.3639053100126</v>
      </c>
      <c r="AO229"/>
      <c r="AP229"/>
      <c r="AQ229"/>
      <c r="AR229"/>
      <c r="AS229"/>
      <c r="AT229"/>
    </row>
    <row r="230" spans="1:46" s="37" customFormat="1" ht="15" customHeight="1">
      <c r="A230" s="35"/>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c r="AP230"/>
      <c r="AQ230"/>
      <c r="AR230"/>
      <c r="AS230"/>
      <c r="AT230"/>
    </row>
    <row r="231" spans="1:46" s="37" customFormat="1" ht="15" customHeight="1">
      <c r="A231" s="52" t="s">
        <v>363</v>
      </c>
      <c r="B231" s="68"/>
      <c r="C231" s="68"/>
      <c r="D231" s="68"/>
      <c r="E231" s="68"/>
      <c r="F231" s="68"/>
      <c r="G231" s="68"/>
      <c r="H231" s="68"/>
      <c r="I231" s="68"/>
      <c r="J231" s="68"/>
      <c r="K231" s="68"/>
      <c r="L231" s="68"/>
      <c r="M231" s="68"/>
      <c r="N231" s="68"/>
      <c r="O231" s="68"/>
      <c r="P231" s="104"/>
      <c r="Q231" s="104"/>
      <c r="R231" s="68"/>
      <c r="S231" s="68"/>
      <c r="T231" s="68"/>
      <c r="U231" s="68"/>
      <c r="V231" s="104"/>
      <c r="W231" s="104"/>
      <c r="X231" s="104"/>
      <c r="Y231" s="104"/>
      <c r="Z231" s="104"/>
      <c r="AA231" s="104"/>
      <c r="AB231" s="104"/>
      <c r="AC231" s="104"/>
      <c r="AD231" s="104"/>
      <c r="AE231" s="104"/>
      <c r="AF231" s="104"/>
      <c r="AG231" s="104"/>
      <c r="AH231" s="104"/>
      <c r="AI231" s="104"/>
      <c r="AJ231" s="104"/>
      <c r="AK231" s="104"/>
      <c r="AL231" s="104"/>
      <c r="AM231" s="104"/>
      <c r="AN231" s="104"/>
      <c r="AO231"/>
      <c r="AP231"/>
      <c r="AQ231"/>
      <c r="AR231"/>
      <c r="AS231"/>
      <c r="AT231"/>
    </row>
    <row r="232" spans="1:46" ht="15" customHeight="1">
      <c r="A232" s="50" t="s">
        <v>429</v>
      </c>
      <c r="B232" s="102">
        <v>0</v>
      </c>
      <c r="C232" s="102">
        <v>0</v>
      </c>
      <c r="D232" s="102">
        <v>0</v>
      </c>
      <c r="E232" s="102">
        <v>0</v>
      </c>
      <c r="F232" s="102">
        <v>0</v>
      </c>
      <c r="G232" s="102">
        <v>0</v>
      </c>
      <c r="H232" s="102">
        <v>0</v>
      </c>
      <c r="I232" s="102"/>
      <c r="J232" s="102"/>
      <c r="K232" s="102"/>
      <c r="L232" s="102"/>
      <c r="M232" s="102"/>
      <c r="N232" s="102"/>
      <c r="O232" s="102"/>
      <c r="P232" s="102"/>
      <c r="Q232" s="102"/>
      <c r="R232" s="102"/>
      <c r="S232" s="251"/>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row>
    <row r="233" spans="1:46" ht="15" customHeight="1">
      <c r="A233" s="38" t="s">
        <v>364</v>
      </c>
      <c r="B233" s="255">
        <v>0</v>
      </c>
      <c r="C233" s="255">
        <v>0</v>
      </c>
      <c r="D233" s="255">
        <v>0</v>
      </c>
      <c r="E233" s="255">
        <v>-157.345</v>
      </c>
      <c r="F233" s="255">
        <v>0</v>
      </c>
      <c r="G233" s="255">
        <v>0</v>
      </c>
      <c r="H233" s="255">
        <v>0</v>
      </c>
      <c r="I233" s="102">
        <v>-15.355000000000018</v>
      </c>
      <c r="J233" s="102">
        <v>-200.20400000000001</v>
      </c>
      <c r="K233" s="102">
        <v>102.71899999999999</v>
      </c>
      <c r="L233" s="102">
        <v>-3011.3980000000001</v>
      </c>
      <c r="M233" s="102">
        <v>-46.508000000000401</v>
      </c>
      <c r="N233" s="102">
        <v>-55.625</v>
      </c>
      <c r="O233" s="102">
        <v>-9.2960459220940095</v>
      </c>
      <c r="P233" s="53">
        <v>-139.67289306000001</v>
      </c>
      <c r="Q233" s="53">
        <v>-3.5070000000000001</v>
      </c>
      <c r="R233" s="102">
        <v>-5.0879999999999992</v>
      </c>
      <c r="S233" s="251">
        <v>-3.1389999999999993</v>
      </c>
      <c r="T233" s="102">
        <v>31.688139999999997</v>
      </c>
      <c r="U233" s="102">
        <v>11.196999999999999</v>
      </c>
      <c r="V233" s="53">
        <v>-23.14</v>
      </c>
      <c r="W233" s="53">
        <v>-5.64</v>
      </c>
      <c r="X233" s="53">
        <v>-11.954000590000001</v>
      </c>
      <c r="Y233" s="53">
        <v>0</v>
      </c>
      <c r="Z233" s="53">
        <v>-0.54500000000000004</v>
      </c>
      <c r="AA233" s="53">
        <v>-9.4924290000000013</v>
      </c>
      <c r="AB233" s="53">
        <v>-8.502577539999999</v>
      </c>
      <c r="AC233" s="53">
        <v>0</v>
      </c>
      <c r="AD233" s="53"/>
      <c r="AE233" s="53">
        <v>-389.75</v>
      </c>
      <c r="AF233" s="53">
        <v>-13.702607519999999</v>
      </c>
      <c r="AG233" s="53">
        <v>-4.1475</v>
      </c>
      <c r="AH233" s="53">
        <v>-9.7629320000000011</v>
      </c>
      <c r="AI233" s="102">
        <v>-175.02699999999999</v>
      </c>
      <c r="AJ233" s="102">
        <v>-637.173</v>
      </c>
      <c r="AK233" s="102">
        <v>-29.031693690000001</v>
      </c>
      <c r="AL233" s="102">
        <v>-3.0499999999999963</v>
      </c>
      <c r="AM233" s="102">
        <v>-3.2229999999999999</v>
      </c>
      <c r="AN233" s="102">
        <v>-12.157</v>
      </c>
    </row>
    <row r="234" spans="1:46" ht="15" customHeight="1">
      <c r="A234" s="38" t="s">
        <v>430</v>
      </c>
      <c r="B234" s="255"/>
      <c r="C234" s="255"/>
      <c r="D234" s="255"/>
      <c r="E234" s="255"/>
      <c r="F234" s="255"/>
      <c r="G234" s="255"/>
      <c r="H234" s="255"/>
      <c r="I234" s="102"/>
      <c r="J234" s="102"/>
      <c r="K234" s="102"/>
      <c r="L234" s="102"/>
      <c r="M234" s="102"/>
      <c r="N234" s="102"/>
      <c r="O234" s="102"/>
      <c r="P234" s="53"/>
      <c r="Q234" s="53">
        <v>0</v>
      </c>
      <c r="R234" s="102">
        <v>-89.168000000000006</v>
      </c>
      <c r="S234" s="251">
        <v>0</v>
      </c>
      <c r="T234" s="102">
        <v>0</v>
      </c>
      <c r="U234" s="102">
        <v>0</v>
      </c>
      <c r="V234" s="53">
        <v>0</v>
      </c>
      <c r="W234" s="53">
        <v>0</v>
      </c>
      <c r="X234" s="53">
        <v>0</v>
      </c>
      <c r="Y234" s="53">
        <v>0</v>
      </c>
      <c r="Z234" s="53">
        <v>0</v>
      </c>
      <c r="AA234" s="53">
        <v>0</v>
      </c>
      <c r="AB234" s="53">
        <v>0</v>
      </c>
      <c r="AC234" s="53">
        <v>0</v>
      </c>
      <c r="AD234" s="53"/>
      <c r="AE234" s="53"/>
      <c r="AF234" s="53"/>
      <c r="AG234" s="53"/>
      <c r="AH234" s="53"/>
      <c r="AI234" s="53"/>
      <c r="AJ234" s="53"/>
      <c r="AK234" s="53"/>
      <c r="AL234" s="53"/>
      <c r="AM234" s="53"/>
      <c r="AN234" s="53"/>
    </row>
    <row r="235" spans="1:46" ht="15" customHeight="1">
      <c r="A235" s="57" t="s">
        <v>431</v>
      </c>
      <c r="B235" s="255"/>
      <c r="C235" s="255"/>
      <c r="D235" s="255"/>
      <c r="E235" s="255"/>
      <c r="F235" s="255"/>
      <c r="G235" s="255"/>
      <c r="H235" s="255"/>
      <c r="I235" s="102"/>
      <c r="J235" s="102"/>
      <c r="K235" s="102"/>
      <c r="L235" s="102"/>
      <c r="M235" s="102"/>
      <c r="N235" s="102"/>
      <c r="O235" s="102"/>
      <c r="P235" s="53"/>
      <c r="Q235" s="53"/>
      <c r="R235" s="102"/>
      <c r="S235" s="251"/>
      <c r="T235" s="102"/>
      <c r="U235" s="102"/>
      <c r="V235" s="53"/>
      <c r="W235" s="53"/>
      <c r="X235" s="53"/>
      <c r="Y235" s="53"/>
      <c r="Z235" s="53"/>
      <c r="AA235" s="53"/>
      <c r="AB235" s="53"/>
      <c r="AC235" s="53"/>
      <c r="AD235" s="83">
        <v>-3.9680236399999993</v>
      </c>
      <c r="AE235" s="53"/>
      <c r="AF235" s="53"/>
      <c r="AG235" s="53"/>
      <c r="AH235" s="53"/>
      <c r="AI235" s="102">
        <v>0</v>
      </c>
      <c r="AJ235" s="102">
        <v>3.1299999952316285E-6</v>
      </c>
      <c r="AK235" s="102">
        <v>1E-8</v>
      </c>
      <c r="AL235" s="102">
        <v>6.984919309616089E-16</v>
      </c>
      <c r="AM235" s="102">
        <v>1.5000000037252903E-7</v>
      </c>
      <c r="AN235" s="102">
        <v>-4.1423682499999996</v>
      </c>
    </row>
    <row r="236" spans="1:46" ht="15" customHeight="1">
      <c r="A236" s="38" t="s">
        <v>367</v>
      </c>
      <c r="B236" s="256">
        <v>0</v>
      </c>
      <c r="C236" s="256">
        <v>0</v>
      </c>
      <c r="D236" s="256">
        <v>0</v>
      </c>
      <c r="E236" s="256">
        <v>0</v>
      </c>
      <c r="F236" s="256">
        <v>0</v>
      </c>
      <c r="G236" s="256">
        <v>0</v>
      </c>
      <c r="H236" s="256">
        <v>0</v>
      </c>
      <c r="I236" s="245"/>
      <c r="J236" s="245"/>
      <c r="K236" s="245"/>
      <c r="L236" s="245"/>
      <c r="M236" s="245"/>
      <c r="N236" s="102"/>
      <c r="O236" s="102"/>
      <c r="P236" s="53"/>
      <c r="Q236" s="53">
        <v>197.45949999999999</v>
      </c>
      <c r="R236" s="102">
        <v>3.2279999999999882</v>
      </c>
      <c r="S236" s="251">
        <v>121.00999999999999</v>
      </c>
      <c r="T236" s="102">
        <v>-0.58399999999999996</v>
      </c>
      <c r="U236" s="102">
        <v>0</v>
      </c>
      <c r="V236" s="53">
        <v>113.09699999999999</v>
      </c>
      <c r="W236" s="53">
        <v>1.0349999999999999</v>
      </c>
      <c r="X236" s="53">
        <v>1.7056549200000011</v>
      </c>
      <c r="Y236" s="53">
        <v>0.58603708999999804</v>
      </c>
      <c r="Z236" s="53">
        <v>2.1990000000000003</v>
      </c>
      <c r="AA236" s="53">
        <v>10.007</v>
      </c>
      <c r="AB236" s="53">
        <v>1.8365129100000486</v>
      </c>
      <c r="AC236" s="53">
        <v>0</v>
      </c>
      <c r="AD236" s="53">
        <v>2.5652528999999631</v>
      </c>
      <c r="AE236" s="53">
        <v>9.9539999999999999E-5</v>
      </c>
      <c r="AF236" s="53">
        <v>4.6603979399999993</v>
      </c>
      <c r="AG236" s="53">
        <v>-1.8E-7</v>
      </c>
      <c r="AH236" s="53">
        <v>4.7926664099999998</v>
      </c>
      <c r="AI236" s="102">
        <v>6.2999999523162845E-7</v>
      </c>
      <c r="AJ236" s="102">
        <v>4.0756717900000812</v>
      </c>
      <c r="AK236" s="102">
        <v>10.670000060000001</v>
      </c>
      <c r="AL236" s="102">
        <v>-6.8927708899999853</v>
      </c>
      <c r="AM236" s="102">
        <v>3.7999993562698362E-7</v>
      </c>
      <c r="AN236" s="102">
        <v>7.4048924400001761</v>
      </c>
    </row>
    <row r="237" spans="1:46" ht="15" customHeight="1">
      <c r="A237" s="38" t="s">
        <v>286</v>
      </c>
      <c r="B237" s="256"/>
      <c r="C237" s="256"/>
      <c r="D237" s="256"/>
      <c r="E237" s="256"/>
      <c r="F237" s="256"/>
      <c r="G237" s="256"/>
      <c r="H237" s="256"/>
      <c r="I237" s="245"/>
      <c r="J237" s="245"/>
      <c r="K237" s="245"/>
      <c r="L237" s="245"/>
      <c r="M237" s="245"/>
      <c r="N237" s="102"/>
      <c r="O237" s="102"/>
      <c r="P237" s="53"/>
      <c r="Q237" s="53">
        <v>0</v>
      </c>
      <c r="R237" s="102">
        <v>0</v>
      </c>
      <c r="S237" s="251">
        <v>0</v>
      </c>
      <c r="T237" s="102">
        <v>0</v>
      </c>
      <c r="U237" s="102"/>
      <c r="V237" s="53"/>
      <c r="W237" s="53"/>
      <c r="X237" s="53"/>
      <c r="Y237" s="53"/>
      <c r="Z237" s="53"/>
      <c r="AA237" s="53"/>
      <c r="AB237" s="53">
        <v>-363.80676269000003</v>
      </c>
      <c r="AC237" s="53">
        <v>-0.1745183500000021</v>
      </c>
      <c r="AD237" s="53">
        <v>3.7099312099999953</v>
      </c>
      <c r="AE237" s="53">
        <v>-130.33535594</v>
      </c>
      <c r="AF237" s="53">
        <v>-161.55433878999997</v>
      </c>
      <c r="AG237" s="53">
        <v>-244.05600000000001</v>
      </c>
      <c r="AH237" s="53">
        <v>-372.36900000000003</v>
      </c>
      <c r="AI237" s="102">
        <v>-13.577999999999999</v>
      </c>
      <c r="AJ237" s="102">
        <v>-2.9015272300000192</v>
      </c>
      <c r="AK237" s="102">
        <v>70.518000000000001</v>
      </c>
      <c r="AL237" s="102">
        <v>13.496</v>
      </c>
      <c r="AM237" s="102">
        <v>43.845094439999997</v>
      </c>
      <c r="AN237" s="102">
        <v>-139.48322716999996</v>
      </c>
    </row>
    <row r="238" spans="1:46" ht="15" customHeight="1">
      <c r="A238" s="38" t="s">
        <v>355</v>
      </c>
      <c r="B238" s="256"/>
      <c r="C238" s="256"/>
      <c r="D238" s="256"/>
      <c r="E238" s="256"/>
      <c r="F238" s="256"/>
      <c r="G238" s="256"/>
      <c r="H238" s="256"/>
      <c r="I238" s="245"/>
      <c r="J238" s="245"/>
      <c r="K238" s="245"/>
      <c r="L238" s="245"/>
      <c r="M238" s="245"/>
      <c r="N238" s="102"/>
      <c r="O238" s="102"/>
      <c r="P238" s="53"/>
      <c r="Q238" s="53"/>
      <c r="R238" s="102"/>
      <c r="S238" s="251"/>
      <c r="T238" s="102"/>
      <c r="U238" s="102"/>
      <c r="V238" s="53"/>
      <c r="W238" s="53"/>
      <c r="X238" s="53"/>
      <c r="Y238" s="53"/>
      <c r="Z238" s="53"/>
      <c r="AA238" s="53"/>
      <c r="AB238" s="53"/>
      <c r="AC238" s="53"/>
      <c r="AD238" s="53">
        <v>8.9499999999999996E-2</v>
      </c>
      <c r="AE238" s="53">
        <v>0.1111</v>
      </c>
      <c r="AF238" s="53">
        <v>1.4999999999999999E-2</v>
      </c>
      <c r="AG238" s="53">
        <v>-0.104</v>
      </c>
      <c r="AH238" s="53">
        <v>-5.3499999999999999E-2</v>
      </c>
      <c r="AI238" s="102"/>
      <c r="AJ238" s="102">
        <v>6.6889330000000013</v>
      </c>
      <c r="AK238" s="102">
        <v>4.6000450000000186E-2</v>
      </c>
      <c r="AL238" s="102">
        <v>9.0499169999999921E-2</v>
      </c>
      <c r="AM238" s="102">
        <v>4.9152018099999992</v>
      </c>
      <c r="AN238" s="102">
        <v>3.8082999999999999E-2</v>
      </c>
    </row>
    <row r="239" spans="1:46" ht="15" customHeight="1">
      <c r="A239" s="57" t="s">
        <v>368</v>
      </c>
      <c r="B239" s="256"/>
      <c r="C239" s="256"/>
      <c r="D239" s="256"/>
      <c r="E239" s="256"/>
      <c r="F239" s="256"/>
      <c r="G239" s="256"/>
      <c r="H239" s="256"/>
      <c r="I239" s="245"/>
      <c r="J239" s="245"/>
      <c r="K239" s="245"/>
      <c r="L239" s="245"/>
      <c r="M239" s="245"/>
      <c r="N239" s="102"/>
      <c r="O239" s="102"/>
      <c r="P239" s="53"/>
      <c r="Q239" s="53">
        <v>0</v>
      </c>
      <c r="R239" s="102">
        <v>0</v>
      </c>
      <c r="S239" s="251">
        <v>0</v>
      </c>
      <c r="T239" s="102">
        <v>-47.259</v>
      </c>
      <c r="U239" s="102">
        <v>-22.555</v>
      </c>
      <c r="V239" s="53">
        <v>22.555</v>
      </c>
      <c r="W239" s="53">
        <v>0</v>
      </c>
      <c r="X239" s="53">
        <v>0</v>
      </c>
      <c r="Y239" s="53">
        <v>-2.1697545700000003</v>
      </c>
      <c r="Z239" s="53">
        <v>0</v>
      </c>
      <c r="AA239" s="53">
        <v>0</v>
      </c>
      <c r="AB239" s="53">
        <v>0</v>
      </c>
      <c r="AC239" s="53">
        <v>0</v>
      </c>
      <c r="AD239" s="53"/>
      <c r="AE239" s="53"/>
      <c r="AF239" s="53"/>
      <c r="AG239" s="53"/>
      <c r="AH239" s="53"/>
      <c r="AI239" s="53"/>
      <c r="AJ239" s="53"/>
      <c r="AK239" s="53"/>
      <c r="AL239" s="53"/>
      <c r="AM239" s="53"/>
      <c r="AN239" s="53"/>
    </row>
    <row r="240" spans="1:46" ht="15" customHeight="1">
      <c r="A240" s="57" t="s">
        <v>432</v>
      </c>
      <c r="B240" s="256"/>
      <c r="C240" s="256"/>
      <c r="D240" s="256"/>
      <c r="E240" s="256"/>
      <c r="F240" s="256"/>
      <c r="G240" s="256"/>
      <c r="H240" s="256"/>
      <c r="I240" s="245"/>
      <c r="J240" s="245"/>
      <c r="K240" s="245"/>
      <c r="L240" s="245"/>
      <c r="M240" s="245"/>
      <c r="N240" s="102"/>
      <c r="O240" s="102"/>
      <c r="P240" s="53"/>
      <c r="Q240" s="53">
        <v>0</v>
      </c>
      <c r="R240" s="102">
        <v>0</v>
      </c>
      <c r="S240" s="251">
        <v>0</v>
      </c>
      <c r="T240" s="102">
        <v>0</v>
      </c>
      <c r="U240" s="102">
        <v>0</v>
      </c>
      <c r="V240" s="53">
        <v>0</v>
      </c>
      <c r="W240" s="53">
        <v>0</v>
      </c>
      <c r="X240" s="53">
        <v>-66.659350149999995</v>
      </c>
      <c r="Y240" s="53">
        <v>0</v>
      </c>
      <c r="Z240" s="53">
        <v>0</v>
      </c>
      <c r="AA240" s="53">
        <v>0</v>
      </c>
      <c r="AB240" s="53">
        <v>-1E-3</v>
      </c>
      <c r="AC240" s="53"/>
      <c r="AD240" s="53"/>
      <c r="AE240" s="53"/>
      <c r="AF240" s="53">
        <v>-116.513716</v>
      </c>
      <c r="AG240" s="53">
        <v>-35.869461600000001</v>
      </c>
      <c r="AH240" s="53">
        <v>-37.116080540000041</v>
      </c>
      <c r="AI240" s="102">
        <v>9.6430000000000007</v>
      </c>
      <c r="AJ240" s="102">
        <v>-61.70286445</v>
      </c>
      <c r="AK240" s="102">
        <v>1.9000000040978192E-7</v>
      </c>
      <c r="AL240" s="102">
        <v>-158.49023469000002</v>
      </c>
      <c r="AM240" s="102">
        <v>-103.70849619999998</v>
      </c>
      <c r="AN240" s="102">
        <v>-766.26850000000002</v>
      </c>
      <c r="AO240" s="150"/>
    </row>
    <row r="241" spans="1:46" ht="15" customHeight="1">
      <c r="A241" s="38" t="s">
        <v>371</v>
      </c>
      <c r="B241" s="102">
        <v>-513.86599999999999</v>
      </c>
      <c r="C241" s="102">
        <v>-312.63900000000001</v>
      </c>
      <c r="D241" s="102">
        <v>-548.755</v>
      </c>
      <c r="E241" s="102">
        <v>-916.38699999999994</v>
      </c>
      <c r="F241" s="102">
        <v>-491.50799999999998</v>
      </c>
      <c r="G241" s="102">
        <v>-237.58799999999999</v>
      </c>
      <c r="H241" s="102">
        <v>-347.18299999999999</v>
      </c>
      <c r="I241" s="102">
        <v>-503.41599999999994</v>
      </c>
      <c r="J241" s="102">
        <v>-281.23200000000003</v>
      </c>
      <c r="K241" s="102">
        <v>-274.08</v>
      </c>
      <c r="L241" s="102">
        <v>-423.97899999999998</v>
      </c>
      <c r="M241" s="102">
        <v>-724.32799999999997</v>
      </c>
      <c r="N241" s="102">
        <v>-432.29500000000002</v>
      </c>
      <c r="O241" s="102">
        <v>-538.08674415000041</v>
      </c>
      <c r="P241" s="53">
        <v>-600.90031327999998</v>
      </c>
      <c r="Q241" s="53">
        <v>-742.66792237999994</v>
      </c>
      <c r="R241" s="102">
        <v>-402.70807762000004</v>
      </c>
      <c r="S241" s="251">
        <v>-374.40699999999998</v>
      </c>
      <c r="T241" s="102">
        <v>-648.32500000000005</v>
      </c>
      <c r="U241" s="102">
        <v>-605.86813752</v>
      </c>
      <c r="V241" s="53">
        <v>-279.0954567</v>
      </c>
      <c r="W241" s="53">
        <v>-348.90340578000001</v>
      </c>
      <c r="X241" s="53">
        <v>-359.00512708999997</v>
      </c>
      <c r="Y241" s="53">
        <v>-521.66177142000004</v>
      </c>
      <c r="Z241" s="53">
        <v>-337.11080074</v>
      </c>
      <c r="AA241" s="53">
        <v>-304.11012008</v>
      </c>
      <c r="AB241" s="53">
        <v>-415.00463646999998</v>
      </c>
      <c r="AC241" s="53">
        <v>-609.03969877999998</v>
      </c>
      <c r="AD241" s="53">
        <v>-332.1318809</v>
      </c>
      <c r="AE241" s="53">
        <v>-304.26262525000004</v>
      </c>
      <c r="AF241" s="53">
        <v>-441.00445679000001</v>
      </c>
      <c r="AG241" s="53">
        <v>-640.04804037999997</v>
      </c>
      <c r="AH241" s="53">
        <v>-485.17899999999997</v>
      </c>
      <c r="AI241" s="102">
        <v>-128.542</v>
      </c>
      <c r="AJ241" s="102">
        <v>-526.68365828999947</v>
      </c>
      <c r="AK241" s="102">
        <v>-682.20600000000002</v>
      </c>
      <c r="AL241" s="102">
        <v>-509.79096235000014</v>
      </c>
      <c r="AM241" s="102">
        <v>-465.35048677999998</v>
      </c>
      <c r="AN241" s="102">
        <v>-589.75265021999974</v>
      </c>
    </row>
    <row r="242" spans="1:46" ht="15" customHeight="1">
      <c r="A242" s="38" t="s">
        <v>372</v>
      </c>
      <c r="B242" s="254">
        <v>-194.559</v>
      </c>
      <c r="C242" s="254">
        <v>-198.06100000000001</v>
      </c>
      <c r="D242" s="256">
        <v>0</v>
      </c>
      <c r="E242" s="254">
        <v>-352.952</v>
      </c>
      <c r="F242" s="254">
        <v>-217.18100000000001</v>
      </c>
      <c r="G242" s="254">
        <v>-123.60299999999999</v>
      </c>
      <c r="H242" s="254">
        <v>-106.958</v>
      </c>
      <c r="I242" s="102">
        <v>-109.93200000000002</v>
      </c>
      <c r="J242" s="102">
        <v>-160.52099999999999</v>
      </c>
      <c r="K242" s="102">
        <v>-76.947000000000003</v>
      </c>
      <c r="L242" s="102">
        <v>-131.48699999999999</v>
      </c>
      <c r="M242" s="102">
        <v>-105.43699999999998</v>
      </c>
      <c r="N242" s="102">
        <v>-148.57499999999999</v>
      </c>
      <c r="O242" s="102">
        <v>-115.36400000000003</v>
      </c>
      <c r="P242" s="53">
        <v>-111.684</v>
      </c>
      <c r="Q242" s="53">
        <v>-83.152000000000001</v>
      </c>
      <c r="R242" s="102">
        <v>-123.642</v>
      </c>
      <c r="S242" s="251">
        <v>-111.6045</v>
      </c>
      <c r="T242" s="102">
        <v>-108.508</v>
      </c>
      <c r="U242" s="102">
        <v>-81.950999999999993</v>
      </c>
      <c r="V242" s="53">
        <v>-111.4815</v>
      </c>
      <c r="W242" s="53">
        <v>-25.3855</v>
      </c>
      <c r="X242" s="53">
        <v>-83.305999999999997</v>
      </c>
      <c r="Y242" s="53">
        <v>-68.8155</v>
      </c>
      <c r="Z242" s="53">
        <v>-71.409499999999994</v>
      </c>
      <c r="AA242" s="53">
        <v>-81.805499999999995</v>
      </c>
      <c r="AB242" s="53">
        <v>-75.88</v>
      </c>
      <c r="AC242" s="53">
        <v>-36.009500000000003</v>
      </c>
      <c r="AD242" s="53">
        <v>-62.478499999999997</v>
      </c>
      <c r="AE242" s="53">
        <v>-81.531000000000006</v>
      </c>
      <c r="AF242" s="53">
        <v>-81.849500000000006</v>
      </c>
      <c r="AG242" s="53">
        <v>-52.031500000000001</v>
      </c>
      <c r="AH242" s="53">
        <v>-78.855000000000004</v>
      </c>
      <c r="AI242" s="102">
        <v>-102.637</v>
      </c>
      <c r="AJ242" s="102">
        <v>-100.5715</v>
      </c>
      <c r="AK242" s="102">
        <v>-53.542000000000002</v>
      </c>
      <c r="AL242" s="102">
        <v>-93.92</v>
      </c>
      <c r="AM242" s="102">
        <v>-122.226</v>
      </c>
      <c r="AN242" s="102">
        <v>-96.090500000000006</v>
      </c>
    </row>
    <row r="243" spans="1:46" ht="15" customHeight="1">
      <c r="A243" s="38" t="s">
        <v>291</v>
      </c>
      <c r="B243" s="256">
        <v>-3.746</v>
      </c>
      <c r="C243" s="254">
        <v>-12.722</v>
      </c>
      <c r="D243" s="254">
        <v>21.491</v>
      </c>
      <c r="E243" s="256">
        <v>-5.0229999999999997</v>
      </c>
      <c r="F243" s="256">
        <v>0</v>
      </c>
      <c r="G243" s="254">
        <v>-26.27</v>
      </c>
      <c r="H243" s="254">
        <v>0</v>
      </c>
      <c r="I243" s="102"/>
      <c r="J243" s="102"/>
      <c r="K243" s="102"/>
      <c r="L243" s="102"/>
      <c r="M243" s="102"/>
      <c r="N243" s="102">
        <v>0</v>
      </c>
      <c r="O243" s="102">
        <v>210.55</v>
      </c>
      <c r="P243" s="53">
        <v>178.3425</v>
      </c>
      <c r="Q243" s="53">
        <v>-59.9</v>
      </c>
      <c r="R243" s="102">
        <v>315.45049999999998</v>
      </c>
      <c r="S243" s="251">
        <v>85.566999999999993</v>
      </c>
      <c r="T243" s="102">
        <v>13.7065</v>
      </c>
      <c r="U243" s="102">
        <v>40.402500000000003</v>
      </c>
      <c r="V243" s="53">
        <v>169.6455</v>
      </c>
      <c r="W243" s="53">
        <v>126</v>
      </c>
      <c r="X243" s="53">
        <v>8.5157259200000013</v>
      </c>
      <c r="Y243" s="53">
        <v>0</v>
      </c>
      <c r="Z243" s="53">
        <v>11.337999999999999</v>
      </c>
      <c r="AA243" s="53">
        <v>0</v>
      </c>
      <c r="AB243" s="53">
        <v>0</v>
      </c>
      <c r="AC243" s="53"/>
      <c r="AD243" s="53"/>
      <c r="AE243" s="53"/>
      <c r="AF243" s="53"/>
      <c r="AG243" s="53"/>
      <c r="AH243" s="53"/>
      <c r="AI243" s="102">
        <v>0</v>
      </c>
      <c r="AJ243" s="102">
        <v>0</v>
      </c>
      <c r="AK243" s="102">
        <v>0</v>
      </c>
      <c r="AL243" s="102">
        <v>0</v>
      </c>
      <c r="AM243" s="102">
        <v>0</v>
      </c>
      <c r="AN243" s="102">
        <v>0</v>
      </c>
    </row>
    <row r="244" spans="1:46" ht="15" customHeight="1">
      <c r="A244" s="38" t="s">
        <v>433</v>
      </c>
      <c r="B244" s="102">
        <v>0</v>
      </c>
      <c r="C244" s="102">
        <v>0</v>
      </c>
      <c r="D244" s="102">
        <v>0</v>
      </c>
      <c r="E244" s="102">
        <v>0</v>
      </c>
      <c r="F244" s="102">
        <v>0</v>
      </c>
      <c r="G244" s="102">
        <v>0</v>
      </c>
      <c r="H244" s="102">
        <v>0</v>
      </c>
      <c r="I244" s="102">
        <v>0</v>
      </c>
      <c r="J244" s="102">
        <v>-29.834</v>
      </c>
      <c r="K244" s="102">
        <v>0</v>
      </c>
      <c r="L244" s="102">
        <v>141.95400000000001</v>
      </c>
      <c r="M244" s="102">
        <v>0</v>
      </c>
      <c r="N244" s="102">
        <v>0</v>
      </c>
      <c r="O244" s="102">
        <v>0</v>
      </c>
      <c r="P244" s="53">
        <v>57.174506130000005</v>
      </c>
      <c r="Q244" s="53">
        <v>-3.47657762</v>
      </c>
      <c r="R244" s="102">
        <v>-0.84942238000000025</v>
      </c>
      <c r="S244" s="251">
        <v>-3.2669999999999999</v>
      </c>
      <c r="T244" s="102">
        <v>-12.924139999999998</v>
      </c>
      <c r="U244" s="102">
        <v>-11.86536248</v>
      </c>
      <c r="V244" s="53">
        <v>-0.19504329999999992</v>
      </c>
      <c r="W244" s="53">
        <v>-6.0495942200000004</v>
      </c>
      <c r="X244" s="53">
        <v>-9.7289999999999992</v>
      </c>
      <c r="Y244" s="53">
        <v>-0.1</v>
      </c>
      <c r="Z244" s="53">
        <v>2.1120000000000001</v>
      </c>
      <c r="AA244" s="53">
        <v>-7.4050000000000002</v>
      </c>
      <c r="AB244" s="53">
        <v>-8.5410000000000004</v>
      </c>
      <c r="AC244" s="53">
        <v>0</v>
      </c>
      <c r="AD244" s="53"/>
      <c r="AE244" s="53"/>
      <c r="AF244" s="53"/>
      <c r="AG244" s="53">
        <v>-0.434</v>
      </c>
      <c r="AH244" s="53">
        <v>1.484</v>
      </c>
      <c r="AI244" s="53">
        <v>-1.2829999999999999</v>
      </c>
      <c r="AJ244" s="102">
        <v>1.0898749999999999</v>
      </c>
      <c r="AK244" s="53">
        <v>0.57899999999999996</v>
      </c>
      <c r="AL244" s="53">
        <v>0.52900000000000003</v>
      </c>
      <c r="AM244" s="102">
        <v>-0.49307699999999999</v>
      </c>
      <c r="AN244" s="102">
        <v>-2.8455000000000001E-2</v>
      </c>
    </row>
    <row r="245" spans="1:46" ht="15" customHeight="1">
      <c r="A245" s="57" t="s">
        <v>374</v>
      </c>
      <c r="B245" s="256"/>
      <c r="C245" s="256"/>
      <c r="D245" s="256"/>
      <c r="E245" s="256"/>
      <c r="F245" s="256"/>
      <c r="G245" s="256"/>
      <c r="H245" s="256"/>
      <c r="I245" s="102"/>
      <c r="J245" s="102"/>
      <c r="K245" s="102"/>
      <c r="L245" s="102"/>
      <c r="M245" s="102"/>
      <c r="N245" s="102"/>
      <c r="O245" s="102"/>
      <c r="P245" s="53"/>
      <c r="Q245" s="53">
        <v>-13.946999999999999</v>
      </c>
      <c r="R245" s="102">
        <v>-83.781999999999996</v>
      </c>
      <c r="S245" s="251">
        <v>-85.551000000000002</v>
      </c>
      <c r="T245" s="102">
        <v>68.632999999999996</v>
      </c>
      <c r="U245" s="102">
        <v>0</v>
      </c>
      <c r="V245" s="53">
        <v>0</v>
      </c>
      <c r="W245" s="53">
        <v>0</v>
      </c>
      <c r="X245" s="53">
        <v>118.36199999999999</v>
      </c>
      <c r="Y245" s="53">
        <v>0</v>
      </c>
      <c r="Z245" s="53">
        <v>0</v>
      </c>
      <c r="AA245" s="53">
        <v>0</v>
      </c>
      <c r="AB245" s="53">
        <v>1053.767597</v>
      </c>
      <c r="AC245" s="53">
        <v>0</v>
      </c>
      <c r="AD245" s="53"/>
      <c r="AE245" s="53"/>
      <c r="AF245" s="53"/>
      <c r="AG245" s="53"/>
      <c r="AH245" s="53"/>
      <c r="AI245" s="102">
        <v>0</v>
      </c>
      <c r="AJ245" s="102">
        <v>0</v>
      </c>
      <c r="AK245" s="102">
        <v>0</v>
      </c>
      <c r="AL245" s="102">
        <v>0</v>
      </c>
      <c r="AM245" s="102">
        <v>0</v>
      </c>
      <c r="AN245" s="102">
        <v>-0.153697</v>
      </c>
    </row>
    <row r="246" spans="1:46" ht="15" customHeight="1">
      <c r="A246" s="38" t="s">
        <v>645</v>
      </c>
      <c r="B246" s="256">
        <v>0.67100000000000004</v>
      </c>
      <c r="C246" s="256">
        <v>17.234999999999999</v>
      </c>
      <c r="D246" s="256">
        <v>2.1989999999999998</v>
      </c>
      <c r="E246" s="256">
        <v>28.727</v>
      </c>
      <c r="F246" s="256">
        <v>-173.11600000000001</v>
      </c>
      <c r="G246" s="256">
        <v>-30.498000000000001</v>
      </c>
      <c r="H246" s="256">
        <v>53.832000000000001</v>
      </c>
      <c r="I246" s="102">
        <v>86.001000000000005</v>
      </c>
      <c r="J246" s="102">
        <v>147.572</v>
      </c>
      <c r="K246" s="102">
        <v>85.682000000000002</v>
      </c>
      <c r="L246" s="102">
        <v>85.382999999999996</v>
      </c>
      <c r="M246" s="102">
        <v>99.10499999999999</v>
      </c>
      <c r="N246" s="102">
        <v>82.350999999999999</v>
      </c>
      <c r="O246" s="102">
        <v>37.576706970000004</v>
      </c>
      <c r="P246" s="53">
        <v>98.875</v>
      </c>
      <c r="Q246" s="53">
        <v>41.649500000000003</v>
      </c>
      <c r="R246" s="102">
        <v>35.120999999999995</v>
      </c>
      <c r="S246" s="251">
        <v>24.411999999999999</v>
      </c>
      <c r="T246" s="102">
        <v>22.284500000000001</v>
      </c>
      <c r="U246" s="102">
        <v>29.5975</v>
      </c>
      <c r="V246" s="53">
        <v>19.015499999999996</v>
      </c>
      <c r="W246" s="53">
        <v>31.143999999999998</v>
      </c>
      <c r="X246" s="53">
        <v>20.665242379999999</v>
      </c>
      <c r="Y246" s="53">
        <v>16.986115000000002</v>
      </c>
      <c r="Z246" s="53">
        <v>40.043992129999999</v>
      </c>
      <c r="AA246" s="53">
        <v>217.09671739000001</v>
      </c>
      <c r="AB246" s="53">
        <v>10.708500000000001</v>
      </c>
      <c r="AC246" s="53">
        <v>19.128499999999999</v>
      </c>
      <c r="AD246" s="53">
        <v>24.869833289999999</v>
      </c>
      <c r="AE246" s="53">
        <v>11.375500000000001</v>
      </c>
      <c r="AF246" s="53">
        <v>26.561499999999999</v>
      </c>
      <c r="AG246" s="53">
        <v>99.996521400000006</v>
      </c>
      <c r="AH246" s="53">
        <v>23.286000000000001</v>
      </c>
      <c r="AI246" s="102">
        <v>14.409222299999982</v>
      </c>
      <c r="AJ246" s="102">
        <v>13.569266200000017</v>
      </c>
      <c r="AK246" s="102">
        <v>58.443300000000001</v>
      </c>
      <c r="AL246" s="102">
        <v>40.044499999999999</v>
      </c>
      <c r="AM246" s="102">
        <v>17.387</v>
      </c>
      <c r="AN246" s="102">
        <v>32.581499999999998</v>
      </c>
    </row>
    <row r="247" spans="1:46" ht="15" customHeight="1">
      <c r="A247" s="38" t="s">
        <v>377</v>
      </c>
      <c r="B247" s="256"/>
      <c r="C247" s="256"/>
      <c r="D247" s="256"/>
      <c r="E247" s="256"/>
      <c r="F247" s="256"/>
      <c r="G247" s="256"/>
      <c r="H247" s="256"/>
      <c r="I247" s="102"/>
      <c r="J247" s="102"/>
      <c r="K247" s="102"/>
      <c r="L247" s="102"/>
      <c r="M247" s="102"/>
      <c r="N247" s="102"/>
      <c r="O247" s="102"/>
      <c r="P247" s="53"/>
      <c r="Q247" s="53">
        <v>0</v>
      </c>
      <c r="R247" s="102">
        <v>0</v>
      </c>
      <c r="S247" s="251">
        <v>0</v>
      </c>
      <c r="T247" s="102">
        <v>0</v>
      </c>
      <c r="U247" s="102">
        <v>0</v>
      </c>
      <c r="V247" s="53">
        <v>0</v>
      </c>
      <c r="W247" s="53">
        <v>0</v>
      </c>
      <c r="X247" s="53">
        <v>0</v>
      </c>
      <c r="Y247" s="53">
        <v>0</v>
      </c>
      <c r="Z247" s="53">
        <v>-186.05199999999999</v>
      </c>
      <c r="AA247" s="53">
        <v>0</v>
      </c>
      <c r="AB247" s="53">
        <v>0</v>
      </c>
      <c r="AC247" s="53">
        <v>-275.78003815</v>
      </c>
      <c r="AD247" s="53"/>
      <c r="AE247" s="53"/>
      <c r="AF247" s="53">
        <v>-45.267600060000007</v>
      </c>
      <c r="AG247" s="53"/>
      <c r="AH247" s="53"/>
      <c r="AI247" s="102">
        <v>0</v>
      </c>
      <c r="AJ247" s="102">
        <v>0</v>
      </c>
      <c r="AK247" s="102">
        <v>0</v>
      </c>
      <c r="AL247" s="102">
        <v>0</v>
      </c>
      <c r="AM247" s="102">
        <v>0</v>
      </c>
      <c r="AN247" s="102">
        <v>0.44205216999999997</v>
      </c>
    </row>
    <row r="248" spans="1:46" ht="15" customHeight="1">
      <c r="A248" s="38" t="s">
        <v>378</v>
      </c>
      <c r="B248" s="256"/>
      <c r="C248" s="256"/>
      <c r="D248" s="256"/>
      <c r="E248" s="256"/>
      <c r="F248" s="256"/>
      <c r="G248" s="256"/>
      <c r="H248" s="256"/>
      <c r="I248" s="102"/>
      <c r="J248" s="102"/>
      <c r="K248" s="102"/>
      <c r="L248" s="102"/>
      <c r="M248" s="102"/>
      <c r="N248" s="102"/>
      <c r="O248" s="102"/>
      <c r="P248" s="53"/>
      <c r="Q248" s="53">
        <v>0</v>
      </c>
      <c r="R248" s="102">
        <v>0</v>
      </c>
      <c r="S248" s="251">
        <v>0</v>
      </c>
      <c r="T248" s="102">
        <v>0</v>
      </c>
      <c r="U248" s="102">
        <v>0</v>
      </c>
      <c r="V248" s="53">
        <v>0</v>
      </c>
      <c r="W248" s="53">
        <v>0</v>
      </c>
      <c r="X248" s="53">
        <v>0</v>
      </c>
      <c r="Y248" s="53">
        <v>0</v>
      </c>
      <c r="Z248" s="53">
        <v>0</v>
      </c>
      <c r="AA248" s="53">
        <v>-54.122070999999998</v>
      </c>
      <c r="AB248" s="53">
        <v>7.0999999999999991E-5</v>
      </c>
      <c r="AC248" s="53"/>
      <c r="AD248" s="53"/>
      <c r="AE248" s="53"/>
      <c r="AF248" s="53"/>
      <c r="AG248" s="53"/>
      <c r="AH248" s="53"/>
      <c r="AI248" s="102">
        <v>0</v>
      </c>
      <c r="AJ248" s="102">
        <v>0</v>
      </c>
      <c r="AK248" s="102">
        <v>0</v>
      </c>
      <c r="AL248" s="102">
        <v>0</v>
      </c>
      <c r="AM248" s="102">
        <v>0</v>
      </c>
      <c r="AN248" s="102">
        <v>0</v>
      </c>
    </row>
    <row r="249" spans="1:46" ht="15" customHeight="1">
      <c r="A249" s="38" t="s">
        <v>376</v>
      </c>
      <c r="B249" s="256"/>
      <c r="C249" s="256"/>
      <c r="D249" s="256"/>
      <c r="E249" s="256"/>
      <c r="F249" s="256"/>
      <c r="G249" s="256"/>
      <c r="H249" s="256"/>
      <c r="I249" s="102"/>
      <c r="J249" s="102"/>
      <c r="K249" s="102"/>
      <c r="L249" s="102"/>
      <c r="M249" s="102"/>
      <c r="N249" s="102"/>
      <c r="O249" s="102"/>
      <c r="P249" s="53"/>
      <c r="Q249" s="53">
        <v>0</v>
      </c>
      <c r="R249" s="102">
        <v>0</v>
      </c>
      <c r="S249" s="251">
        <v>0</v>
      </c>
      <c r="T249" s="102">
        <v>0</v>
      </c>
      <c r="U249" s="102">
        <v>0</v>
      </c>
      <c r="V249" s="53">
        <v>0</v>
      </c>
      <c r="W249" s="53">
        <v>0</v>
      </c>
      <c r="X249" s="53">
        <v>0</v>
      </c>
      <c r="Y249" s="53">
        <v>0</v>
      </c>
      <c r="AA249" s="53">
        <v>0</v>
      </c>
      <c r="AB249" s="53">
        <v>0</v>
      </c>
      <c r="AC249" s="53"/>
      <c r="AD249" s="53"/>
      <c r="AE249" s="53"/>
      <c r="AF249" s="53"/>
      <c r="AG249" s="53"/>
      <c r="AH249" s="53"/>
      <c r="AI249" s="102">
        <v>0</v>
      </c>
      <c r="AJ249" s="102">
        <v>0</v>
      </c>
      <c r="AK249" s="102">
        <v>0</v>
      </c>
      <c r="AL249" s="102">
        <v>0</v>
      </c>
      <c r="AM249" s="102">
        <v>0</v>
      </c>
      <c r="AN249" s="102">
        <v>0</v>
      </c>
    </row>
    <row r="250" spans="1:46" s="6" customFormat="1" ht="15" customHeight="1">
      <c r="A250" s="41" t="s">
        <v>434</v>
      </c>
      <c r="B250" s="105">
        <v>-711.5</v>
      </c>
      <c r="C250" s="105">
        <v>-506.18700000000001</v>
      </c>
      <c r="D250" s="105">
        <v>-525.06500000000005</v>
      </c>
      <c r="E250" s="105">
        <v>-1402.98</v>
      </c>
      <c r="F250" s="105">
        <v>-881.80499999999995</v>
      </c>
      <c r="G250" s="105">
        <v>-417.959</v>
      </c>
      <c r="H250" s="105">
        <v>-400.30900000000003</v>
      </c>
      <c r="I250" s="105">
        <v>-542.702</v>
      </c>
      <c r="J250" s="105">
        <v>-524.21899999999994</v>
      </c>
      <c r="K250" s="105">
        <v>-162.62599999999998</v>
      </c>
      <c r="L250" s="105">
        <v>-3339.527</v>
      </c>
      <c r="M250" s="105">
        <v>-777.16800000000035</v>
      </c>
      <c r="N250" s="105">
        <v>-554.14400000000001</v>
      </c>
      <c r="O250" s="105">
        <v>-414.62008310209444</v>
      </c>
      <c r="P250" s="105">
        <v>-517.8652002099999</v>
      </c>
      <c r="Q250" s="105">
        <v>-667.54149999999993</v>
      </c>
      <c r="R250" s="105">
        <v>-351.43800000000016</v>
      </c>
      <c r="S250" s="105">
        <v>-346.97949999999997</v>
      </c>
      <c r="T250" s="105">
        <v>-681.28800000000001</v>
      </c>
      <c r="U250" s="105">
        <v>-641.04250000000002</v>
      </c>
      <c r="V250" s="105">
        <v>-89.59899999999999</v>
      </c>
      <c r="W250" s="105">
        <v>-227.79950000000002</v>
      </c>
      <c r="X250" s="105">
        <v>-381.40485461000003</v>
      </c>
      <c r="Y250" s="105">
        <v>-575.17487390000008</v>
      </c>
      <c r="Z250" s="105">
        <v>-539.42430860999991</v>
      </c>
      <c r="AA250" s="105">
        <v>-229.83140268999998</v>
      </c>
      <c r="AB250" s="105">
        <v>194.57670421</v>
      </c>
      <c r="AC250" s="105">
        <v>-901.87525527999992</v>
      </c>
      <c r="AD250" s="105">
        <v>-367.34388714000005</v>
      </c>
      <c r="AE250" s="105">
        <v>-894.39228164999997</v>
      </c>
      <c r="AF250" s="105">
        <v>-828.65532121999991</v>
      </c>
      <c r="AG250" s="105">
        <v>-876.69398076000004</v>
      </c>
      <c r="AH250" s="105">
        <v>-953.77284613000006</v>
      </c>
      <c r="AI250" s="105">
        <v>-397.01477707000004</v>
      </c>
      <c r="AJ250" s="105">
        <v>-1303.6088008499994</v>
      </c>
      <c r="AK250" s="105">
        <v>-624.52339298000004</v>
      </c>
      <c r="AL250" s="105">
        <v>-717.98396876000015</v>
      </c>
      <c r="AM250" s="105">
        <v>-628.8537632</v>
      </c>
      <c r="AN250" s="105">
        <v>-1567.6098700299995</v>
      </c>
      <c r="AO250"/>
      <c r="AP250"/>
      <c r="AQ250"/>
      <c r="AR250"/>
      <c r="AS250"/>
      <c r="AT250"/>
    </row>
    <row r="251" spans="1:46" s="6" customFormat="1" ht="15" customHeight="1">
      <c r="A251" s="41"/>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5"/>
      <c r="AN251" s="105"/>
      <c r="AO251"/>
      <c r="AP251"/>
      <c r="AQ251"/>
      <c r="AR251"/>
      <c r="AS251"/>
      <c r="AT251"/>
    </row>
    <row r="252" spans="1:46" s="6" customFormat="1" ht="15" customHeight="1">
      <c r="A252" s="47" t="s">
        <v>380</v>
      </c>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c r="AP252"/>
      <c r="AQ252"/>
      <c r="AR252"/>
      <c r="AS252"/>
      <c r="AT252"/>
    </row>
    <row r="253" spans="1:46" s="6" customFormat="1" ht="15" customHeight="1">
      <c r="A253" s="18" t="s">
        <v>435</v>
      </c>
      <c r="B253" s="103">
        <v>0</v>
      </c>
      <c r="C253" s="103">
        <v>0</v>
      </c>
      <c r="D253" s="103">
        <v>0</v>
      </c>
      <c r="E253" s="103">
        <v>0</v>
      </c>
      <c r="F253" s="103">
        <v>0</v>
      </c>
      <c r="G253" s="254">
        <v>0</v>
      </c>
      <c r="H253" s="103">
        <v>0</v>
      </c>
      <c r="I253" s="103"/>
      <c r="J253" s="103"/>
      <c r="K253" s="103"/>
      <c r="L253" s="103"/>
      <c r="M253" s="103"/>
      <c r="N253" s="103"/>
      <c r="O253" s="103"/>
      <c r="P253" s="106"/>
      <c r="Q253" s="106"/>
      <c r="R253" s="103"/>
      <c r="S253" s="257"/>
      <c r="T253" s="103"/>
      <c r="U253" s="103"/>
      <c r="V253" s="106"/>
      <c r="W253" s="106"/>
      <c r="X253" s="106"/>
      <c r="Y253" s="106"/>
      <c r="Z253" s="106"/>
      <c r="AA253" s="106"/>
      <c r="AB253" s="106"/>
      <c r="AC253" s="106"/>
      <c r="AD253" s="106"/>
      <c r="AE253" s="106"/>
      <c r="AF253" s="106"/>
      <c r="AG253" s="106"/>
      <c r="AH253" s="106"/>
      <c r="AI253" s="106"/>
      <c r="AJ253" s="106"/>
      <c r="AK253" s="106"/>
      <c r="AL253" s="106"/>
      <c r="AM253" s="106"/>
      <c r="AN253" s="106"/>
      <c r="AO253"/>
      <c r="AP253"/>
      <c r="AQ253"/>
      <c r="AR253"/>
      <c r="AS253"/>
      <c r="AT253"/>
    </row>
    <row r="254" spans="1:46" s="55" customFormat="1" ht="15" customHeight="1">
      <c r="A254" s="42" t="s">
        <v>381</v>
      </c>
      <c r="B254" s="254">
        <v>642.39400000000001</v>
      </c>
      <c r="C254" s="254">
        <v>495.87900000000002</v>
      </c>
      <c r="D254" s="254">
        <v>1101.2149999999999</v>
      </c>
      <c r="E254" s="254">
        <v>480.03399999999999</v>
      </c>
      <c r="F254" s="254">
        <v>1281.124</v>
      </c>
      <c r="G254" s="254">
        <v>483.76299999999998</v>
      </c>
      <c r="H254" s="254">
        <v>156.19900000000001</v>
      </c>
      <c r="I254" s="103">
        <v>245.65699999999993</v>
      </c>
      <c r="J254" s="103">
        <v>568.71699999999998</v>
      </c>
      <c r="K254" s="103">
        <v>121.66500000000001</v>
      </c>
      <c r="L254" s="103">
        <v>3515.4630000000002</v>
      </c>
      <c r="M254" s="103">
        <v>2662.9140000000002</v>
      </c>
      <c r="N254" s="103">
        <v>360.68599999999998</v>
      </c>
      <c r="O254" s="103">
        <v>677.93877373000009</v>
      </c>
      <c r="P254" s="54">
        <v>1232.2090000000001</v>
      </c>
      <c r="Q254" s="54">
        <v>307.52200000000005</v>
      </c>
      <c r="R254" s="103">
        <v>1660.0124999999998</v>
      </c>
      <c r="S254" s="257">
        <v>371.08850000000018</v>
      </c>
      <c r="T254" s="103">
        <v>1334.7359999999999</v>
      </c>
      <c r="U254" s="103">
        <v>1265.3664999999999</v>
      </c>
      <c r="V254" s="54">
        <v>462.54031837999997</v>
      </c>
      <c r="W254" s="54">
        <v>344.75521071999998</v>
      </c>
      <c r="X254" s="54">
        <v>1890.915888</v>
      </c>
      <c r="Y254" s="54">
        <v>184.91444342999998</v>
      </c>
      <c r="Z254" s="54">
        <v>2174.43249694</v>
      </c>
      <c r="AA254" s="54">
        <v>572.35834984000007</v>
      </c>
      <c r="AB254" s="54">
        <v>794.49448032000009</v>
      </c>
      <c r="AC254" s="54">
        <v>794.46050000000002</v>
      </c>
      <c r="AD254" s="54">
        <v>579.15499970999997</v>
      </c>
      <c r="AE254" s="54">
        <v>152.24152014999999</v>
      </c>
      <c r="AF254" s="54">
        <v>1567.8933871300001</v>
      </c>
      <c r="AG254" s="54">
        <v>73.341999999999999</v>
      </c>
      <c r="AH254" s="54">
        <v>751.53227871000001</v>
      </c>
      <c r="AI254" s="102">
        <v>1579.29</v>
      </c>
      <c r="AJ254" s="102">
        <v>403.15024221999965</v>
      </c>
      <c r="AK254" s="102">
        <v>2644.3636695999999</v>
      </c>
      <c r="AL254" s="102">
        <v>655.3130690000005</v>
      </c>
      <c r="AM254" s="102">
        <v>742.262022</v>
      </c>
      <c r="AN254" s="102">
        <v>3894.1936171199991</v>
      </c>
      <c r="AO254"/>
      <c r="AP254"/>
      <c r="AQ254"/>
      <c r="AR254"/>
      <c r="AS254"/>
      <c r="AT254"/>
    </row>
    <row r="255" spans="1:46" s="6" customFormat="1" ht="15" customHeight="1">
      <c r="A255" s="42" t="s">
        <v>382</v>
      </c>
      <c r="B255" s="254">
        <v>-561.649</v>
      </c>
      <c r="C255" s="254">
        <v>-224.71899999999999</v>
      </c>
      <c r="D255" s="254">
        <v>-458.22500000000002</v>
      </c>
      <c r="E255" s="254">
        <v>-723.34500000000003</v>
      </c>
      <c r="F255" s="254">
        <v>-407.53</v>
      </c>
      <c r="G255" s="254">
        <v>-205.994</v>
      </c>
      <c r="H255" s="254">
        <v>-318.17200000000003</v>
      </c>
      <c r="I255" s="103">
        <v>-197.90800000000013</v>
      </c>
      <c r="J255" s="103">
        <v>-298.137</v>
      </c>
      <c r="K255" s="103">
        <v>-264.72699999999998</v>
      </c>
      <c r="L255" s="103">
        <v>-342.10500000000002</v>
      </c>
      <c r="M255" s="103">
        <v>-2856.797</v>
      </c>
      <c r="N255" s="103">
        <v>-430.43599999999998</v>
      </c>
      <c r="O255" s="103">
        <v>-552.3623519500004</v>
      </c>
      <c r="P255" s="54">
        <v>-1185.6968660099999</v>
      </c>
      <c r="Q255" s="54">
        <v>-372.8605</v>
      </c>
      <c r="R255" s="103">
        <v>-3249.011</v>
      </c>
      <c r="S255" s="257">
        <v>-472.64000000000016</v>
      </c>
      <c r="T255" s="103">
        <v>1250.5864999999999</v>
      </c>
      <c r="U255" s="103">
        <v>-1838.1144960306001</v>
      </c>
      <c r="V255" s="54">
        <v>-350.04077102999997</v>
      </c>
      <c r="W255" s="54">
        <v>-489.10236487999998</v>
      </c>
      <c r="X255" s="54">
        <v>-1049.89899227</v>
      </c>
      <c r="Y255" s="54">
        <v>-834.15202923000004</v>
      </c>
      <c r="Z255" s="54">
        <v>-2196.8396371099998</v>
      </c>
      <c r="AA255" s="54">
        <v>-304.19314580000002</v>
      </c>
      <c r="AB255" s="54">
        <v>-600.44690515999991</v>
      </c>
      <c r="AC255" s="54">
        <v>-1529.5480253300002</v>
      </c>
      <c r="AD255" s="54">
        <v>-421.60393063999999</v>
      </c>
      <c r="AE255" s="54">
        <v>-343.00970570999999</v>
      </c>
      <c r="AF255" s="54">
        <v>-386.55207474000002</v>
      </c>
      <c r="AG255" s="54">
        <v>-743.33</v>
      </c>
      <c r="AH255" s="54">
        <v>-305.42632958999997</v>
      </c>
      <c r="AI255" s="102">
        <v>-599.62099999999998</v>
      </c>
      <c r="AJ255" s="102">
        <v>-473.02990177000021</v>
      </c>
      <c r="AK255" s="102">
        <v>-1604.191</v>
      </c>
      <c r="AL255" s="102">
        <v>-260.68099999999998</v>
      </c>
      <c r="AM255" s="102">
        <v>-372.43695201000025</v>
      </c>
      <c r="AN255" s="102">
        <v>-1200.3354279900002</v>
      </c>
      <c r="AO255"/>
      <c r="AP255"/>
      <c r="AQ255"/>
      <c r="AR255"/>
      <c r="AS255"/>
      <c r="AT255"/>
    </row>
    <row r="256" spans="1:46" s="6" customFormat="1" ht="15" customHeight="1">
      <c r="A256" s="57" t="s">
        <v>383</v>
      </c>
      <c r="B256" s="254"/>
      <c r="C256" s="254"/>
      <c r="D256" s="254"/>
      <c r="E256" s="254"/>
      <c r="F256" s="254"/>
      <c r="G256" s="254"/>
      <c r="H256" s="254"/>
      <c r="I256" s="103"/>
      <c r="J256" s="103"/>
      <c r="K256" s="103"/>
      <c r="L256" s="103"/>
      <c r="M256" s="103"/>
      <c r="N256" s="103"/>
      <c r="O256" s="103"/>
      <c r="P256" s="54"/>
      <c r="Q256" s="54">
        <v>-274.173</v>
      </c>
      <c r="R256" s="103">
        <v>274.173</v>
      </c>
      <c r="S256" s="257">
        <v>0</v>
      </c>
      <c r="T256" s="103">
        <v>0</v>
      </c>
      <c r="U256" s="103">
        <v>-153.67306325999999</v>
      </c>
      <c r="V256" s="54">
        <v>-82.438202559999993</v>
      </c>
      <c r="W256" s="54">
        <v>-215.31175607</v>
      </c>
      <c r="X256" s="54">
        <v>-140.06249199000001</v>
      </c>
      <c r="Y256" s="54">
        <v>-282.59852841999998</v>
      </c>
      <c r="Z256" s="54">
        <v>-219.77150757999996</v>
      </c>
      <c r="AA256" s="54">
        <v>-173.03551830000001</v>
      </c>
      <c r="AB256" s="54">
        <v>-267.19255930000003</v>
      </c>
      <c r="AC256" s="54">
        <v>-223.30626990000002</v>
      </c>
      <c r="AD256" s="54">
        <v>-165.88675264000003</v>
      </c>
      <c r="AE256" s="54">
        <v>-235.06212682</v>
      </c>
      <c r="AF256" s="54">
        <v>-271.38631562999996</v>
      </c>
      <c r="AG256" s="54">
        <v>-204.125</v>
      </c>
      <c r="AH256" s="54">
        <v>-166.87100000000001</v>
      </c>
      <c r="AI256" s="102">
        <v>-252.00200000000001</v>
      </c>
      <c r="AJ256" s="102">
        <v>-325.81578617999986</v>
      </c>
      <c r="AK256" s="102">
        <v>-234.12899999999999</v>
      </c>
      <c r="AL256" s="102">
        <v>-181.37299999999999</v>
      </c>
      <c r="AM256" s="102">
        <v>-280.46287025999999</v>
      </c>
      <c r="AN256" s="102">
        <v>-314.4308013000001</v>
      </c>
      <c r="AO256"/>
      <c r="AP256"/>
      <c r="AQ256"/>
      <c r="AR256"/>
      <c r="AS256"/>
      <c r="AT256"/>
    </row>
    <row r="257" spans="1:46" s="6" customFormat="1" ht="15" customHeight="1">
      <c r="A257" s="42" t="s">
        <v>650</v>
      </c>
      <c r="B257" s="254"/>
      <c r="C257" s="254"/>
      <c r="D257" s="254"/>
      <c r="E257" s="254"/>
      <c r="F257" s="254"/>
      <c r="G257" s="254"/>
      <c r="H257" s="254"/>
      <c r="I257" s="103"/>
      <c r="J257" s="103"/>
      <c r="K257" s="103"/>
      <c r="L257" s="103"/>
      <c r="M257" s="103"/>
      <c r="N257" s="103"/>
      <c r="O257" s="103"/>
      <c r="P257" s="54"/>
      <c r="Q257" s="54"/>
      <c r="R257" s="103"/>
      <c r="S257" s="257"/>
      <c r="T257" s="103"/>
      <c r="U257" s="103"/>
      <c r="V257" s="54"/>
      <c r="W257" s="54"/>
      <c r="X257" s="54"/>
      <c r="Y257" s="54"/>
      <c r="Z257" s="54"/>
      <c r="AA257" s="54"/>
      <c r="AB257" s="54"/>
      <c r="AC257" s="54"/>
      <c r="AD257" s="54"/>
      <c r="AE257" s="54"/>
      <c r="AF257" s="54"/>
      <c r="AG257" s="54"/>
      <c r="AH257" s="54"/>
      <c r="AI257" s="102"/>
      <c r="AJ257" s="102">
        <v>0</v>
      </c>
      <c r="AK257" s="102">
        <v>-46.209000000000003</v>
      </c>
      <c r="AL257" s="102">
        <v>-153.75800000000001</v>
      </c>
      <c r="AM257" s="102">
        <v>-159.00736449000001</v>
      </c>
      <c r="AN257" s="102">
        <v>-192.17601818999995</v>
      </c>
      <c r="AO257"/>
      <c r="AP257"/>
      <c r="AQ257"/>
      <c r="AR257"/>
      <c r="AS257"/>
      <c r="AT257"/>
    </row>
    <row r="258" spans="1:46" s="6" customFormat="1" ht="15" customHeight="1">
      <c r="A258" s="57" t="s">
        <v>651</v>
      </c>
      <c r="B258" s="254"/>
      <c r="C258" s="254"/>
      <c r="D258" s="254"/>
      <c r="E258" s="254"/>
      <c r="F258" s="254"/>
      <c r="G258" s="254"/>
      <c r="H258" s="254"/>
      <c r="I258" s="103"/>
      <c r="J258" s="103"/>
      <c r="K258" s="103"/>
      <c r="L258" s="103"/>
      <c r="M258" s="103"/>
      <c r="N258" s="103"/>
      <c r="O258" s="103"/>
      <c r="P258" s="54"/>
      <c r="Q258" s="54"/>
      <c r="R258" s="103"/>
      <c r="S258" s="257"/>
      <c r="T258" s="103"/>
      <c r="U258" s="103"/>
      <c r="V258" s="54"/>
      <c r="W258" s="54"/>
      <c r="X258" s="54"/>
      <c r="Y258" s="54"/>
      <c r="Z258" s="54"/>
      <c r="AA258" s="54"/>
      <c r="AB258" s="54"/>
      <c r="AC258" s="54"/>
      <c r="AD258" s="54"/>
      <c r="AE258" s="54"/>
      <c r="AF258" s="54"/>
      <c r="AG258" s="54"/>
      <c r="AH258" s="54"/>
      <c r="AI258" s="102"/>
      <c r="AJ258" s="102">
        <v>0</v>
      </c>
      <c r="AK258" s="102">
        <v>-0.30106008000000001</v>
      </c>
      <c r="AL258" s="102">
        <v>-1.9935126599999997</v>
      </c>
      <c r="AM258" s="102">
        <v>-0.21863744000000018</v>
      </c>
      <c r="AN258" s="102">
        <v>-0.40338158999999985</v>
      </c>
      <c r="AO258"/>
      <c r="AP258"/>
      <c r="AQ258"/>
      <c r="AR258"/>
      <c r="AS258"/>
      <c r="AT258"/>
    </row>
    <row r="259" spans="1:46" s="6" customFormat="1" ht="15" customHeight="1">
      <c r="A259" s="57" t="s">
        <v>384</v>
      </c>
      <c r="B259" s="254"/>
      <c r="C259" s="254"/>
      <c r="D259" s="254"/>
      <c r="E259" s="254"/>
      <c r="F259" s="254"/>
      <c r="G259" s="254"/>
      <c r="H259" s="254"/>
      <c r="I259" s="103"/>
      <c r="J259" s="103"/>
      <c r="K259" s="103"/>
      <c r="L259" s="103"/>
      <c r="M259" s="103"/>
      <c r="N259" s="103"/>
      <c r="O259" s="103"/>
      <c r="P259" s="54"/>
      <c r="Q259" s="54">
        <v>0</v>
      </c>
      <c r="R259" s="103">
        <v>2000</v>
      </c>
      <c r="S259" s="257">
        <v>-53.263999999999896</v>
      </c>
      <c r="T259" s="103">
        <v>-1946.7360000000001</v>
      </c>
      <c r="U259" s="103">
        <v>0</v>
      </c>
      <c r="V259" s="54">
        <v>0</v>
      </c>
      <c r="W259" s="54">
        <v>0</v>
      </c>
      <c r="X259" s="54">
        <v>0</v>
      </c>
      <c r="Y259" s="54">
        <v>0</v>
      </c>
      <c r="Z259" s="54">
        <v>0</v>
      </c>
      <c r="AA259" s="54">
        <v>0</v>
      </c>
      <c r="AB259" s="54">
        <v>0</v>
      </c>
      <c r="AC259" s="54">
        <v>0</v>
      </c>
      <c r="AD259" s="54"/>
      <c r="AE259" s="54"/>
      <c r="AF259" s="54"/>
      <c r="AG259" s="54"/>
      <c r="AH259" s="54"/>
      <c r="AI259" s="54"/>
      <c r="AJ259" s="54"/>
      <c r="AK259" s="54"/>
      <c r="AL259" s="54"/>
      <c r="AM259" s="54"/>
      <c r="AN259" s="54"/>
      <c r="AO259"/>
      <c r="AP259"/>
      <c r="AQ259"/>
      <c r="AR259"/>
      <c r="AS259"/>
      <c r="AT259"/>
    </row>
    <row r="260" spans="1:46" s="6" customFormat="1" ht="15" customHeight="1">
      <c r="A260" s="42" t="s">
        <v>436</v>
      </c>
      <c r="B260" s="254"/>
      <c r="C260" s="254"/>
      <c r="D260" s="254"/>
      <c r="E260" s="254"/>
      <c r="F260" s="254"/>
      <c r="G260" s="254"/>
      <c r="H260" s="254"/>
      <c r="I260" s="103"/>
      <c r="J260" s="103"/>
      <c r="K260" s="103"/>
      <c r="L260" s="103"/>
      <c r="M260" s="103"/>
      <c r="N260" s="103"/>
      <c r="O260" s="103"/>
      <c r="P260" s="54"/>
      <c r="Q260" s="54">
        <v>30.694500000000001</v>
      </c>
      <c r="R260" s="103">
        <v>-15.170500000000001</v>
      </c>
      <c r="S260" s="257">
        <v>24.622</v>
      </c>
      <c r="T260" s="103">
        <v>52.8035</v>
      </c>
      <c r="U260" s="103">
        <v>-15.7865</v>
      </c>
      <c r="V260" s="54">
        <v>-2.5775000000000001</v>
      </c>
      <c r="W260" s="54">
        <v>-47.555999999999997</v>
      </c>
      <c r="X260" s="54">
        <v>0</v>
      </c>
      <c r="Y260" s="54">
        <v>0</v>
      </c>
      <c r="Z260" s="54">
        <v>0</v>
      </c>
      <c r="AA260" s="54">
        <v>0</v>
      </c>
      <c r="AB260" s="54">
        <v>0</v>
      </c>
      <c r="AC260" s="54">
        <v>0</v>
      </c>
      <c r="AD260" s="54">
        <v>0</v>
      </c>
      <c r="AE260" s="54"/>
      <c r="AF260" s="54"/>
      <c r="AG260" s="54"/>
      <c r="AH260" s="54"/>
      <c r="AI260" s="102">
        <v>0</v>
      </c>
      <c r="AJ260" s="102">
        <v>0</v>
      </c>
      <c r="AK260" s="102">
        <v>0</v>
      </c>
      <c r="AL260" s="102">
        <v>0</v>
      </c>
      <c r="AM260" s="102">
        <v>0</v>
      </c>
      <c r="AN260" s="102">
        <v>0</v>
      </c>
      <c r="AO260"/>
      <c r="AP260"/>
      <c r="AQ260"/>
      <c r="AR260"/>
      <c r="AS260"/>
      <c r="AT260"/>
    </row>
    <row r="261" spans="1:46" s="6" customFormat="1" ht="15" customHeight="1">
      <c r="A261" s="42" t="s">
        <v>288</v>
      </c>
      <c r="B261" s="254">
        <v>0</v>
      </c>
      <c r="C261" s="254">
        <v>0</v>
      </c>
      <c r="D261" s="254">
        <v>0</v>
      </c>
      <c r="E261" s="254">
        <v>0</v>
      </c>
      <c r="F261" s="254">
        <v>0</v>
      </c>
      <c r="G261" s="254">
        <v>0</v>
      </c>
      <c r="H261" s="254">
        <v>0</v>
      </c>
      <c r="I261" s="103">
        <v>33.953000000000003</v>
      </c>
      <c r="J261" s="103">
        <v>6.0019999999999998</v>
      </c>
      <c r="K261" s="103">
        <v>19.670999999999999</v>
      </c>
      <c r="L261" s="103">
        <v>1.492</v>
      </c>
      <c r="M261" s="103">
        <v>-32.588999999999999</v>
      </c>
      <c r="N261" s="103">
        <v>93.832999999999998</v>
      </c>
      <c r="O261" s="103">
        <v>-13.877654779780983</v>
      </c>
      <c r="P261" s="54">
        <v>2.6652450800120002</v>
      </c>
      <c r="Q261" s="54">
        <v>-30.997</v>
      </c>
      <c r="R261" s="103">
        <v>30.997</v>
      </c>
      <c r="S261" s="257">
        <v>-73.396000000000001</v>
      </c>
      <c r="T261" s="103">
        <v>2.2109999999999843</v>
      </c>
      <c r="U261" s="103">
        <v>167.50003452000001</v>
      </c>
      <c r="V261" s="54">
        <v>-4.5445058700000001</v>
      </c>
      <c r="W261" s="54">
        <v>27.89166677</v>
      </c>
      <c r="X261" s="54">
        <v>359.23250696000008</v>
      </c>
      <c r="Y261" s="54">
        <v>-14.304860179999997</v>
      </c>
      <c r="Z261" s="54">
        <v>-49.09238405</v>
      </c>
      <c r="AA261" s="54">
        <v>-227.92383999</v>
      </c>
      <c r="AB261" s="54">
        <v>-119.78456956999999</v>
      </c>
      <c r="AC261" s="54">
        <v>-167.91872174</v>
      </c>
      <c r="AD261" s="54">
        <v>-5.1759534900000004</v>
      </c>
      <c r="AE261" s="54">
        <v>-100.70989998999998</v>
      </c>
      <c r="AF261" s="54">
        <v>17.3819008</v>
      </c>
      <c r="AG261" s="54">
        <v>30.276</v>
      </c>
      <c r="AH261" s="54">
        <v>33.445999999999998</v>
      </c>
      <c r="AI261" s="102">
        <v>87.563999999999993</v>
      </c>
      <c r="AJ261" s="102">
        <v>34.945782409999993</v>
      </c>
      <c r="AK261" s="102">
        <v>9.3059999999999992</v>
      </c>
      <c r="AL261" s="102">
        <v>46.165999999999997</v>
      </c>
      <c r="AM261" s="102">
        <v>54.355907130000013</v>
      </c>
      <c r="AN261" s="102">
        <v>58.765820579999996</v>
      </c>
      <c r="AO261"/>
      <c r="AP261"/>
      <c r="AQ261"/>
      <c r="AR261"/>
      <c r="AS261"/>
      <c r="AT261"/>
    </row>
    <row r="262" spans="1:46" s="6" customFormat="1" ht="15" customHeight="1">
      <c r="A262" s="42" t="s">
        <v>385</v>
      </c>
      <c r="B262" s="254"/>
      <c r="C262" s="254"/>
      <c r="D262" s="254"/>
      <c r="E262" s="254"/>
      <c r="F262" s="254"/>
      <c r="G262" s="254"/>
      <c r="H262" s="254"/>
      <c r="I262" s="103"/>
      <c r="J262" s="103"/>
      <c r="K262" s="103"/>
      <c r="L262" s="103"/>
      <c r="M262" s="103"/>
      <c r="N262" s="103"/>
      <c r="O262" s="103"/>
      <c r="P262" s="54"/>
      <c r="Q262" s="54">
        <v>0</v>
      </c>
      <c r="R262" s="103">
        <v>0</v>
      </c>
      <c r="S262" s="257">
        <v>0</v>
      </c>
      <c r="T262" s="103">
        <v>0</v>
      </c>
      <c r="U262" s="103">
        <v>0</v>
      </c>
      <c r="V262" s="54">
        <v>0</v>
      </c>
      <c r="W262" s="54">
        <v>0</v>
      </c>
      <c r="X262" s="54">
        <v>-30.810040640000008</v>
      </c>
      <c r="Y262" s="54">
        <v>46.125363950000001</v>
      </c>
      <c r="Z262" s="54">
        <v>-42.590609019999981</v>
      </c>
      <c r="AA262" s="54">
        <v>-15.567735299999999</v>
      </c>
      <c r="AB262" s="54">
        <v>11.574112990000001</v>
      </c>
      <c r="AC262" s="54">
        <v>-0.53505099000000667</v>
      </c>
      <c r="AD262" s="54">
        <v>3.0103946699999886</v>
      </c>
      <c r="AE262" s="54">
        <v>-10.35697161</v>
      </c>
      <c r="AF262" s="54">
        <v>-17.0955385</v>
      </c>
      <c r="AG262" s="54">
        <v>0.02</v>
      </c>
      <c r="AH262" s="54">
        <v>-3.2718249999999997E-2</v>
      </c>
      <c r="AI262" s="102">
        <v>-1.1250200000000041E-3</v>
      </c>
      <c r="AJ262" s="102">
        <v>-2.2000000000116415E-7</v>
      </c>
      <c r="AK262" s="102">
        <v>0</v>
      </c>
      <c r="AL262" s="102"/>
      <c r="AM262" s="102">
        <v>-5.9999999815772751E-8</v>
      </c>
      <c r="AN262" s="102">
        <v>1.9999999552965164E-8</v>
      </c>
      <c r="AO262"/>
      <c r="AP262"/>
      <c r="AQ262"/>
      <c r="AR262"/>
      <c r="AS262"/>
      <c r="AT262"/>
    </row>
    <row r="263" spans="1:46" s="6" customFormat="1" ht="15" customHeight="1">
      <c r="A263" s="42" t="s">
        <v>437</v>
      </c>
      <c r="B263" s="256">
        <v>0</v>
      </c>
      <c r="C263" s="256">
        <v>403.30900000000003</v>
      </c>
      <c r="D263" s="256">
        <v>0</v>
      </c>
      <c r="E263" s="256">
        <v>0.68700000000000006</v>
      </c>
      <c r="F263" s="256">
        <v>139.92500000000001</v>
      </c>
      <c r="G263" s="256">
        <v>0</v>
      </c>
      <c r="H263" s="256">
        <v>0</v>
      </c>
      <c r="I263" s="103">
        <v>421.02100000000002</v>
      </c>
      <c r="J263" s="103">
        <v>0</v>
      </c>
      <c r="K263" s="103">
        <v>595.88900000000001</v>
      </c>
      <c r="L263" s="103">
        <v>52.417000000000002</v>
      </c>
      <c r="M263" s="103">
        <v>11.059999999999974</v>
      </c>
      <c r="N263" s="103">
        <v>0</v>
      </c>
      <c r="O263" s="103">
        <v>0</v>
      </c>
      <c r="P263" s="54">
        <v>3.9634999999999998</v>
      </c>
      <c r="Q263" s="54">
        <v>0</v>
      </c>
      <c r="R263" s="103">
        <v>0</v>
      </c>
      <c r="S263" s="257">
        <v>0.2</v>
      </c>
      <c r="T263" s="103">
        <v>0</v>
      </c>
      <c r="U263" s="103">
        <v>0.4</v>
      </c>
      <c r="V263" s="54">
        <v>0</v>
      </c>
      <c r="W263" s="54">
        <v>0</v>
      </c>
      <c r="X263" s="54">
        <v>0</v>
      </c>
      <c r="Y263" s="54">
        <v>0</v>
      </c>
      <c r="Z263" s="54">
        <v>39.999999990000006</v>
      </c>
      <c r="AA263" s="54">
        <v>1.8754999999999999</v>
      </c>
      <c r="AB263" s="54">
        <v>0</v>
      </c>
      <c r="AC263" s="54">
        <v>0</v>
      </c>
      <c r="AD263" s="54"/>
      <c r="AE263" s="54"/>
      <c r="AF263" s="54">
        <v>39.043357</v>
      </c>
      <c r="AG263" s="54"/>
      <c r="AH263" s="54"/>
      <c r="AI263" s="102">
        <v>-7.6699999943375587E-6</v>
      </c>
      <c r="AJ263" s="102">
        <v>1.0000050067901612E-8</v>
      </c>
      <c r="AK263" s="102">
        <v>433.99999492000001</v>
      </c>
      <c r="AL263" s="102">
        <v>2.9000001959502698E-7</v>
      </c>
      <c r="AM263" s="102">
        <v>31.651312019999999</v>
      </c>
      <c r="AN263" s="102">
        <v>-12.56932052000022</v>
      </c>
      <c r="AO263"/>
      <c r="AP263"/>
      <c r="AQ263"/>
      <c r="AR263"/>
      <c r="AS263"/>
      <c r="AT263"/>
    </row>
    <row r="264" spans="1:46" s="6" customFormat="1" ht="15" customHeight="1">
      <c r="A264" s="42" t="s">
        <v>438</v>
      </c>
      <c r="B264" s="256"/>
      <c r="C264" s="256"/>
      <c r="D264" s="256"/>
      <c r="E264" s="256"/>
      <c r="F264" s="256"/>
      <c r="G264" s="256"/>
      <c r="H264" s="256"/>
      <c r="I264" s="103"/>
      <c r="J264" s="103"/>
      <c r="K264" s="103"/>
      <c r="L264" s="103"/>
      <c r="M264" s="103"/>
      <c r="N264" s="103"/>
      <c r="O264" s="103"/>
      <c r="P264" s="54"/>
      <c r="Q264" s="54">
        <v>0</v>
      </c>
      <c r="R264" s="103">
        <v>0.20300000000000001</v>
      </c>
      <c r="S264" s="257">
        <v>-1.8485</v>
      </c>
      <c r="T264" s="103">
        <v>-1.8985000000000001</v>
      </c>
      <c r="U264" s="103">
        <v>14.567</v>
      </c>
      <c r="V264" s="54">
        <v>-1.8049999999999999</v>
      </c>
      <c r="W264" s="54">
        <v>-2.6255000000000002</v>
      </c>
      <c r="X264" s="54">
        <v>0.1525</v>
      </c>
      <c r="Y264" s="54">
        <v>0</v>
      </c>
      <c r="Z264" s="54">
        <v>0</v>
      </c>
      <c r="AA264" s="54">
        <v>0</v>
      </c>
      <c r="AB264" s="54">
        <v>0</v>
      </c>
      <c r="AC264" s="54">
        <v>0</v>
      </c>
      <c r="AD264" s="54">
        <v>0</v>
      </c>
      <c r="AE264" s="54"/>
      <c r="AF264" s="54"/>
      <c r="AG264" s="54"/>
      <c r="AH264" s="54"/>
      <c r="AI264" s="54"/>
      <c r="AJ264" s="54"/>
      <c r="AK264" s="54"/>
      <c r="AL264" s="54"/>
      <c r="AM264" s="54"/>
      <c r="AN264" s="54"/>
      <c r="AO264"/>
      <c r="AP264"/>
      <c r="AQ264"/>
      <c r="AR264"/>
      <c r="AS264"/>
      <c r="AT264"/>
    </row>
    <row r="265" spans="1:46" s="6" customFormat="1" ht="15" customHeight="1">
      <c r="A265" s="42" t="s">
        <v>388</v>
      </c>
      <c r="B265" s="256">
        <v>0</v>
      </c>
      <c r="C265" s="256">
        <v>0</v>
      </c>
      <c r="D265" s="254">
        <v>-15.218999999999999</v>
      </c>
      <c r="E265" s="256">
        <v>0</v>
      </c>
      <c r="F265" s="256">
        <v>0</v>
      </c>
      <c r="G265" s="254">
        <v>-46.878999999999998</v>
      </c>
      <c r="H265" s="254">
        <v>-1.379</v>
      </c>
      <c r="I265" s="103"/>
      <c r="J265" s="103"/>
      <c r="K265" s="103"/>
      <c r="L265" s="103"/>
      <c r="M265" s="103"/>
      <c r="N265" s="103">
        <v>-25.7</v>
      </c>
      <c r="O265" s="103">
        <v>-43.958556110000004</v>
      </c>
      <c r="P265" s="107"/>
      <c r="Q265" s="107">
        <v>0</v>
      </c>
      <c r="R265" s="103">
        <v>0</v>
      </c>
      <c r="S265" s="257">
        <v>0</v>
      </c>
      <c r="T265" s="103">
        <v>-45.643000000000001</v>
      </c>
      <c r="U265" s="103">
        <v>0</v>
      </c>
      <c r="V265" s="54">
        <v>0</v>
      </c>
      <c r="W265" s="54">
        <v>0</v>
      </c>
      <c r="X265" s="54">
        <v>0</v>
      </c>
      <c r="Y265" s="54">
        <v>0</v>
      </c>
      <c r="Z265" s="54">
        <v>0</v>
      </c>
      <c r="AA265" s="54">
        <v>0</v>
      </c>
      <c r="AB265" s="54">
        <v>0</v>
      </c>
      <c r="AC265" s="54">
        <v>0</v>
      </c>
      <c r="AD265" s="54">
        <v>-25.921637</v>
      </c>
      <c r="AE265" s="54">
        <v>-53.525521689999991</v>
      </c>
      <c r="AF265" s="54"/>
      <c r="AG265" s="54">
        <v>-9.9956203900000009</v>
      </c>
      <c r="AH265" s="54">
        <v>-597.93611575</v>
      </c>
      <c r="AI265" s="102">
        <v>0</v>
      </c>
      <c r="AJ265" s="102">
        <v>0</v>
      </c>
      <c r="AK265" s="102">
        <v>0</v>
      </c>
      <c r="AL265" s="102">
        <v>0</v>
      </c>
      <c r="AM265" s="102">
        <v>0</v>
      </c>
      <c r="AN265" s="102">
        <v>0</v>
      </c>
      <c r="AO265"/>
      <c r="AP265"/>
      <c r="AQ265"/>
      <c r="AR265"/>
      <c r="AS265"/>
      <c r="AT265"/>
    </row>
    <row r="266" spans="1:46" s="6" customFormat="1" ht="15" customHeight="1">
      <c r="A266" s="42" t="s">
        <v>389</v>
      </c>
      <c r="B266" s="256">
        <v>0</v>
      </c>
      <c r="C266" s="256">
        <v>0</v>
      </c>
      <c r="D266" s="254">
        <v>0</v>
      </c>
      <c r="E266" s="256">
        <v>0</v>
      </c>
      <c r="F266" s="256">
        <v>0</v>
      </c>
      <c r="G266" s="254">
        <v>0</v>
      </c>
      <c r="H266" s="254">
        <v>0</v>
      </c>
      <c r="I266" s="103">
        <v>0</v>
      </c>
      <c r="J266" s="103">
        <v>0</v>
      </c>
      <c r="K266" s="103">
        <v>0</v>
      </c>
      <c r="L266" s="103">
        <v>14.675000000000001</v>
      </c>
      <c r="M266" s="103">
        <v>2.0889999999999986</v>
      </c>
      <c r="N266" s="103">
        <v>5.9980000000000002</v>
      </c>
      <c r="O266" s="103">
        <v>3.6106399999999992</v>
      </c>
      <c r="P266" s="54">
        <v>6.63443</v>
      </c>
      <c r="Q266" s="54">
        <v>4.593</v>
      </c>
      <c r="R266" s="103">
        <v>0.31099999999999994</v>
      </c>
      <c r="S266" s="257">
        <v>40.739000000000004</v>
      </c>
      <c r="T266" s="103">
        <v>45.642000000000003</v>
      </c>
      <c r="U266" s="103">
        <v>0</v>
      </c>
      <c r="V266" s="54">
        <v>0</v>
      </c>
      <c r="W266" s="54">
        <v>0</v>
      </c>
      <c r="X266" s="54">
        <v>0</v>
      </c>
      <c r="Y266" s="54">
        <v>0</v>
      </c>
      <c r="Z266" s="54">
        <v>0.92500000000000004</v>
      </c>
      <c r="AA266" s="54">
        <v>16.260000000000002</v>
      </c>
      <c r="AB266" s="54">
        <v>16.172000000000001</v>
      </c>
      <c r="AC266" s="54">
        <v>14.426500000000001</v>
      </c>
      <c r="AD266" s="54">
        <v>0.35949999999999999</v>
      </c>
      <c r="AE266" s="54">
        <v>16.49025</v>
      </c>
      <c r="AF266" s="54">
        <v>1.8592</v>
      </c>
      <c r="AG266" s="54">
        <v>13.538069999999999</v>
      </c>
      <c r="AH266" s="54">
        <v>3.0129000000000001</v>
      </c>
      <c r="AI266" s="102">
        <v>5.4127000000000001</v>
      </c>
      <c r="AJ266" s="102">
        <v>0</v>
      </c>
      <c r="AK266" s="102">
        <v>0</v>
      </c>
      <c r="AL266" s="102">
        <v>0</v>
      </c>
      <c r="AM266" s="102">
        <v>-45.961446630000005</v>
      </c>
      <c r="AN266" s="102">
        <v>0</v>
      </c>
      <c r="AO266"/>
      <c r="AP266"/>
      <c r="AQ266"/>
      <c r="AR266"/>
      <c r="AS266"/>
      <c r="AT266"/>
    </row>
    <row r="267" spans="1:46" s="6" customFormat="1" ht="15" customHeight="1">
      <c r="A267" s="42" t="s">
        <v>390</v>
      </c>
      <c r="B267" s="256">
        <v>0</v>
      </c>
      <c r="C267" s="256">
        <v>0</v>
      </c>
      <c r="D267" s="256">
        <v>0</v>
      </c>
      <c r="E267" s="256">
        <v>0</v>
      </c>
      <c r="F267" s="256">
        <v>0</v>
      </c>
      <c r="G267" s="256">
        <v>0</v>
      </c>
      <c r="H267" s="256">
        <v>0</v>
      </c>
      <c r="I267" s="103">
        <v>0</v>
      </c>
      <c r="J267" s="103">
        <v>0</v>
      </c>
      <c r="K267" s="103">
        <v>0</v>
      </c>
      <c r="L267" s="103">
        <v>-82.5</v>
      </c>
      <c r="M267" s="103">
        <v>0</v>
      </c>
      <c r="N267" s="103">
        <v>0</v>
      </c>
      <c r="O267" s="103">
        <v>0</v>
      </c>
      <c r="P267" s="107"/>
      <c r="Q267" s="107">
        <v>0</v>
      </c>
      <c r="R267" s="103">
        <v>0</v>
      </c>
      <c r="S267" s="257">
        <v>0</v>
      </c>
      <c r="T267" s="103">
        <v>0</v>
      </c>
      <c r="U267" s="103">
        <v>0</v>
      </c>
      <c r="V267" s="107">
        <v>0</v>
      </c>
      <c r="W267" s="107">
        <v>0</v>
      </c>
      <c r="X267" s="107">
        <v>0</v>
      </c>
      <c r="Y267" s="107">
        <v>0</v>
      </c>
      <c r="Z267" s="107">
        <v>0</v>
      </c>
      <c r="AA267" s="107">
        <v>0</v>
      </c>
      <c r="AB267" s="107">
        <v>0</v>
      </c>
      <c r="AC267" s="107">
        <v>0</v>
      </c>
      <c r="AD267" s="107"/>
      <c r="AE267" s="107"/>
      <c r="AF267" s="54">
        <v>-833</v>
      </c>
      <c r="AG267" s="54"/>
      <c r="AH267" s="54"/>
      <c r="AI267" s="102">
        <v>0</v>
      </c>
      <c r="AJ267" s="102">
        <v>-256.00592946</v>
      </c>
      <c r="AK267" s="102">
        <v>-1599.2370765000001</v>
      </c>
      <c r="AL267" s="102">
        <v>-463.97285996000005</v>
      </c>
      <c r="AM267" s="102">
        <v>-4.0859564099998478</v>
      </c>
      <c r="AN267" s="102">
        <v>0</v>
      </c>
      <c r="AO267"/>
      <c r="AP267"/>
      <c r="AQ267"/>
      <c r="AR267"/>
      <c r="AS267"/>
      <c r="AT267"/>
    </row>
    <row r="268" spans="1:46" s="6" customFormat="1" ht="15" customHeight="1">
      <c r="A268" s="42" t="s">
        <v>291</v>
      </c>
      <c r="B268" s="256">
        <v>0</v>
      </c>
      <c r="C268" s="256">
        <v>0</v>
      </c>
      <c r="D268" s="256">
        <v>0</v>
      </c>
      <c r="E268" s="256">
        <v>37.072000000000003</v>
      </c>
      <c r="F268" s="256">
        <v>0</v>
      </c>
      <c r="G268" s="256">
        <v>0</v>
      </c>
      <c r="H268" s="256">
        <v>0</v>
      </c>
      <c r="I268" s="103"/>
      <c r="J268" s="103"/>
      <c r="K268" s="103"/>
      <c r="L268" s="103"/>
      <c r="M268" s="103"/>
      <c r="N268" s="103">
        <v>0</v>
      </c>
      <c r="O268" s="103">
        <v>-148.96799999999999</v>
      </c>
      <c r="P268" s="54">
        <v>-218.7585</v>
      </c>
      <c r="Q268" s="54">
        <v>33.94</v>
      </c>
      <c r="R268" s="103">
        <v>-191.87300000000002</v>
      </c>
      <c r="S268" s="257">
        <v>-133.3175</v>
      </c>
      <c r="T268" s="103">
        <v>15.31</v>
      </c>
      <c r="U268" s="103">
        <v>45.313000000000002</v>
      </c>
      <c r="V268" s="54">
        <v>-96.453499999999991</v>
      </c>
      <c r="W268" s="54">
        <v>-117.61549999999997</v>
      </c>
      <c r="X268" s="54">
        <v>-8.5779999999999994</v>
      </c>
      <c r="Y268" s="54">
        <v>-2.9316460000000006E-2</v>
      </c>
      <c r="Z268" s="54">
        <v>4.6318599999976865E-3</v>
      </c>
      <c r="AA268" s="54">
        <v>-1.39245000000001E-2</v>
      </c>
      <c r="AB268" s="54">
        <v>0.67035038999999963</v>
      </c>
      <c r="AC268" s="54">
        <v>-2.8070231199999998</v>
      </c>
      <c r="AD268" s="54">
        <v>-1.4794920600000041</v>
      </c>
      <c r="AE268" s="54">
        <v>2.0374996600000013</v>
      </c>
      <c r="AF268" s="54">
        <v>-2.03200147</v>
      </c>
      <c r="AG268" s="54">
        <v>2.0465</v>
      </c>
      <c r="AH268" s="54">
        <v>-1.89550076</v>
      </c>
      <c r="AI268" s="102">
        <v>0.73199999999999998</v>
      </c>
      <c r="AJ268" s="102">
        <v>-1.9345008000000119</v>
      </c>
      <c r="AK268" s="102">
        <v>1.4890000000000001</v>
      </c>
      <c r="AL268" s="102">
        <v>-1.4824996000000001</v>
      </c>
      <c r="AM268" s="102">
        <v>1.6915</v>
      </c>
      <c r="AN268" s="102">
        <v>0.94950001000000028</v>
      </c>
      <c r="AO268"/>
      <c r="AP268"/>
      <c r="AQ268"/>
      <c r="AR268"/>
      <c r="AS268"/>
      <c r="AT268"/>
    </row>
    <row r="269" spans="1:46" s="6" customFormat="1" ht="15" customHeight="1">
      <c r="A269" s="42" t="s">
        <v>391</v>
      </c>
      <c r="B269" s="256"/>
      <c r="C269" s="256"/>
      <c r="D269" s="256"/>
      <c r="E269" s="256"/>
      <c r="F269" s="256"/>
      <c r="G269" s="256"/>
      <c r="H269" s="256"/>
      <c r="I269" s="103"/>
      <c r="J269" s="103"/>
      <c r="K269" s="103"/>
      <c r="L269" s="103"/>
      <c r="M269" s="103"/>
      <c r="N269" s="103"/>
      <c r="O269" s="103"/>
      <c r="P269" s="54"/>
      <c r="Q269" s="54"/>
      <c r="R269" s="103"/>
      <c r="S269" s="257"/>
      <c r="T269" s="103"/>
      <c r="U269" s="103"/>
      <c r="V269" s="54"/>
      <c r="W269" s="54"/>
      <c r="X269" s="54"/>
      <c r="Y269" s="54"/>
      <c r="Z269" s="53">
        <v>28.763999999999999</v>
      </c>
      <c r="AA269" s="54"/>
      <c r="AB269" s="54"/>
      <c r="AC269" s="54"/>
      <c r="AD269" s="54">
        <v>20.375150440000002</v>
      </c>
      <c r="AE269" s="54"/>
      <c r="AF269" s="54"/>
      <c r="AG269" s="54"/>
      <c r="AH269" s="54">
        <v>4.1632803200000001</v>
      </c>
      <c r="AI269" s="102">
        <v>0</v>
      </c>
      <c r="AJ269" s="102">
        <v>0</v>
      </c>
      <c r="AK269" s="102">
        <v>0</v>
      </c>
      <c r="AL269" s="102">
        <v>1.191684</v>
      </c>
      <c r="AM269" s="102">
        <v>0</v>
      </c>
      <c r="AN269" s="102">
        <v>0</v>
      </c>
      <c r="AO269"/>
      <c r="AP269"/>
      <c r="AQ269"/>
      <c r="AR269"/>
      <c r="AS269"/>
      <c r="AT269"/>
    </row>
    <row r="270" spans="1:46" s="6" customFormat="1" ht="15" customHeight="1">
      <c r="A270" s="42" t="s">
        <v>392</v>
      </c>
      <c r="B270" s="256">
        <v>0</v>
      </c>
      <c r="C270" s="256">
        <v>-192.964</v>
      </c>
      <c r="D270" s="256">
        <v>0</v>
      </c>
      <c r="E270" s="256">
        <v>-0.13100000000000001</v>
      </c>
      <c r="F270" s="256">
        <v>0</v>
      </c>
      <c r="G270" s="256">
        <v>-192.661</v>
      </c>
      <c r="H270" s="256">
        <v>0</v>
      </c>
      <c r="I270" s="103">
        <v>0</v>
      </c>
      <c r="J270" s="103">
        <v>0</v>
      </c>
      <c r="K270" s="103">
        <v>-229.96199999999996</v>
      </c>
      <c r="L270" s="103">
        <v>-143.81899999999999</v>
      </c>
      <c r="M270" s="103">
        <v>-1.7130000000000791</v>
      </c>
      <c r="N270" s="103">
        <v>-0.28799999999999998</v>
      </c>
      <c r="O270" s="103">
        <v>-267.55555319000001</v>
      </c>
      <c r="P270" s="54">
        <v>-28.929567279200111</v>
      </c>
      <c r="Q270" s="54">
        <v>-197</v>
      </c>
      <c r="R270" s="103">
        <v>-100.25899999999999</v>
      </c>
      <c r="S270" s="257">
        <v>-47.645000000000003</v>
      </c>
      <c r="T270" s="103">
        <v>-513.49900000000002</v>
      </c>
      <c r="U270" s="103">
        <v>-49.100000000000009</v>
      </c>
      <c r="V270" s="54">
        <v>-374.791</v>
      </c>
      <c r="W270" s="54">
        <v>-150.08250000000001</v>
      </c>
      <c r="X270" s="54">
        <v>-260.73602419000002</v>
      </c>
      <c r="Y270" s="54">
        <v>-761.14638491999983</v>
      </c>
      <c r="Z270" s="54">
        <v>-488.19499999999999</v>
      </c>
      <c r="AA270" s="54">
        <v>-57.403500000000001</v>
      </c>
      <c r="AB270" s="54">
        <v>-669.87349694</v>
      </c>
      <c r="AC270" s="54">
        <v>-173.41050274999998</v>
      </c>
      <c r="AD270" s="54">
        <v>-695.00221563000002</v>
      </c>
      <c r="AE270" s="54">
        <v>-17.8035</v>
      </c>
      <c r="AF270" s="54">
        <v>-405.73410719000003</v>
      </c>
      <c r="AG270" s="54">
        <v>-73.471149700000012</v>
      </c>
      <c r="AH270" s="54">
        <v>-725.37953408999988</v>
      </c>
      <c r="AI270" s="102">
        <v>-162.04095490000003</v>
      </c>
      <c r="AJ270" s="102">
        <v>-140.02014774</v>
      </c>
      <c r="AK270" s="102">
        <v>-17.200758450000048</v>
      </c>
      <c r="AL270" s="102">
        <v>-625.07635617000017</v>
      </c>
      <c r="AM270" s="102">
        <v>-233.55615789999985</v>
      </c>
      <c r="AN270" s="102">
        <v>-158.06509266999959</v>
      </c>
      <c r="AO270"/>
      <c r="AP270"/>
      <c r="AQ270"/>
      <c r="AR270"/>
      <c r="AS270"/>
      <c r="AT270"/>
    </row>
    <row r="271" spans="1:46" s="6" customFormat="1" ht="15" customHeight="1">
      <c r="A271" s="42" t="s">
        <v>297</v>
      </c>
      <c r="B271" s="256"/>
      <c r="C271" s="256"/>
      <c r="D271" s="256"/>
      <c r="E271" s="256"/>
      <c r="F271" s="256"/>
      <c r="G271" s="256"/>
      <c r="H271" s="256"/>
      <c r="I271" s="103"/>
      <c r="J271" s="103"/>
      <c r="K271" s="103"/>
      <c r="L271" s="103"/>
      <c r="M271" s="103"/>
      <c r="N271" s="103"/>
      <c r="O271" s="103"/>
      <c r="P271" s="54"/>
      <c r="Q271" s="54">
        <v>-27.053000000000001</v>
      </c>
      <c r="R271" s="103">
        <v>-210.90100000000001</v>
      </c>
      <c r="S271" s="257">
        <v>-84.309000000000012</v>
      </c>
      <c r="T271" s="103">
        <v>-5.9000000000000057</v>
      </c>
      <c r="U271" s="103">
        <v>0</v>
      </c>
      <c r="V271" s="54">
        <v>0</v>
      </c>
      <c r="W271" s="54">
        <v>0</v>
      </c>
      <c r="X271" s="54">
        <v>0</v>
      </c>
      <c r="Y271" s="54">
        <v>0</v>
      </c>
      <c r="Z271" s="54">
        <v>0</v>
      </c>
      <c r="AA271" s="54">
        <v>0</v>
      </c>
      <c r="AB271" s="54">
        <v>-53.271999999999998</v>
      </c>
      <c r="AC271" s="54">
        <v>0</v>
      </c>
      <c r="AD271" s="54">
        <v>0</v>
      </c>
      <c r="AE271" s="54"/>
      <c r="AF271" s="54"/>
      <c r="AG271" s="54">
        <v>8.093</v>
      </c>
      <c r="AH271" s="54">
        <v>-2.4380000000000002</v>
      </c>
      <c r="AI271" s="102">
        <v>9.7929999999999993</v>
      </c>
      <c r="AJ271" s="102">
        <v>8.5555334699999985</v>
      </c>
      <c r="AK271" s="102">
        <v>-6.2489999999999997</v>
      </c>
      <c r="AL271" s="102">
        <v>-4.452</v>
      </c>
      <c r="AM271" s="102">
        <v>5.8182650000000002</v>
      </c>
      <c r="AN271" s="102">
        <v>6.4253200000000001</v>
      </c>
      <c r="AO271"/>
      <c r="AP271"/>
      <c r="AQ271"/>
      <c r="AR271"/>
      <c r="AS271"/>
      <c r="AT271"/>
    </row>
    <row r="272" spans="1:46" s="6" customFormat="1" ht="15" customHeight="1">
      <c r="A272" s="41" t="s">
        <v>393</v>
      </c>
      <c r="B272" s="105">
        <v>80.745000000000005</v>
      </c>
      <c r="C272" s="105">
        <v>481.505</v>
      </c>
      <c r="D272" s="105">
        <v>627.77099999999996</v>
      </c>
      <c r="E272" s="105">
        <v>-205.68299999999999</v>
      </c>
      <c r="F272" s="105">
        <v>1013.519</v>
      </c>
      <c r="G272" s="105">
        <v>38.228999999999999</v>
      </c>
      <c r="H272" s="105">
        <v>-163.352</v>
      </c>
      <c r="I272" s="105">
        <v>502.72299999999984</v>
      </c>
      <c r="J272" s="105">
        <v>276.58199999999999</v>
      </c>
      <c r="K272" s="105">
        <v>242.53600000000009</v>
      </c>
      <c r="L272" s="105">
        <v>3015.6230000000005</v>
      </c>
      <c r="M272" s="105">
        <v>-215.03599999999992</v>
      </c>
      <c r="N272" s="105">
        <v>4.0929999999999991</v>
      </c>
      <c r="O272" s="105">
        <v>-345.17270229978129</v>
      </c>
      <c r="P272" s="105">
        <v>-187.91275820918796</v>
      </c>
      <c r="Q272" s="105">
        <v>-525.33399999999995</v>
      </c>
      <c r="R272" s="105">
        <v>198.4819999999998</v>
      </c>
      <c r="S272" s="105">
        <v>-429.77049999999991</v>
      </c>
      <c r="T272" s="105">
        <v>187.61249999999959</v>
      </c>
      <c r="U272" s="105">
        <v>-563.52752477060028</v>
      </c>
      <c r="V272" s="105">
        <v>-450.11016108000001</v>
      </c>
      <c r="W272" s="105">
        <v>-649.64674345999993</v>
      </c>
      <c r="X272" s="105">
        <v>760.21534586999996</v>
      </c>
      <c r="Y272" s="105">
        <v>-1661.1913118299999</v>
      </c>
      <c r="Z272" s="105">
        <v>-752.36300896999978</v>
      </c>
      <c r="AA272" s="105">
        <v>-187.64381405</v>
      </c>
      <c r="AB272" s="105">
        <v>-887.65858726999988</v>
      </c>
      <c r="AC272" s="105">
        <v>-1288.63859383</v>
      </c>
      <c r="AD272" s="105">
        <v>-712.16993664000006</v>
      </c>
      <c r="AE272" s="105">
        <v>-589.69845600999997</v>
      </c>
      <c r="AF272" s="105">
        <v>-289.62219259999989</v>
      </c>
      <c r="AG272" s="105">
        <v>-903.60620009000024</v>
      </c>
      <c r="AH272" s="105">
        <v>-1007.8247394099998</v>
      </c>
      <c r="AI272" s="105">
        <v>669.12661240999989</v>
      </c>
      <c r="AJ272" s="105">
        <v>-750.15470806000042</v>
      </c>
      <c r="AK272" s="105">
        <v>-418.35823051000023</v>
      </c>
      <c r="AL272" s="105">
        <v>-990.11847509999961</v>
      </c>
      <c r="AM272" s="105">
        <v>-259.95037904999992</v>
      </c>
      <c r="AN272" s="105">
        <v>2082.354215469999</v>
      </c>
      <c r="AO272"/>
      <c r="AP272"/>
      <c r="AQ272"/>
      <c r="AR272"/>
      <c r="AS272"/>
      <c r="AT272"/>
    </row>
    <row r="273" spans="1:2645" s="6" customFormat="1" ht="15" customHeight="1">
      <c r="A273" s="41"/>
      <c r="B273" s="10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c r="Y273" s="105"/>
      <c r="Z273" s="105"/>
      <c r="AA273" s="105"/>
      <c r="AB273" s="105"/>
      <c r="AC273" s="105"/>
      <c r="AD273" s="105"/>
      <c r="AE273" s="105"/>
      <c r="AF273" s="105"/>
      <c r="AG273" s="105"/>
      <c r="AH273" s="105"/>
      <c r="AI273" s="105"/>
      <c r="AJ273" s="105"/>
      <c r="AK273" s="105"/>
      <c r="AL273" s="105"/>
      <c r="AM273" s="105"/>
      <c r="AN273" s="105"/>
      <c r="AO273"/>
      <c r="AP273"/>
      <c r="AQ273"/>
      <c r="AR273"/>
      <c r="AS273"/>
      <c r="AT273"/>
    </row>
    <row r="274" spans="1:2645" s="6" customFormat="1" ht="15" customHeight="1">
      <c r="A274" s="47" t="s">
        <v>394</v>
      </c>
      <c r="B274" s="10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c r="AP274"/>
      <c r="AQ274"/>
      <c r="AR274"/>
      <c r="AS274"/>
      <c r="AT274"/>
    </row>
    <row r="275" spans="1:2645" s="6" customFormat="1" ht="15" customHeight="1">
      <c r="A275" s="56" t="s">
        <v>395</v>
      </c>
      <c r="B275" s="105">
        <v>1078.366</v>
      </c>
      <c r="C275" s="105">
        <v>1054.914</v>
      </c>
      <c r="D275" s="105">
        <v>988.36699999999996</v>
      </c>
      <c r="E275" s="105">
        <v>1136.8820000000001</v>
      </c>
      <c r="F275" s="105">
        <v>1254.07</v>
      </c>
      <c r="G275" s="105">
        <v>1278.1579999999999</v>
      </c>
      <c r="H275" s="105">
        <v>1471.6849999999999</v>
      </c>
      <c r="I275" s="105">
        <v>1194.8889999999999</v>
      </c>
      <c r="J275" s="105">
        <v>1616.1690000000001</v>
      </c>
      <c r="K275" s="105">
        <v>1407.201</v>
      </c>
      <c r="L275" s="105">
        <v>1892.1610000000001</v>
      </c>
      <c r="M275" s="105">
        <v>2324.5940000000001</v>
      </c>
      <c r="N275" s="105">
        <v>2487.86</v>
      </c>
      <c r="O275" s="105">
        <v>2390.2640000000001</v>
      </c>
      <c r="P275" s="105">
        <v>2002.7670000000001</v>
      </c>
      <c r="Q275" s="105">
        <v>2168.2905000000001</v>
      </c>
      <c r="R275" s="105">
        <v>2641.2905000000001</v>
      </c>
      <c r="S275" s="105">
        <v>2249.1414175800001</v>
      </c>
      <c r="T275" s="105">
        <v>2586.8519999999999</v>
      </c>
      <c r="U275" s="105">
        <v>2948.9015000000004</v>
      </c>
      <c r="V275" s="105">
        <v>3875.7065000000002</v>
      </c>
      <c r="W275" s="105">
        <v>3962.9349999999999</v>
      </c>
      <c r="X275" s="105">
        <v>3689.4425000000001</v>
      </c>
      <c r="Y275" s="105">
        <v>5070.2174802999989</v>
      </c>
      <c r="Z275" s="105">
        <v>4846.5674586699997</v>
      </c>
      <c r="AA275" s="105">
        <v>4332.1643997400006</v>
      </c>
      <c r="AB275" s="105">
        <v>5155.2295232500001</v>
      </c>
      <c r="AC275" s="105">
        <v>5763.2939993700002</v>
      </c>
      <c r="AD275" s="105">
        <v>5702.2466915200002</v>
      </c>
      <c r="AE275" s="330">
        <v>5637.0525396600005</v>
      </c>
      <c r="AF275" s="330">
        <v>4942.6633589899993</v>
      </c>
      <c r="AG275" s="330">
        <v>4795.9517341700002</v>
      </c>
      <c r="AH275" s="330">
        <v>6334.9646554499996</v>
      </c>
      <c r="AI275" s="330">
        <v>4665.9394174400013</v>
      </c>
      <c r="AJ275" s="330">
        <v>5332.4832223600006</v>
      </c>
      <c r="AK275" s="330">
        <v>4577.4111629999998</v>
      </c>
      <c r="AL275" s="330">
        <v>6357.7413040399997</v>
      </c>
      <c r="AM275" s="330">
        <v>5315.0499930100004</v>
      </c>
      <c r="AN275" s="330">
        <v>5921.9030389800009</v>
      </c>
      <c r="AO275"/>
      <c r="AP275"/>
      <c r="AQ275"/>
      <c r="AR275"/>
      <c r="AS275"/>
      <c r="AT275"/>
    </row>
    <row r="276" spans="1:2645" s="6" customFormat="1" ht="15" customHeight="1">
      <c r="A276" s="57" t="s">
        <v>396</v>
      </c>
      <c r="B276" s="105"/>
      <c r="C276" s="105"/>
      <c r="D276" s="105"/>
      <c r="E276" s="105"/>
      <c r="F276" s="105"/>
      <c r="G276" s="105"/>
      <c r="H276" s="105"/>
      <c r="I276" s="105"/>
      <c r="J276" s="105"/>
      <c r="K276" s="105"/>
      <c r="L276" s="105"/>
      <c r="M276" s="105"/>
      <c r="N276" s="105"/>
      <c r="O276" s="105"/>
      <c r="P276" s="105"/>
      <c r="Q276" s="105">
        <v>0</v>
      </c>
      <c r="R276" s="105">
        <v>0</v>
      </c>
      <c r="S276" s="105">
        <v>0</v>
      </c>
      <c r="T276" s="105">
        <v>1.4810000000000001</v>
      </c>
      <c r="U276" s="105">
        <v>28.483000000000001</v>
      </c>
      <c r="V276" s="105">
        <v>0.26200000000000045</v>
      </c>
      <c r="W276" s="105">
        <v>26.738</v>
      </c>
      <c r="X276" s="105">
        <v>3.4581385899999999</v>
      </c>
      <c r="Y276" s="105">
        <v>-58.908935110000002</v>
      </c>
      <c r="Z276" s="105">
        <v>-41.412321649999996</v>
      </c>
      <c r="AA276" s="105">
        <v>-3.2565231000000003</v>
      </c>
      <c r="AB276" s="105">
        <v>19.259856299999999</v>
      </c>
      <c r="AC276" s="105">
        <v>-16.218640960000002</v>
      </c>
      <c r="AD276" s="105">
        <v>24.360309189999999</v>
      </c>
      <c r="AE276" s="330">
        <v>-20.297226730000002</v>
      </c>
      <c r="AF276" s="330">
        <v>22.409603239999996</v>
      </c>
      <c r="AG276" s="330">
        <v>13.945810359999999</v>
      </c>
      <c r="AH276" s="330">
        <v>162.74767788000003</v>
      </c>
      <c r="AI276" s="330">
        <v>34.302647219999997</v>
      </c>
      <c r="AJ276" s="330">
        <v>-31.140924439999999</v>
      </c>
      <c r="AK276" s="330">
        <v>14.133016369999989</v>
      </c>
      <c r="AL276" s="330">
        <v>-43.185541339999986</v>
      </c>
      <c r="AM276" s="330">
        <v>134.87159946</v>
      </c>
      <c r="AN276" s="330">
        <v>-43.376613799999994</v>
      </c>
      <c r="AO276"/>
      <c r="AP276"/>
      <c r="AQ276"/>
      <c r="AR276"/>
      <c r="AS276"/>
      <c r="AT276"/>
    </row>
    <row r="277" spans="1:2645" s="6" customFormat="1" ht="15" customHeight="1">
      <c r="A277" s="56" t="s">
        <v>397</v>
      </c>
      <c r="B277" s="105">
        <v>1054.914</v>
      </c>
      <c r="C277" s="105">
        <v>988.36699999999996</v>
      </c>
      <c r="D277" s="105">
        <v>1136.8820000000001</v>
      </c>
      <c r="E277" s="105">
        <v>1254.07</v>
      </c>
      <c r="F277" s="105">
        <v>1278.1579999999999</v>
      </c>
      <c r="G277" s="105">
        <v>1471.6849999999999</v>
      </c>
      <c r="H277" s="105">
        <v>1194.8889999999999</v>
      </c>
      <c r="I277" s="105">
        <v>1616.2142683926422</v>
      </c>
      <c r="J277" s="105">
        <v>1407.201</v>
      </c>
      <c r="K277" s="105">
        <v>1892.1610000000001</v>
      </c>
      <c r="L277" s="105">
        <v>2324.5940000000001</v>
      </c>
      <c r="M277" s="105">
        <v>2487.86</v>
      </c>
      <c r="N277" s="105">
        <v>2390.2640000000001</v>
      </c>
      <c r="O277" s="105">
        <v>2002.7670000000001</v>
      </c>
      <c r="P277" s="105">
        <v>2168.2907707099998</v>
      </c>
      <c r="Q277" s="105">
        <v>2641.2905000000001</v>
      </c>
      <c r="R277" s="105">
        <v>2249.1414175800001</v>
      </c>
      <c r="S277" s="105">
        <v>2185.8626409899998</v>
      </c>
      <c r="T277" s="105">
        <v>2948.9014999999999</v>
      </c>
      <c r="U277" s="105">
        <v>3875.7065000000002</v>
      </c>
      <c r="V277" s="105">
        <v>3962.9349999999999</v>
      </c>
      <c r="W277" s="105">
        <v>3689.4425000000001</v>
      </c>
      <c r="X277" s="105">
        <v>5070.2174802999989</v>
      </c>
      <c r="Y277" s="105">
        <v>4846.5683594599996</v>
      </c>
      <c r="Z277" s="105">
        <v>4332.1643997400006</v>
      </c>
      <c r="AA277" s="105">
        <v>5155.2295232500001</v>
      </c>
      <c r="AB277" s="105">
        <v>5763.2935982499985</v>
      </c>
      <c r="AC277" s="105">
        <v>5702.2466915200002</v>
      </c>
      <c r="AD277" s="105">
        <v>5637.0525396600005</v>
      </c>
      <c r="AE277" s="330">
        <v>4942.6633589899993</v>
      </c>
      <c r="AF277" s="330">
        <v>4795.9517341700002</v>
      </c>
      <c r="AG277" s="330">
        <v>6334.9646554499996</v>
      </c>
      <c r="AH277" s="330">
        <v>4665.9394174400013</v>
      </c>
      <c r="AI277" s="330">
        <v>5332.4832223600006</v>
      </c>
      <c r="AJ277" s="330">
        <v>4577.4111629999998</v>
      </c>
      <c r="AK277" s="330">
        <v>6357.7413040399997</v>
      </c>
      <c r="AL277" s="330">
        <v>5315.0499930100004</v>
      </c>
      <c r="AM277" s="330">
        <v>5921.9030389800009</v>
      </c>
      <c r="AN277" s="330">
        <v>8012.5955809900006</v>
      </c>
      <c r="AO277"/>
      <c r="AP277"/>
      <c r="AQ277"/>
      <c r="AR277"/>
      <c r="AS277"/>
      <c r="AT277"/>
    </row>
    <row r="278" spans="1:2645" ht="15" customHeight="1">
      <c r="A278" s="56" t="s">
        <v>398</v>
      </c>
      <c r="B278" s="105">
        <v>-23.452000000000002</v>
      </c>
      <c r="C278" s="105">
        <v>-66.546999999999997</v>
      </c>
      <c r="D278" s="105">
        <v>148.51499999999999</v>
      </c>
      <c r="E278" s="105">
        <v>117.188</v>
      </c>
      <c r="F278" s="105">
        <v>24.088000000000001</v>
      </c>
      <c r="G278" s="105">
        <v>193.52699999999999</v>
      </c>
      <c r="H278" s="105">
        <v>-276.79600000000005</v>
      </c>
      <c r="I278" s="105">
        <v>421.32526839264233</v>
      </c>
      <c r="J278" s="105">
        <v>-208.96800000000007</v>
      </c>
      <c r="K278" s="105">
        <v>484.96000000000004</v>
      </c>
      <c r="L278" s="105">
        <v>432.43299999999999</v>
      </c>
      <c r="M278" s="105">
        <v>163.26600000000008</v>
      </c>
      <c r="N278" s="105">
        <v>-97.596000000000004</v>
      </c>
      <c r="O278" s="105">
        <v>-387.49700000000007</v>
      </c>
      <c r="P278" s="105">
        <v>165.52377070999978</v>
      </c>
      <c r="Q278" s="105">
        <v>473.00000000000023</v>
      </c>
      <c r="R278" s="105">
        <v>-392.14950000000044</v>
      </c>
      <c r="S278" s="105">
        <v>-63.277999999999565</v>
      </c>
      <c r="T278" s="105">
        <v>360.56849999999952</v>
      </c>
      <c r="U278" s="105">
        <v>898.32199999999989</v>
      </c>
      <c r="V278" s="105">
        <v>86.96649999999994</v>
      </c>
      <c r="W278" s="105">
        <v>-300.23050000000001</v>
      </c>
      <c r="X278" s="105">
        <v>1377.3168417099987</v>
      </c>
      <c r="Y278" s="105">
        <v>-164.74018572999921</v>
      </c>
      <c r="Z278" s="105">
        <v>-472.99073727999894</v>
      </c>
      <c r="AA278" s="105">
        <v>826.32114765995811</v>
      </c>
      <c r="AB278" s="105">
        <v>588.80421869999827</v>
      </c>
      <c r="AC278" s="105">
        <v>-44.684114131561728</v>
      </c>
      <c r="AD278" s="105">
        <v>-89.5544610500001</v>
      </c>
      <c r="AE278" s="105">
        <v>-674.09195394000108</v>
      </c>
      <c r="AF278" s="105">
        <v>-169.12122805999934</v>
      </c>
      <c r="AG278" s="105">
        <v>1525.0671109199993</v>
      </c>
      <c r="AH278" s="105">
        <v>-1831.7729158899983</v>
      </c>
      <c r="AI278" s="105">
        <v>632.24115769999935</v>
      </c>
      <c r="AJ278" s="105">
        <v>-723.93113492000066</v>
      </c>
      <c r="AK278" s="105">
        <v>1766.1971246699995</v>
      </c>
      <c r="AL278" s="105">
        <v>-999.5057696899994</v>
      </c>
      <c r="AM278" s="105">
        <v>471.98144651000075</v>
      </c>
      <c r="AN278" s="105">
        <v>2134.0691558099998</v>
      </c>
    </row>
    <row r="279" spans="1:2645">
      <c r="U279" s="109"/>
      <c r="V279" s="109"/>
      <c r="W279" s="109"/>
      <c r="X279" s="109"/>
      <c r="Y279" s="109"/>
      <c r="Z279" s="109"/>
      <c r="AA279" s="109"/>
      <c r="AB279" s="109"/>
      <c r="AG279" s="200"/>
      <c r="AH279" s="200"/>
      <c r="AI279" s="200"/>
      <c r="AJ279" s="200"/>
      <c r="AK279" s="200"/>
      <c r="AL279" s="200"/>
      <c r="AM279" s="200"/>
      <c r="AN279" s="200"/>
    </row>
    <row r="280" spans="1:2645" ht="30">
      <c r="A280" s="108" t="s">
        <v>439</v>
      </c>
      <c r="B280" s="108"/>
      <c r="C280" s="108"/>
      <c r="D280" s="108"/>
      <c r="E280" s="108"/>
      <c r="F280" s="108"/>
      <c r="G280" s="108"/>
      <c r="H280" s="108"/>
      <c r="I280" s="108"/>
      <c r="J280" s="108"/>
      <c r="K280" s="108"/>
      <c r="L280" s="108"/>
      <c r="M280" s="108"/>
      <c r="N280" s="108"/>
      <c r="O280" s="108"/>
      <c r="P280" s="108"/>
      <c r="Q280" s="108"/>
      <c r="R280" s="108"/>
      <c r="S280" s="108"/>
      <c r="T280" s="108"/>
      <c r="U280" s="100"/>
      <c r="V280" s="100"/>
      <c r="W280" s="100"/>
      <c r="X280" s="100"/>
      <c r="Y280" s="100"/>
      <c r="Z280" s="100"/>
      <c r="AA280" s="100"/>
      <c r="AB280" s="100"/>
      <c r="AK280" s="150"/>
    </row>
    <row r="281" spans="1:2645" s="60" customFormat="1" ht="5.25" customHeight="1">
      <c r="A281" s="5">
        <v>0</v>
      </c>
      <c r="B281" s="5"/>
      <c r="C281" s="5"/>
      <c r="D281" s="5"/>
      <c r="E281" s="5"/>
      <c r="F281" s="5"/>
      <c r="G281" s="5"/>
      <c r="H281" s="5"/>
      <c r="I281" s="5"/>
      <c r="J281" s="5"/>
      <c r="K281" s="5"/>
      <c r="L281" s="5"/>
      <c r="M281" s="5"/>
      <c r="N281" s="5"/>
      <c r="O281" s="5"/>
      <c r="P281" s="5"/>
      <c r="Q281" s="5"/>
      <c r="R281" s="5"/>
      <c r="S281" s="5"/>
      <c r="T281" s="5"/>
      <c r="U281" s="59"/>
      <c r="V281" s="59"/>
      <c r="W281" s="59"/>
      <c r="X281" s="59"/>
      <c r="Y281" s="59"/>
      <c r="Z281" s="59"/>
      <c r="AA281" s="59"/>
      <c r="AB281" s="59"/>
      <c r="AC281"/>
      <c r="AD281"/>
      <c r="AE281"/>
      <c r="AF281"/>
      <c r="AG281"/>
      <c r="AH281"/>
      <c r="AI281"/>
      <c r="AJ281"/>
      <c r="AK281"/>
      <c r="AL281"/>
      <c r="AM281"/>
      <c r="AN281"/>
      <c r="AO281"/>
      <c r="AP281"/>
      <c r="AQ281"/>
      <c r="AR281"/>
      <c r="AS281"/>
      <c r="AT281"/>
      <c r="AU281" s="59"/>
      <c r="AV281" s="59"/>
      <c r="AW281" s="59"/>
      <c r="AX281" s="59"/>
      <c r="AY281" s="59"/>
      <c r="AZ281" s="59"/>
      <c r="BA281" s="59"/>
      <c r="BB281" s="59"/>
      <c r="BC281" s="59"/>
      <c r="BD281" s="59"/>
      <c r="BE281" s="59"/>
      <c r="BF281" s="59"/>
      <c r="BG281" s="59"/>
      <c r="BH281" s="59"/>
      <c r="BI281" s="59"/>
      <c r="BJ281" s="59"/>
      <c r="BK281" s="59"/>
      <c r="BL281" s="59"/>
      <c r="BM281" s="59"/>
      <c r="BN281" s="59"/>
      <c r="BO281" s="59"/>
      <c r="BP281" s="59"/>
      <c r="BQ281" s="59"/>
      <c r="BR281" s="59"/>
      <c r="BS281" s="59"/>
      <c r="BT281" s="59"/>
      <c r="BU281" s="59"/>
      <c r="BV281" s="59"/>
      <c r="BW281" s="59"/>
      <c r="BX281" s="59"/>
      <c r="BY281" s="59"/>
      <c r="BZ281" s="59"/>
      <c r="CA281" s="59"/>
      <c r="CB281" s="59"/>
      <c r="CC281" s="59"/>
      <c r="CD281" s="59"/>
      <c r="CE281" s="59"/>
      <c r="CF281" s="59"/>
      <c r="CG281" s="59"/>
      <c r="CH281" s="59"/>
      <c r="CI281" s="59"/>
      <c r="CJ281" s="59"/>
      <c r="CK281" s="59"/>
      <c r="CL281" s="59"/>
      <c r="CM281" s="59"/>
      <c r="CN281" s="59"/>
      <c r="CO281" s="59"/>
      <c r="CP281" s="59"/>
      <c r="CQ281" s="59"/>
      <c r="CR281" s="59"/>
      <c r="CS281" s="59"/>
      <c r="CT281" s="59"/>
      <c r="CU281" s="59"/>
      <c r="CV281" s="59"/>
      <c r="CW281" s="59"/>
      <c r="CX281" s="59"/>
      <c r="CY281" s="59"/>
      <c r="CZ281" s="59"/>
      <c r="DA281" s="59"/>
      <c r="DB281" s="59"/>
      <c r="DC281" s="59"/>
      <c r="DD281" s="59"/>
      <c r="DE281" s="59"/>
      <c r="DF281" s="59"/>
      <c r="DG281" s="59"/>
      <c r="DH281" s="59"/>
      <c r="DI281" s="59"/>
      <c r="DJ281" s="59"/>
      <c r="DK281" s="59"/>
      <c r="DL281" s="59"/>
      <c r="DM281" s="59"/>
      <c r="DN281" s="59"/>
      <c r="DO281" s="59"/>
      <c r="DP281" s="59"/>
      <c r="DQ281" s="59"/>
      <c r="DR281" s="59"/>
      <c r="DS281" s="59"/>
      <c r="DT281" s="59"/>
      <c r="DU281" s="59"/>
      <c r="DV281" s="59"/>
      <c r="DW281" s="59"/>
      <c r="DX281" s="59"/>
      <c r="DY281" s="59"/>
      <c r="DZ281" s="59"/>
      <c r="EA281" s="59"/>
      <c r="EB281" s="59"/>
      <c r="EC281" s="59"/>
      <c r="ED281" s="59"/>
      <c r="EE281" s="59"/>
      <c r="EF281" s="59"/>
      <c r="EG281" s="59"/>
      <c r="EH281" s="59"/>
      <c r="EI281" s="59"/>
      <c r="EJ281" s="59"/>
      <c r="EK281" s="59"/>
      <c r="EL281" s="59"/>
      <c r="EM281" s="59"/>
      <c r="EN281" s="59"/>
      <c r="EO281" s="59"/>
      <c r="EP281" s="59"/>
      <c r="EQ281" s="59"/>
      <c r="ER281" s="59"/>
      <c r="ES281" s="59"/>
      <c r="ET281" s="59"/>
      <c r="EU281" s="59"/>
      <c r="EV281" s="59"/>
      <c r="EW281" s="59"/>
      <c r="EX281" s="59"/>
      <c r="EY281" s="59"/>
      <c r="EZ281" s="59"/>
      <c r="FA281" s="59"/>
      <c r="FB281" s="59"/>
      <c r="FC281" s="59"/>
      <c r="FD281" s="59"/>
      <c r="FE281" s="59"/>
      <c r="FF281" s="59"/>
      <c r="FG281" s="59"/>
      <c r="FH281" s="59"/>
      <c r="FI281" s="59"/>
      <c r="FJ281" s="59"/>
      <c r="FK281" s="59"/>
      <c r="FL281" s="59"/>
      <c r="FM281" s="59"/>
      <c r="FN281" s="59"/>
      <c r="FO281" s="59"/>
      <c r="FP281" s="59"/>
      <c r="FQ281" s="59"/>
      <c r="FR281" s="59"/>
      <c r="FS281" s="59"/>
      <c r="FT281" s="59"/>
      <c r="FU281" s="59"/>
      <c r="FV281" s="59"/>
      <c r="FW281" s="59"/>
      <c r="FX281" s="59"/>
      <c r="FY281" s="59"/>
      <c r="FZ281" s="59"/>
      <c r="GA281" s="59"/>
      <c r="GB281" s="59"/>
      <c r="GC281" s="59"/>
      <c r="GD281" s="59"/>
      <c r="GE281" s="59"/>
      <c r="GF281" s="59"/>
      <c r="GG281" s="59"/>
      <c r="GH281" s="59"/>
      <c r="GI281" s="59"/>
      <c r="GJ281" s="59"/>
      <c r="GK281" s="59"/>
      <c r="GL281" s="59"/>
      <c r="GM281" s="59"/>
      <c r="GN281" s="59"/>
      <c r="GO281" s="59"/>
      <c r="GP281" s="59"/>
      <c r="GQ281" s="59"/>
      <c r="GR281" s="59"/>
      <c r="GS281" s="59"/>
      <c r="GT281" s="59"/>
      <c r="GU281" s="59"/>
      <c r="GV281" s="59"/>
      <c r="GW281" s="59"/>
      <c r="GX281" s="59"/>
      <c r="GY281" s="59"/>
      <c r="GZ281" s="59"/>
      <c r="HA281" s="59"/>
      <c r="HB281" s="59"/>
      <c r="HC281" s="59"/>
      <c r="HD281" s="59"/>
      <c r="HE281" s="59"/>
      <c r="HF281" s="59"/>
      <c r="HG281" s="59"/>
      <c r="HH281" s="59"/>
      <c r="HI281" s="59"/>
      <c r="HJ281" s="59"/>
      <c r="HK281" s="59"/>
      <c r="HL281" s="59"/>
      <c r="HM281" s="59"/>
      <c r="HN281" s="59"/>
      <c r="HO281" s="59"/>
      <c r="HP281" s="59"/>
      <c r="HQ281" s="59"/>
      <c r="HR281" s="59"/>
      <c r="HS281" s="59"/>
      <c r="HT281" s="59"/>
      <c r="HU281" s="59"/>
      <c r="HV281" s="59"/>
      <c r="HW281" s="59"/>
      <c r="HX281" s="59"/>
      <c r="HY281" s="59"/>
      <c r="HZ281" s="59"/>
      <c r="IA281" s="59"/>
      <c r="IB281" s="59"/>
      <c r="IC281" s="59"/>
      <c r="ID281" s="59"/>
      <c r="IE281" s="59"/>
      <c r="IF281" s="59"/>
      <c r="IG281" s="59"/>
      <c r="IH281" s="59"/>
      <c r="II281" s="59"/>
      <c r="IJ281" s="59"/>
      <c r="IK281" s="59"/>
      <c r="IL281" s="59"/>
      <c r="IM281" s="59"/>
      <c r="IN281" s="59"/>
      <c r="IO281" s="59"/>
      <c r="IP281" s="59"/>
      <c r="IQ281" s="59"/>
      <c r="IR281" s="59"/>
      <c r="IS281" s="59"/>
      <c r="IT281" s="59"/>
      <c r="IU281" s="59"/>
      <c r="IV281" s="59"/>
      <c r="IW281" s="59"/>
      <c r="IX281" s="59"/>
      <c r="IY281" s="59"/>
      <c r="IZ281" s="59"/>
      <c r="JA281" s="59"/>
      <c r="JB281" s="59"/>
      <c r="JC281" s="59"/>
      <c r="JD281" s="59"/>
      <c r="JE281" s="59"/>
      <c r="JF281" s="59"/>
      <c r="JG281" s="59"/>
      <c r="JH281" s="59"/>
      <c r="JI281" s="59"/>
      <c r="JJ281" s="59"/>
      <c r="JK281" s="59"/>
      <c r="JL281" s="59"/>
      <c r="JM281" s="59"/>
      <c r="JN281" s="59"/>
      <c r="JO281" s="59"/>
      <c r="JP281" s="59"/>
      <c r="JQ281" s="59"/>
      <c r="JR281" s="59"/>
      <c r="JS281" s="59"/>
      <c r="JT281" s="59"/>
      <c r="JU281" s="59"/>
      <c r="JV281" s="59"/>
      <c r="JW281" s="59"/>
      <c r="JX281" s="59"/>
      <c r="JY281" s="59"/>
      <c r="JZ281" s="59"/>
      <c r="KA281" s="59"/>
      <c r="KB281" s="59"/>
      <c r="KC281" s="59"/>
      <c r="KD281" s="59"/>
      <c r="KE281" s="59"/>
      <c r="KF281" s="59"/>
      <c r="KG281" s="59"/>
      <c r="KH281" s="59"/>
      <c r="KI281" s="59"/>
      <c r="KJ281" s="59"/>
      <c r="KK281" s="59"/>
      <c r="KL281" s="59"/>
      <c r="KM281" s="59"/>
      <c r="KN281" s="59"/>
      <c r="KO281" s="59"/>
      <c r="KP281" s="59"/>
      <c r="KQ281" s="59"/>
      <c r="KR281" s="59"/>
      <c r="KS281" s="59"/>
      <c r="KT281" s="59"/>
      <c r="KU281" s="59"/>
      <c r="KV281" s="59"/>
      <c r="KW281" s="59"/>
      <c r="KX281" s="59"/>
      <c r="KY281" s="59"/>
      <c r="KZ281" s="59"/>
      <c r="LA281" s="59"/>
      <c r="LB281" s="59"/>
      <c r="LC281" s="59"/>
      <c r="LD281" s="59"/>
      <c r="LE281" s="59"/>
      <c r="LF281" s="59"/>
      <c r="LG281" s="59"/>
      <c r="LH281" s="59"/>
      <c r="LI281" s="59"/>
      <c r="LJ281" s="59"/>
      <c r="LK281" s="59"/>
      <c r="LL281" s="59"/>
      <c r="LM281" s="59"/>
      <c r="LN281" s="59"/>
      <c r="LO281" s="59"/>
      <c r="LP281" s="59"/>
      <c r="LQ281" s="59"/>
      <c r="LR281" s="59"/>
      <c r="LS281" s="59"/>
      <c r="LT281" s="59"/>
      <c r="LU281" s="59"/>
      <c r="LV281" s="59"/>
      <c r="LW281" s="59"/>
      <c r="LX281" s="59"/>
      <c r="LY281" s="59"/>
      <c r="LZ281" s="59"/>
      <c r="MA281" s="59"/>
      <c r="MB281" s="59"/>
      <c r="MC281" s="59"/>
      <c r="MD281" s="59"/>
      <c r="ME281" s="59"/>
      <c r="MF281" s="59"/>
      <c r="MG281" s="59"/>
      <c r="MH281" s="59"/>
      <c r="MI281" s="59"/>
      <c r="MJ281" s="59"/>
      <c r="MK281" s="59"/>
      <c r="ML281" s="59"/>
      <c r="MM281" s="59"/>
      <c r="MN281" s="59"/>
      <c r="MO281" s="59"/>
      <c r="MP281" s="59"/>
      <c r="MQ281" s="59"/>
      <c r="MR281" s="59"/>
      <c r="MS281" s="59"/>
      <c r="MT281" s="59"/>
      <c r="MU281" s="59"/>
      <c r="MV281" s="59"/>
      <c r="MW281" s="59"/>
      <c r="MX281" s="59"/>
      <c r="MY281" s="59"/>
      <c r="MZ281" s="59"/>
      <c r="NA281" s="59"/>
      <c r="NB281" s="59"/>
      <c r="NC281" s="59"/>
      <c r="ND281" s="59"/>
      <c r="NE281" s="59"/>
      <c r="NF281" s="59"/>
      <c r="NG281" s="59"/>
      <c r="NH281" s="59"/>
      <c r="NI281" s="59"/>
      <c r="NJ281" s="59"/>
      <c r="NK281" s="59"/>
      <c r="NL281" s="59"/>
      <c r="NM281" s="59"/>
      <c r="NN281" s="59"/>
      <c r="NO281" s="59"/>
      <c r="NP281" s="59"/>
      <c r="NQ281" s="59"/>
      <c r="NR281" s="59"/>
      <c r="NS281" s="59"/>
      <c r="NT281" s="59"/>
      <c r="NU281" s="59"/>
      <c r="NV281" s="59"/>
      <c r="NW281" s="59"/>
      <c r="NX281" s="59"/>
      <c r="NY281" s="59"/>
      <c r="NZ281" s="59"/>
      <c r="OA281" s="59"/>
      <c r="OB281" s="59"/>
      <c r="OC281" s="59"/>
      <c r="OD281" s="59"/>
      <c r="OE281" s="59"/>
      <c r="OF281" s="59"/>
      <c r="OG281" s="59"/>
      <c r="OH281" s="59"/>
      <c r="OI281" s="59"/>
      <c r="OJ281" s="59"/>
      <c r="OK281" s="59"/>
      <c r="OL281" s="59"/>
      <c r="OM281" s="59"/>
      <c r="ON281" s="59"/>
      <c r="OO281" s="59"/>
      <c r="OP281" s="59"/>
      <c r="OQ281" s="59"/>
      <c r="OR281" s="59"/>
      <c r="OS281" s="59"/>
      <c r="OT281" s="59"/>
      <c r="OU281" s="59"/>
      <c r="OV281" s="59"/>
      <c r="OW281" s="59"/>
      <c r="OX281" s="59"/>
      <c r="OY281" s="59"/>
      <c r="OZ281" s="59"/>
      <c r="PA281" s="59"/>
      <c r="PB281" s="59"/>
      <c r="PC281" s="59"/>
      <c r="PD281" s="59"/>
      <c r="PE281" s="59"/>
      <c r="PF281" s="59"/>
      <c r="PG281" s="59"/>
      <c r="PH281" s="59"/>
      <c r="PI281" s="59"/>
      <c r="PJ281" s="59"/>
      <c r="PK281" s="59"/>
      <c r="PL281" s="59"/>
      <c r="PM281" s="59"/>
      <c r="PN281" s="59"/>
      <c r="PO281" s="59"/>
      <c r="PP281" s="59"/>
      <c r="PQ281" s="59"/>
      <c r="PR281" s="59"/>
      <c r="PS281" s="59"/>
      <c r="PT281" s="59"/>
      <c r="PU281" s="59"/>
      <c r="PV281" s="59"/>
      <c r="PW281" s="59"/>
      <c r="PX281" s="59"/>
      <c r="PY281" s="59"/>
      <c r="PZ281" s="59"/>
      <c r="QA281" s="59"/>
      <c r="QB281" s="59"/>
      <c r="QC281" s="59"/>
      <c r="QD281" s="59"/>
      <c r="QE281" s="59"/>
      <c r="QF281" s="59"/>
      <c r="QG281" s="59"/>
      <c r="QH281" s="59"/>
      <c r="QI281" s="59"/>
      <c r="QJ281" s="59"/>
      <c r="QK281" s="59"/>
      <c r="QL281" s="59"/>
      <c r="QM281" s="59"/>
      <c r="QN281" s="59"/>
      <c r="QO281" s="59"/>
      <c r="QP281" s="59"/>
      <c r="QQ281" s="59"/>
      <c r="QR281" s="59"/>
      <c r="QS281" s="59"/>
      <c r="QT281" s="59"/>
      <c r="QU281" s="59"/>
      <c r="QV281" s="59"/>
      <c r="QW281" s="59"/>
      <c r="QX281" s="59"/>
      <c r="QY281" s="59"/>
      <c r="QZ281" s="59"/>
      <c r="RA281" s="59"/>
      <c r="RB281" s="59"/>
      <c r="RC281" s="59"/>
      <c r="RD281" s="59"/>
      <c r="RE281" s="59"/>
      <c r="RF281" s="59"/>
      <c r="RG281" s="59"/>
      <c r="RH281" s="59"/>
      <c r="RI281" s="59"/>
      <c r="RJ281" s="59"/>
      <c r="RK281" s="59"/>
      <c r="RL281" s="59"/>
      <c r="RM281" s="59"/>
      <c r="RN281" s="59"/>
      <c r="RO281" s="59"/>
      <c r="RP281" s="59"/>
      <c r="RQ281" s="59"/>
      <c r="RR281" s="59"/>
      <c r="RS281" s="59"/>
      <c r="RT281" s="59"/>
      <c r="RU281" s="59"/>
      <c r="RV281" s="59"/>
      <c r="RW281" s="59"/>
      <c r="RX281" s="59"/>
      <c r="RY281" s="59"/>
      <c r="RZ281" s="59"/>
      <c r="SA281" s="59"/>
      <c r="SB281" s="59"/>
      <c r="SC281" s="59"/>
      <c r="SD281" s="59"/>
      <c r="SE281" s="59"/>
      <c r="SF281" s="59"/>
      <c r="SG281" s="59"/>
      <c r="SH281" s="59"/>
      <c r="SI281" s="59"/>
      <c r="SJ281" s="59"/>
      <c r="SK281" s="59"/>
      <c r="SL281" s="59"/>
      <c r="SM281" s="59"/>
      <c r="SN281" s="59"/>
      <c r="SO281" s="59"/>
      <c r="SP281" s="59"/>
      <c r="SQ281" s="59"/>
      <c r="SR281" s="59"/>
      <c r="SS281" s="59"/>
      <c r="ST281" s="59"/>
      <c r="SU281" s="59"/>
      <c r="SV281" s="59"/>
      <c r="SW281" s="59"/>
      <c r="SX281" s="59"/>
      <c r="SY281" s="59"/>
      <c r="SZ281" s="59"/>
      <c r="TA281" s="59"/>
      <c r="TB281" s="59"/>
      <c r="TC281" s="59"/>
      <c r="TD281" s="59"/>
      <c r="TE281" s="59"/>
      <c r="TF281" s="59"/>
      <c r="TG281" s="59"/>
      <c r="TH281" s="59"/>
      <c r="TI281" s="59"/>
      <c r="TJ281" s="59"/>
      <c r="TK281" s="59"/>
      <c r="TL281" s="59"/>
      <c r="TM281" s="59"/>
      <c r="TN281" s="59"/>
      <c r="TO281" s="59"/>
      <c r="TP281" s="59"/>
      <c r="TQ281" s="59"/>
      <c r="TR281" s="59"/>
      <c r="TS281" s="59"/>
      <c r="TT281" s="59"/>
      <c r="TU281" s="59"/>
      <c r="TV281" s="59"/>
      <c r="TW281" s="59"/>
      <c r="TX281" s="59"/>
      <c r="TY281" s="59"/>
      <c r="TZ281" s="59"/>
      <c r="UA281" s="59"/>
      <c r="UB281" s="59"/>
      <c r="UC281" s="59"/>
      <c r="UD281" s="59"/>
      <c r="UE281" s="59"/>
      <c r="UF281" s="59"/>
      <c r="UG281" s="59"/>
      <c r="UH281" s="59"/>
      <c r="UI281" s="59"/>
      <c r="UJ281" s="59"/>
      <c r="UK281" s="59"/>
      <c r="UL281" s="59"/>
      <c r="UM281" s="59"/>
      <c r="UN281" s="59"/>
      <c r="UO281" s="59"/>
      <c r="UP281" s="59"/>
      <c r="UQ281" s="59"/>
      <c r="UR281" s="59"/>
      <c r="US281" s="59"/>
      <c r="UT281" s="59"/>
      <c r="UU281" s="59"/>
      <c r="UV281" s="59"/>
      <c r="UW281" s="59"/>
      <c r="UX281" s="59"/>
      <c r="UY281" s="59"/>
      <c r="UZ281" s="59"/>
      <c r="VA281" s="59"/>
      <c r="VB281" s="59"/>
      <c r="VC281" s="59"/>
      <c r="VD281" s="59"/>
      <c r="VE281" s="59"/>
      <c r="VF281" s="59"/>
      <c r="VG281" s="59"/>
      <c r="VH281" s="59"/>
      <c r="VI281" s="59"/>
      <c r="VJ281" s="59"/>
      <c r="VK281" s="59"/>
      <c r="VL281" s="59"/>
      <c r="VM281" s="59"/>
      <c r="VN281" s="59"/>
      <c r="VO281" s="59"/>
      <c r="VP281" s="59"/>
      <c r="VQ281" s="59"/>
      <c r="VR281" s="59"/>
      <c r="VS281" s="59"/>
      <c r="VT281" s="59"/>
      <c r="VU281" s="59"/>
      <c r="VV281" s="59"/>
      <c r="VW281" s="59"/>
      <c r="VX281" s="59"/>
      <c r="VY281" s="59"/>
      <c r="VZ281" s="59"/>
      <c r="WA281" s="59"/>
      <c r="WB281" s="59"/>
      <c r="WC281" s="59"/>
      <c r="WD281" s="59"/>
      <c r="WE281" s="59"/>
      <c r="WF281" s="59"/>
      <c r="WG281" s="59"/>
      <c r="WH281" s="59"/>
      <c r="WI281" s="59"/>
      <c r="WJ281" s="59"/>
      <c r="WK281" s="59"/>
      <c r="WL281" s="59"/>
      <c r="WM281" s="59"/>
      <c r="WN281" s="59"/>
      <c r="WO281" s="59"/>
      <c r="WP281" s="59"/>
      <c r="WQ281" s="59"/>
      <c r="WR281" s="59"/>
      <c r="WS281" s="59"/>
      <c r="WT281" s="59"/>
      <c r="WU281" s="59"/>
      <c r="WV281" s="59"/>
      <c r="WW281" s="59"/>
      <c r="WX281" s="59"/>
      <c r="WY281" s="59"/>
      <c r="WZ281" s="59"/>
      <c r="XA281" s="59"/>
      <c r="XB281" s="59"/>
      <c r="XC281" s="59"/>
      <c r="XD281" s="59"/>
      <c r="XE281" s="59"/>
      <c r="XF281" s="59"/>
      <c r="XG281" s="59"/>
      <c r="XH281" s="59"/>
      <c r="XI281" s="59"/>
      <c r="XJ281" s="59"/>
      <c r="XK281" s="59"/>
      <c r="XL281" s="59"/>
      <c r="XM281" s="59"/>
      <c r="XN281" s="59"/>
      <c r="XO281" s="59"/>
      <c r="XP281" s="59"/>
      <c r="XQ281" s="59"/>
      <c r="XR281" s="59"/>
      <c r="XS281" s="59"/>
      <c r="XT281" s="59"/>
      <c r="XU281" s="59"/>
      <c r="XV281" s="59"/>
      <c r="XW281" s="59"/>
      <c r="XX281" s="59"/>
      <c r="XY281" s="59"/>
      <c r="XZ281" s="59"/>
      <c r="YA281" s="59"/>
      <c r="YB281" s="59"/>
      <c r="YC281" s="59"/>
      <c r="YD281" s="59"/>
      <c r="YE281" s="59"/>
      <c r="YF281" s="59"/>
      <c r="YG281" s="59"/>
      <c r="YH281" s="59"/>
      <c r="YI281" s="59"/>
      <c r="YJ281" s="59"/>
      <c r="YK281" s="59"/>
      <c r="YL281" s="59"/>
      <c r="YM281" s="59"/>
      <c r="YN281" s="59"/>
      <c r="YO281" s="59"/>
      <c r="YP281" s="59"/>
      <c r="YQ281" s="59"/>
      <c r="YR281" s="59"/>
      <c r="YS281" s="59"/>
      <c r="YT281" s="59"/>
      <c r="YU281" s="59"/>
      <c r="YV281" s="59"/>
      <c r="YW281" s="59"/>
      <c r="YX281" s="59"/>
      <c r="YY281" s="59"/>
      <c r="YZ281" s="59"/>
      <c r="ZA281" s="59"/>
      <c r="ZB281" s="59"/>
      <c r="ZC281" s="59"/>
      <c r="ZD281" s="59"/>
      <c r="ZE281" s="59"/>
      <c r="ZF281" s="59"/>
      <c r="ZG281" s="59"/>
      <c r="ZH281" s="59"/>
      <c r="ZI281" s="59"/>
      <c r="ZJ281" s="59"/>
      <c r="ZK281" s="59"/>
      <c r="ZL281" s="59"/>
      <c r="ZM281" s="59"/>
      <c r="ZN281" s="59"/>
      <c r="ZO281" s="59"/>
      <c r="ZP281" s="59"/>
      <c r="ZQ281" s="59"/>
      <c r="ZR281" s="59"/>
      <c r="ZS281" s="59"/>
      <c r="ZT281" s="59"/>
      <c r="ZU281" s="59"/>
      <c r="ZV281" s="59"/>
      <c r="ZW281" s="59"/>
      <c r="ZX281" s="59"/>
      <c r="ZY281" s="59"/>
      <c r="ZZ281" s="59"/>
      <c r="AAA281" s="59"/>
      <c r="AAB281" s="59"/>
      <c r="AAC281" s="59"/>
      <c r="AAD281" s="59"/>
      <c r="AAE281" s="59"/>
      <c r="AAF281" s="59"/>
      <c r="AAG281" s="59"/>
      <c r="AAH281" s="59"/>
      <c r="AAI281" s="59"/>
      <c r="AAJ281" s="59"/>
      <c r="AAK281" s="59"/>
      <c r="AAL281" s="59"/>
      <c r="AAM281" s="59"/>
      <c r="AAN281" s="59"/>
      <c r="AAO281" s="59"/>
      <c r="AAP281" s="59"/>
      <c r="AAQ281" s="59"/>
      <c r="AAR281" s="59"/>
      <c r="AAS281" s="59"/>
      <c r="AAT281" s="59"/>
      <c r="AAU281" s="59"/>
      <c r="AAV281" s="59"/>
      <c r="AAW281" s="59"/>
      <c r="AAX281" s="59"/>
      <c r="AAY281" s="59"/>
      <c r="AAZ281" s="59"/>
      <c r="ABA281" s="59"/>
      <c r="ABB281" s="59"/>
      <c r="ABC281" s="59"/>
      <c r="ABD281" s="59"/>
      <c r="ABE281" s="59"/>
      <c r="ABF281" s="59"/>
      <c r="ABG281" s="59"/>
      <c r="ABH281" s="59"/>
      <c r="ABI281" s="59"/>
      <c r="ABJ281" s="59"/>
      <c r="ABK281" s="59"/>
      <c r="ABL281" s="59"/>
      <c r="ABM281" s="59"/>
      <c r="ABN281" s="59"/>
      <c r="ABO281" s="59"/>
      <c r="ABP281" s="59"/>
      <c r="ABQ281" s="59"/>
      <c r="ABR281" s="59"/>
      <c r="ABS281" s="59"/>
      <c r="ABT281" s="59"/>
      <c r="ABU281" s="59"/>
      <c r="ABV281" s="59"/>
      <c r="ABW281" s="59"/>
      <c r="ABX281" s="59"/>
      <c r="ABY281" s="59"/>
      <c r="ABZ281" s="59"/>
      <c r="ACA281" s="59"/>
      <c r="ACB281" s="59"/>
      <c r="ACC281" s="59"/>
      <c r="ACD281" s="59"/>
      <c r="ACE281" s="59"/>
      <c r="ACF281" s="59"/>
      <c r="ACG281" s="59"/>
      <c r="ACH281" s="59"/>
      <c r="ACI281" s="59"/>
      <c r="ACJ281" s="59"/>
      <c r="ACK281" s="59"/>
      <c r="ACL281" s="59"/>
      <c r="ACM281" s="59"/>
      <c r="ACN281" s="59"/>
      <c r="ACO281" s="59"/>
      <c r="ACP281" s="59"/>
      <c r="ACQ281" s="59"/>
      <c r="ACR281" s="59"/>
      <c r="ACS281" s="59"/>
      <c r="ACT281" s="59"/>
      <c r="ACU281" s="59"/>
      <c r="ACV281" s="59"/>
      <c r="ACW281" s="59"/>
      <c r="ACX281" s="59"/>
      <c r="ACY281" s="59"/>
      <c r="ACZ281" s="59"/>
      <c r="ADA281" s="59"/>
      <c r="ADB281" s="59"/>
      <c r="ADC281" s="59"/>
      <c r="ADD281" s="59"/>
      <c r="ADE281" s="59"/>
      <c r="ADF281" s="59"/>
      <c r="ADG281" s="59"/>
      <c r="ADH281" s="59"/>
      <c r="ADI281" s="59"/>
      <c r="ADJ281" s="59"/>
      <c r="ADK281" s="59"/>
      <c r="ADL281" s="59"/>
      <c r="ADM281" s="59"/>
      <c r="ADN281" s="59"/>
      <c r="ADO281" s="59"/>
      <c r="ADP281" s="59"/>
      <c r="ADQ281" s="59"/>
      <c r="ADR281" s="59"/>
      <c r="ADS281" s="59"/>
      <c r="ADT281" s="59"/>
      <c r="ADU281" s="59"/>
      <c r="ADV281" s="59"/>
      <c r="ADW281" s="59"/>
      <c r="ADX281" s="59"/>
      <c r="ADY281" s="59"/>
      <c r="ADZ281" s="59"/>
      <c r="AEA281" s="59"/>
      <c r="AEB281" s="59"/>
      <c r="AEC281" s="59"/>
      <c r="AED281" s="59"/>
      <c r="AEE281" s="59"/>
      <c r="AEF281" s="59"/>
      <c r="AEG281" s="59"/>
      <c r="AEH281" s="59"/>
      <c r="AEI281" s="59"/>
      <c r="AEJ281" s="59"/>
      <c r="AEK281" s="59"/>
      <c r="AEL281" s="59"/>
      <c r="AEM281" s="59"/>
      <c r="AEN281" s="59"/>
      <c r="AEO281" s="59"/>
      <c r="AEP281" s="59"/>
      <c r="AEQ281" s="59"/>
      <c r="AER281" s="59"/>
      <c r="AES281" s="59"/>
      <c r="AET281" s="59"/>
      <c r="AEU281" s="59"/>
      <c r="AEV281" s="59"/>
      <c r="AEW281" s="59"/>
      <c r="AEX281" s="59"/>
      <c r="AEY281" s="59"/>
      <c r="AEZ281" s="59"/>
      <c r="AFA281" s="59"/>
      <c r="AFB281" s="59"/>
      <c r="AFC281" s="59"/>
      <c r="AFD281" s="59"/>
      <c r="AFE281" s="59"/>
      <c r="AFF281" s="59"/>
      <c r="AFG281" s="59"/>
      <c r="AFH281" s="59"/>
      <c r="AFI281" s="59"/>
      <c r="AFJ281" s="59"/>
      <c r="AFK281" s="59"/>
      <c r="AFL281" s="59"/>
      <c r="AFM281" s="59"/>
      <c r="AFN281" s="59"/>
      <c r="AFO281" s="59"/>
      <c r="AFP281" s="59"/>
      <c r="AFQ281" s="59"/>
      <c r="AFR281" s="59"/>
      <c r="AFS281" s="59"/>
      <c r="AFT281" s="59"/>
      <c r="AFU281" s="59"/>
      <c r="AFV281" s="59"/>
      <c r="AFW281" s="59"/>
      <c r="AFX281" s="59"/>
      <c r="AFY281" s="59"/>
      <c r="AFZ281" s="59"/>
      <c r="AGA281" s="59"/>
      <c r="AGB281" s="59"/>
      <c r="AGC281" s="59"/>
      <c r="AGD281" s="59"/>
      <c r="AGE281" s="59"/>
      <c r="AGF281" s="59"/>
      <c r="AGG281" s="59"/>
      <c r="AGH281" s="59"/>
      <c r="AGI281" s="59"/>
      <c r="AGJ281" s="59"/>
      <c r="AGK281" s="59"/>
      <c r="AGL281" s="59"/>
      <c r="AGM281" s="59"/>
      <c r="AGN281" s="59"/>
      <c r="AGO281" s="59"/>
      <c r="AGP281" s="59"/>
      <c r="AGQ281" s="59"/>
      <c r="AGR281" s="59"/>
      <c r="AGS281" s="59"/>
      <c r="AGT281" s="59"/>
      <c r="AGU281" s="59"/>
      <c r="AGV281" s="59"/>
      <c r="AGW281" s="59"/>
      <c r="AGX281" s="59"/>
      <c r="AGY281" s="59"/>
      <c r="AGZ281" s="59"/>
      <c r="AHA281" s="59"/>
      <c r="AHB281" s="59"/>
      <c r="AHC281" s="59"/>
      <c r="AHD281" s="59"/>
      <c r="AHE281" s="59"/>
      <c r="AHF281" s="59"/>
      <c r="AHG281" s="59"/>
      <c r="AHH281" s="59"/>
      <c r="AHI281" s="59"/>
      <c r="AHJ281" s="59"/>
      <c r="AHK281" s="59"/>
      <c r="AHL281" s="59"/>
      <c r="AHM281" s="59"/>
      <c r="AHN281" s="59"/>
      <c r="AHO281" s="59"/>
      <c r="AHP281" s="59"/>
      <c r="AHQ281" s="59"/>
      <c r="AHR281" s="59"/>
      <c r="AHS281" s="59"/>
      <c r="AHT281" s="59"/>
      <c r="AHU281" s="59"/>
      <c r="AHV281" s="59"/>
      <c r="AHW281" s="59"/>
      <c r="AHX281" s="59"/>
      <c r="AHY281" s="59"/>
      <c r="AHZ281" s="59"/>
      <c r="AIA281" s="59"/>
      <c r="AIB281" s="59"/>
      <c r="AIC281" s="59"/>
      <c r="AID281" s="59"/>
      <c r="AIE281" s="59"/>
      <c r="AIF281" s="59"/>
      <c r="AIG281" s="59"/>
      <c r="AIH281" s="59"/>
      <c r="AII281" s="59"/>
      <c r="AIJ281" s="59"/>
      <c r="AIK281" s="59"/>
      <c r="AIL281" s="59"/>
      <c r="AIM281" s="59"/>
      <c r="AIN281" s="59"/>
      <c r="AIO281" s="59"/>
      <c r="AIP281" s="59"/>
      <c r="AIQ281" s="59"/>
      <c r="AIR281" s="59"/>
      <c r="AIS281" s="59"/>
      <c r="AIT281" s="59"/>
      <c r="AIU281" s="59"/>
      <c r="AIV281" s="59"/>
      <c r="AIW281" s="59"/>
      <c r="AIX281" s="59"/>
      <c r="AIY281" s="59"/>
      <c r="AIZ281" s="59"/>
      <c r="AJA281" s="59"/>
      <c r="AJB281" s="59"/>
      <c r="AJC281" s="59"/>
      <c r="AJD281" s="59"/>
      <c r="AJE281" s="59"/>
      <c r="AJF281" s="59"/>
      <c r="AJG281" s="59"/>
      <c r="AJH281" s="59"/>
      <c r="AJI281" s="59"/>
      <c r="AJJ281" s="59"/>
      <c r="AJK281" s="59"/>
      <c r="AJL281" s="59"/>
      <c r="AJM281" s="59"/>
      <c r="AJN281" s="59"/>
      <c r="AJO281" s="59"/>
      <c r="AJP281" s="59"/>
      <c r="AJQ281" s="59"/>
      <c r="AJR281" s="59"/>
      <c r="AJS281" s="59"/>
      <c r="AJT281" s="59"/>
      <c r="AJU281" s="59"/>
      <c r="AJV281" s="59"/>
      <c r="AJW281" s="59"/>
      <c r="AJX281" s="59"/>
      <c r="AJY281" s="59"/>
      <c r="AJZ281" s="59"/>
      <c r="AKA281" s="59"/>
      <c r="AKB281" s="59"/>
      <c r="AKC281" s="59"/>
      <c r="AKD281" s="59"/>
      <c r="AKE281" s="59"/>
      <c r="AKF281" s="59"/>
      <c r="AKG281" s="59"/>
      <c r="AKH281" s="59"/>
      <c r="AKI281" s="59"/>
      <c r="AKJ281" s="59"/>
      <c r="AKK281" s="59"/>
      <c r="AKL281" s="59"/>
      <c r="AKM281" s="59"/>
      <c r="AKN281" s="59"/>
      <c r="AKO281" s="59"/>
      <c r="AKP281" s="59"/>
      <c r="AKQ281" s="59"/>
      <c r="AKR281" s="59"/>
      <c r="AKS281" s="59"/>
      <c r="AKT281" s="59"/>
      <c r="AKU281" s="59"/>
      <c r="AKV281" s="59"/>
      <c r="AKW281" s="59"/>
      <c r="AKX281" s="59"/>
      <c r="AKY281" s="59"/>
      <c r="AKZ281" s="59"/>
      <c r="ALA281" s="59"/>
      <c r="ALB281" s="59"/>
      <c r="ALC281" s="59"/>
      <c r="ALD281" s="59"/>
      <c r="ALE281" s="59"/>
      <c r="ALF281" s="59"/>
      <c r="ALG281" s="59"/>
      <c r="ALH281" s="59"/>
      <c r="ALI281" s="59"/>
      <c r="ALJ281" s="59"/>
      <c r="ALK281" s="59"/>
      <c r="ALL281" s="59"/>
      <c r="ALM281" s="59"/>
      <c r="ALN281" s="59"/>
      <c r="ALO281" s="59"/>
      <c r="ALP281" s="59"/>
      <c r="ALQ281" s="59"/>
      <c r="ALR281" s="59"/>
      <c r="ALS281" s="59"/>
      <c r="ALT281" s="59"/>
      <c r="ALU281" s="59"/>
      <c r="ALV281" s="59"/>
      <c r="ALW281" s="59"/>
      <c r="ALX281" s="59"/>
      <c r="ALY281" s="59"/>
      <c r="ALZ281" s="59"/>
      <c r="AMA281" s="59"/>
      <c r="AMB281" s="59"/>
      <c r="AMC281" s="59"/>
      <c r="AMD281" s="59"/>
      <c r="AME281" s="59"/>
      <c r="AMF281" s="59"/>
      <c r="AMG281" s="59"/>
      <c r="AMH281" s="59"/>
      <c r="AMI281" s="59"/>
      <c r="AMJ281" s="59"/>
      <c r="AMK281" s="59"/>
      <c r="AML281" s="59"/>
      <c r="AMM281" s="59"/>
      <c r="AMN281" s="59"/>
      <c r="AMO281" s="59"/>
      <c r="AMP281" s="59"/>
      <c r="AMQ281" s="59"/>
      <c r="AMR281" s="59"/>
      <c r="AMS281" s="59"/>
      <c r="AMT281" s="59"/>
      <c r="AMU281" s="59"/>
      <c r="AMV281" s="59"/>
      <c r="AMW281" s="59"/>
      <c r="AMX281" s="59"/>
      <c r="AMY281" s="59"/>
      <c r="AMZ281" s="59"/>
      <c r="ANA281" s="59"/>
      <c r="ANB281" s="59"/>
      <c r="ANC281" s="59"/>
      <c r="AND281" s="59"/>
      <c r="ANE281" s="59"/>
      <c r="ANF281" s="59"/>
      <c r="ANG281" s="59"/>
      <c r="ANH281" s="59"/>
      <c r="ANI281" s="59"/>
      <c r="ANJ281" s="59"/>
      <c r="ANK281" s="59"/>
      <c r="ANL281" s="59"/>
      <c r="ANM281" s="59"/>
      <c r="ANN281" s="59"/>
      <c r="ANO281" s="59"/>
      <c r="ANP281" s="59"/>
      <c r="ANQ281" s="59"/>
      <c r="ANR281" s="59"/>
      <c r="ANS281" s="59"/>
      <c r="ANT281" s="59"/>
      <c r="ANU281" s="59"/>
      <c r="ANV281" s="59"/>
      <c r="ANW281" s="59"/>
      <c r="ANX281" s="59"/>
      <c r="ANY281" s="59"/>
      <c r="ANZ281" s="59"/>
      <c r="AOA281" s="59"/>
      <c r="AOB281" s="59"/>
      <c r="AOC281" s="59"/>
      <c r="AOD281" s="59"/>
      <c r="AOE281" s="59"/>
      <c r="AOF281" s="59"/>
      <c r="AOG281" s="59"/>
      <c r="AOH281" s="59"/>
      <c r="AOI281" s="59"/>
      <c r="AOJ281" s="59"/>
      <c r="AOK281" s="59"/>
      <c r="AOL281" s="59"/>
      <c r="AOM281" s="59"/>
      <c r="AON281" s="59"/>
      <c r="AOO281" s="59"/>
      <c r="AOP281" s="59"/>
      <c r="AOQ281" s="59"/>
      <c r="AOR281" s="59"/>
      <c r="AOS281" s="59"/>
      <c r="AOT281" s="59"/>
      <c r="AOU281" s="59"/>
      <c r="AOV281" s="59"/>
      <c r="AOW281" s="59"/>
      <c r="AOX281" s="59"/>
      <c r="AOY281" s="59"/>
      <c r="AOZ281" s="59"/>
      <c r="APA281" s="59"/>
      <c r="APB281" s="59"/>
      <c r="APC281" s="59"/>
      <c r="APD281" s="59"/>
      <c r="APE281" s="59"/>
      <c r="APF281" s="59"/>
      <c r="APG281" s="59"/>
      <c r="APH281" s="59"/>
      <c r="API281" s="59"/>
      <c r="APJ281" s="59"/>
      <c r="APK281" s="59"/>
      <c r="APL281" s="59"/>
      <c r="APM281" s="59"/>
      <c r="APN281" s="59"/>
      <c r="APO281" s="59"/>
      <c r="APP281" s="59"/>
      <c r="APQ281" s="59"/>
      <c r="APR281" s="59"/>
      <c r="APS281" s="59"/>
      <c r="APT281" s="59"/>
      <c r="APU281" s="59"/>
      <c r="APV281" s="59"/>
      <c r="APW281" s="59"/>
      <c r="APX281" s="59"/>
      <c r="APY281" s="59"/>
      <c r="APZ281" s="59"/>
      <c r="AQA281" s="59"/>
      <c r="AQB281" s="59"/>
      <c r="AQC281" s="59"/>
      <c r="AQD281" s="59"/>
      <c r="AQE281" s="59"/>
      <c r="AQF281" s="59"/>
      <c r="AQG281" s="59"/>
      <c r="AQH281" s="59"/>
      <c r="AQI281" s="59"/>
      <c r="AQJ281" s="59"/>
      <c r="AQK281" s="59"/>
      <c r="AQL281" s="59"/>
      <c r="AQM281" s="59"/>
      <c r="AQN281" s="59"/>
      <c r="AQO281" s="59"/>
      <c r="AQP281" s="59"/>
      <c r="AQQ281" s="59"/>
      <c r="AQR281" s="59"/>
      <c r="AQS281" s="59"/>
      <c r="AQT281" s="59"/>
      <c r="AQU281" s="59"/>
      <c r="AQV281" s="59"/>
      <c r="AQW281" s="59"/>
      <c r="AQX281" s="59"/>
      <c r="AQY281" s="59"/>
      <c r="AQZ281" s="59"/>
      <c r="ARA281" s="59"/>
      <c r="ARB281" s="59"/>
      <c r="ARC281" s="59"/>
      <c r="ARD281" s="59"/>
      <c r="ARE281" s="59"/>
      <c r="ARF281" s="59"/>
      <c r="ARG281" s="59"/>
      <c r="ARH281" s="59"/>
      <c r="ARI281" s="59"/>
      <c r="ARJ281" s="59"/>
      <c r="ARK281" s="59"/>
      <c r="ARL281" s="59"/>
      <c r="ARM281" s="59"/>
      <c r="ARN281" s="59"/>
      <c r="ARO281" s="59"/>
      <c r="ARP281" s="59"/>
      <c r="ARQ281" s="59"/>
      <c r="ARR281" s="59"/>
      <c r="ARS281" s="59"/>
      <c r="ART281" s="59"/>
      <c r="ARU281" s="59"/>
      <c r="ARV281" s="59"/>
      <c r="ARW281" s="59"/>
      <c r="ARX281" s="59"/>
      <c r="ARY281" s="59"/>
      <c r="ARZ281" s="59"/>
      <c r="ASA281" s="59"/>
      <c r="ASB281" s="59"/>
      <c r="ASC281" s="59"/>
      <c r="ASD281" s="59"/>
      <c r="ASE281" s="59"/>
      <c r="ASF281" s="59"/>
      <c r="ASG281" s="59"/>
      <c r="ASH281" s="59"/>
      <c r="ASI281" s="59"/>
      <c r="ASJ281" s="59"/>
      <c r="ASK281" s="59"/>
      <c r="ASL281" s="59"/>
      <c r="ASM281" s="59"/>
      <c r="ASN281" s="59"/>
      <c r="ASO281" s="59"/>
      <c r="ASP281" s="59"/>
      <c r="ASQ281" s="59"/>
      <c r="ASR281" s="59"/>
      <c r="ASS281" s="59"/>
      <c r="AST281" s="59"/>
      <c r="ASU281" s="59"/>
      <c r="ASV281" s="59"/>
      <c r="ASW281" s="59"/>
      <c r="ASX281" s="59"/>
      <c r="ASY281" s="59"/>
      <c r="ASZ281" s="59"/>
      <c r="ATA281" s="59"/>
      <c r="ATB281" s="59"/>
      <c r="ATC281" s="59"/>
      <c r="ATD281" s="59"/>
      <c r="ATE281" s="59"/>
      <c r="ATF281" s="59"/>
      <c r="ATG281" s="59"/>
      <c r="ATH281" s="59"/>
      <c r="ATI281" s="59"/>
      <c r="ATJ281" s="59"/>
      <c r="ATK281" s="59"/>
      <c r="ATL281" s="59"/>
      <c r="ATM281" s="59"/>
      <c r="ATN281" s="59"/>
      <c r="ATO281" s="59"/>
      <c r="ATP281" s="59"/>
      <c r="ATQ281" s="59"/>
      <c r="ATR281" s="59"/>
      <c r="ATS281" s="59"/>
      <c r="ATT281" s="59"/>
      <c r="ATU281" s="59"/>
      <c r="ATV281" s="59"/>
      <c r="ATW281" s="59"/>
      <c r="ATX281" s="59"/>
      <c r="ATY281" s="59"/>
      <c r="ATZ281" s="59"/>
      <c r="AUA281" s="59"/>
      <c r="AUB281" s="59"/>
      <c r="AUC281" s="59"/>
      <c r="AUD281" s="59"/>
      <c r="AUE281" s="59"/>
      <c r="AUF281" s="59"/>
      <c r="AUG281" s="59"/>
      <c r="AUH281" s="59"/>
      <c r="AUI281" s="59"/>
      <c r="AUJ281" s="59"/>
      <c r="AUK281" s="59"/>
      <c r="AUL281" s="59"/>
      <c r="AUM281" s="59"/>
      <c r="AUN281" s="59"/>
      <c r="AUO281" s="59"/>
      <c r="AUP281" s="59"/>
      <c r="AUQ281" s="59"/>
      <c r="AUR281" s="59"/>
      <c r="AUS281" s="59"/>
      <c r="AUT281" s="59"/>
      <c r="AUU281" s="59"/>
      <c r="AUV281" s="59"/>
      <c r="AUW281" s="59"/>
      <c r="AUX281" s="59"/>
      <c r="AUY281" s="59"/>
      <c r="AUZ281" s="59"/>
      <c r="AVA281" s="59"/>
      <c r="AVB281" s="59"/>
      <c r="AVC281" s="59"/>
      <c r="AVD281" s="59"/>
      <c r="AVE281" s="59"/>
      <c r="AVF281" s="59"/>
      <c r="AVG281" s="59"/>
      <c r="AVH281" s="59"/>
      <c r="AVI281" s="59"/>
      <c r="AVJ281" s="59"/>
      <c r="AVK281" s="59"/>
      <c r="AVL281" s="59"/>
      <c r="AVM281" s="59"/>
      <c r="AVN281" s="59"/>
      <c r="AVO281" s="59"/>
      <c r="AVP281" s="59"/>
      <c r="AVQ281" s="59"/>
      <c r="AVR281" s="59"/>
      <c r="AVS281" s="59"/>
      <c r="AVT281" s="59"/>
      <c r="AVU281" s="59"/>
      <c r="AVV281" s="59"/>
      <c r="AVW281" s="59"/>
      <c r="AVX281" s="59"/>
      <c r="AVY281" s="59"/>
      <c r="AVZ281" s="59"/>
      <c r="AWA281" s="59"/>
      <c r="AWB281" s="59"/>
      <c r="AWC281" s="59"/>
      <c r="AWD281" s="59"/>
      <c r="AWE281" s="59"/>
      <c r="AWF281" s="59"/>
      <c r="AWG281" s="59"/>
      <c r="AWH281" s="59"/>
      <c r="AWI281" s="59"/>
      <c r="AWJ281" s="59"/>
      <c r="AWK281" s="59"/>
      <c r="AWL281" s="59"/>
      <c r="AWM281" s="59"/>
      <c r="AWN281" s="59"/>
      <c r="AWO281" s="59"/>
      <c r="AWP281" s="59"/>
      <c r="AWQ281" s="59"/>
      <c r="AWR281" s="59"/>
      <c r="AWS281" s="59"/>
      <c r="AWT281" s="59"/>
      <c r="AWU281" s="59"/>
      <c r="AWV281" s="59"/>
      <c r="AWW281" s="59"/>
      <c r="AWX281" s="59"/>
      <c r="AWY281" s="59"/>
      <c r="AWZ281" s="59"/>
      <c r="AXA281" s="59"/>
      <c r="AXB281" s="59"/>
      <c r="AXC281" s="59"/>
      <c r="AXD281" s="59"/>
      <c r="AXE281" s="59"/>
      <c r="AXF281" s="59"/>
      <c r="AXG281" s="59"/>
      <c r="AXH281" s="59"/>
      <c r="AXI281" s="59"/>
      <c r="AXJ281" s="59"/>
      <c r="AXK281" s="59"/>
      <c r="AXL281" s="59"/>
      <c r="AXM281" s="59"/>
      <c r="AXN281" s="59"/>
      <c r="AXO281" s="59"/>
      <c r="AXP281" s="59"/>
      <c r="AXQ281" s="59"/>
      <c r="AXR281" s="59"/>
      <c r="AXS281" s="59"/>
      <c r="AXT281" s="59"/>
      <c r="AXU281" s="59"/>
      <c r="AXV281" s="59"/>
      <c r="AXW281" s="59"/>
      <c r="AXX281" s="59"/>
      <c r="AXY281" s="59"/>
      <c r="AXZ281" s="59"/>
      <c r="AYA281" s="59"/>
      <c r="AYB281" s="59"/>
      <c r="AYC281" s="59"/>
      <c r="AYD281" s="59"/>
      <c r="AYE281" s="59"/>
      <c r="AYF281" s="59"/>
      <c r="AYG281" s="59"/>
      <c r="AYH281" s="59"/>
      <c r="AYI281" s="59"/>
      <c r="AYJ281" s="59"/>
      <c r="AYK281" s="59"/>
      <c r="AYL281" s="59"/>
      <c r="AYM281" s="59"/>
      <c r="AYN281" s="59"/>
      <c r="AYO281" s="59"/>
      <c r="AYP281" s="59"/>
      <c r="AYQ281" s="59"/>
      <c r="AYR281" s="59"/>
      <c r="AYS281" s="59"/>
      <c r="AYT281" s="59"/>
      <c r="AYU281" s="59"/>
      <c r="AYV281" s="59"/>
      <c r="AYW281" s="59"/>
      <c r="AYX281" s="59"/>
      <c r="AYY281" s="59"/>
      <c r="AYZ281" s="59"/>
      <c r="AZA281" s="59"/>
      <c r="AZB281" s="59"/>
      <c r="AZC281" s="59"/>
      <c r="AZD281" s="59"/>
      <c r="AZE281" s="59"/>
      <c r="AZF281" s="59"/>
      <c r="AZG281" s="59"/>
      <c r="AZH281" s="59"/>
      <c r="AZI281" s="59"/>
      <c r="AZJ281" s="59"/>
      <c r="AZK281" s="59"/>
      <c r="AZL281" s="59"/>
      <c r="AZM281" s="59"/>
      <c r="AZN281" s="59"/>
      <c r="AZO281" s="59"/>
      <c r="AZP281" s="59"/>
      <c r="AZQ281" s="59"/>
      <c r="AZR281" s="59"/>
      <c r="AZS281" s="59"/>
      <c r="AZT281" s="59"/>
      <c r="AZU281" s="59"/>
      <c r="AZV281" s="59"/>
      <c r="AZW281" s="59"/>
      <c r="AZX281" s="59"/>
      <c r="AZY281" s="59"/>
      <c r="AZZ281" s="59"/>
      <c r="BAA281" s="59"/>
      <c r="BAB281" s="59"/>
      <c r="BAC281" s="59"/>
      <c r="BAD281" s="59"/>
      <c r="BAE281" s="59"/>
      <c r="BAF281" s="59"/>
      <c r="BAG281" s="59"/>
      <c r="BAH281" s="59"/>
      <c r="BAI281" s="59"/>
      <c r="BAJ281" s="59"/>
      <c r="BAK281" s="59"/>
      <c r="BAL281" s="59"/>
      <c r="BAM281" s="59"/>
      <c r="BAN281" s="59"/>
      <c r="BAO281" s="59"/>
      <c r="BAP281" s="59"/>
      <c r="BAQ281" s="59"/>
      <c r="BAR281" s="59"/>
      <c r="BAS281" s="59"/>
      <c r="BAT281" s="59"/>
      <c r="BAU281" s="59"/>
      <c r="BAV281" s="59"/>
      <c r="BAW281" s="59"/>
      <c r="BAX281" s="59"/>
      <c r="BAY281" s="59"/>
      <c r="BAZ281" s="59"/>
      <c r="BBA281" s="59"/>
      <c r="BBB281" s="59"/>
      <c r="BBC281" s="59"/>
      <c r="BBD281" s="59"/>
      <c r="BBE281" s="59"/>
      <c r="BBF281" s="59"/>
      <c r="BBG281" s="59"/>
      <c r="BBH281" s="59"/>
      <c r="BBI281" s="59"/>
      <c r="BBJ281" s="59"/>
      <c r="BBK281" s="59"/>
      <c r="BBL281" s="59"/>
      <c r="BBM281" s="59"/>
      <c r="BBN281" s="59"/>
      <c r="BBO281" s="59"/>
      <c r="BBP281" s="59"/>
      <c r="BBQ281" s="59"/>
      <c r="BBR281" s="59"/>
      <c r="BBS281" s="59"/>
      <c r="BBT281" s="59"/>
      <c r="BBU281" s="59"/>
      <c r="BBV281" s="59"/>
      <c r="BBW281" s="59"/>
      <c r="BBX281" s="59"/>
      <c r="BBY281" s="59"/>
      <c r="BBZ281" s="59"/>
      <c r="BCA281" s="59"/>
      <c r="BCB281" s="59"/>
      <c r="BCC281" s="59"/>
      <c r="BCD281" s="59"/>
      <c r="BCE281" s="59"/>
      <c r="BCF281" s="59"/>
      <c r="BCG281" s="59"/>
      <c r="BCH281" s="59"/>
      <c r="BCI281" s="59"/>
      <c r="BCJ281" s="59"/>
      <c r="BCK281" s="59"/>
      <c r="BCL281" s="59"/>
      <c r="BCM281" s="59"/>
      <c r="BCN281" s="59"/>
      <c r="BCO281" s="59"/>
      <c r="BCP281" s="59"/>
      <c r="BCQ281" s="59"/>
      <c r="BCR281" s="59"/>
      <c r="BCS281" s="59"/>
      <c r="BCT281" s="59"/>
      <c r="BCU281" s="59"/>
      <c r="BCV281" s="59"/>
      <c r="BCW281" s="59"/>
      <c r="BCX281" s="59"/>
      <c r="BCY281" s="59"/>
      <c r="BCZ281" s="59"/>
      <c r="BDA281" s="59"/>
      <c r="BDB281" s="59"/>
      <c r="BDC281" s="59"/>
      <c r="BDD281" s="59"/>
      <c r="BDE281" s="59"/>
      <c r="BDF281" s="59"/>
      <c r="BDG281" s="59"/>
      <c r="BDH281" s="59"/>
      <c r="BDI281" s="59"/>
      <c r="BDJ281" s="59"/>
      <c r="BDK281" s="59"/>
      <c r="BDL281" s="59"/>
      <c r="BDM281" s="59"/>
      <c r="BDN281" s="59"/>
      <c r="BDO281" s="59"/>
      <c r="BDP281" s="59"/>
      <c r="BDQ281" s="59"/>
      <c r="BDR281" s="59"/>
      <c r="BDS281" s="59"/>
      <c r="BDT281" s="59"/>
      <c r="BDU281" s="59"/>
      <c r="BDV281" s="59"/>
      <c r="BDW281" s="59"/>
      <c r="BDX281" s="59"/>
      <c r="BDY281" s="59"/>
      <c r="BDZ281" s="59"/>
      <c r="BEA281" s="59"/>
      <c r="BEB281" s="59"/>
      <c r="BEC281" s="59"/>
      <c r="BED281" s="59"/>
      <c r="BEE281" s="59"/>
      <c r="BEF281" s="59"/>
      <c r="BEG281" s="59"/>
      <c r="BEH281" s="59"/>
      <c r="BEI281" s="59"/>
      <c r="BEJ281" s="59"/>
      <c r="BEK281" s="59"/>
      <c r="BEL281" s="59"/>
      <c r="BEM281" s="59"/>
      <c r="BEN281" s="59"/>
      <c r="BEO281" s="59"/>
      <c r="BEP281" s="59"/>
      <c r="BEQ281" s="59"/>
      <c r="BER281" s="59"/>
      <c r="BES281" s="59"/>
      <c r="BET281" s="59"/>
      <c r="BEU281" s="59"/>
      <c r="BEV281" s="59"/>
      <c r="BEW281" s="59"/>
      <c r="BEX281" s="59"/>
      <c r="BEY281" s="59"/>
      <c r="BEZ281" s="59"/>
      <c r="BFA281" s="59"/>
      <c r="BFB281" s="59"/>
      <c r="BFC281" s="59"/>
      <c r="BFD281" s="59"/>
      <c r="BFE281" s="59"/>
      <c r="BFF281" s="59"/>
      <c r="BFG281" s="59"/>
      <c r="BFH281" s="59"/>
      <c r="BFI281" s="59"/>
      <c r="BFJ281" s="59"/>
      <c r="BFK281" s="59"/>
      <c r="BFL281" s="59"/>
      <c r="BFM281" s="59"/>
      <c r="BFN281" s="59"/>
      <c r="BFO281" s="59"/>
      <c r="BFP281" s="59"/>
      <c r="BFQ281" s="59"/>
      <c r="BFR281" s="59"/>
      <c r="BFS281" s="59"/>
      <c r="BFT281" s="59"/>
      <c r="BFU281" s="59"/>
      <c r="BFV281" s="59"/>
      <c r="BFW281" s="59"/>
      <c r="BFX281" s="59"/>
      <c r="BFY281" s="59"/>
      <c r="BFZ281" s="59"/>
      <c r="BGA281" s="59"/>
      <c r="BGB281" s="59"/>
      <c r="BGC281" s="59"/>
      <c r="BGD281" s="59"/>
      <c r="BGE281" s="59"/>
      <c r="BGF281" s="59"/>
      <c r="BGG281" s="59"/>
      <c r="BGH281" s="59"/>
      <c r="BGI281" s="59"/>
      <c r="BGJ281" s="59"/>
      <c r="BGK281" s="59"/>
      <c r="BGL281" s="59"/>
      <c r="BGM281" s="59"/>
      <c r="BGN281" s="59"/>
      <c r="BGO281" s="59"/>
      <c r="BGP281" s="59"/>
      <c r="BGQ281" s="59"/>
      <c r="BGR281" s="59"/>
      <c r="BGS281" s="59"/>
      <c r="BGT281" s="59"/>
      <c r="BGU281" s="59"/>
      <c r="BGV281" s="59"/>
      <c r="BGW281" s="59"/>
      <c r="BGX281" s="59"/>
      <c r="BGY281" s="59"/>
      <c r="BGZ281" s="59"/>
      <c r="BHA281" s="59"/>
      <c r="BHB281" s="59"/>
      <c r="BHC281" s="59"/>
      <c r="BHD281" s="59"/>
      <c r="BHE281" s="59"/>
      <c r="BHF281" s="59"/>
      <c r="BHG281" s="59"/>
      <c r="BHH281" s="59"/>
      <c r="BHI281" s="59"/>
      <c r="BHJ281" s="59"/>
      <c r="BHK281" s="59"/>
      <c r="BHL281" s="59"/>
      <c r="BHM281" s="59"/>
      <c r="BHN281" s="59"/>
      <c r="BHO281" s="59"/>
      <c r="BHP281" s="59"/>
      <c r="BHQ281" s="59"/>
      <c r="BHR281" s="59"/>
      <c r="BHS281" s="59"/>
      <c r="BHT281" s="59"/>
      <c r="BHU281" s="59"/>
      <c r="BHV281" s="59"/>
      <c r="BHW281" s="59"/>
      <c r="BHX281" s="59"/>
      <c r="BHY281" s="59"/>
      <c r="BHZ281" s="59"/>
      <c r="BIA281" s="59"/>
      <c r="BIB281" s="59"/>
      <c r="BIC281" s="59"/>
      <c r="BID281" s="59"/>
      <c r="BIE281" s="59"/>
      <c r="BIF281" s="59"/>
      <c r="BIG281" s="59"/>
      <c r="BIH281" s="59"/>
      <c r="BII281" s="59"/>
      <c r="BIJ281" s="59"/>
      <c r="BIK281" s="59"/>
      <c r="BIL281" s="59"/>
      <c r="BIM281" s="59"/>
      <c r="BIN281" s="59"/>
      <c r="BIO281" s="59"/>
      <c r="BIP281" s="59"/>
      <c r="BIQ281" s="59"/>
      <c r="BIR281" s="59"/>
      <c r="BIS281" s="59"/>
      <c r="BIT281" s="59"/>
      <c r="BIU281" s="59"/>
      <c r="BIV281" s="59"/>
      <c r="BIW281" s="59"/>
      <c r="BIX281" s="59"/>
      <c r="BIY281" s="59"/>
      <c r="BIZ281" s="59"/>
      <c r="BJA281" s="59"/>
      <c r="BJB281" s="59"/>
      <c r="BJC281" s="59"/>
      <c r="BJD281" s="59"/>
      <c r="BJE281" s="59"/>
      <c r="BJF281" s="59"/>
      <c r="BJG281" s="59"/>
      <c r="BJH281" s="59"/>
      <c r="BJI281" s="59"/>
      <c r="BJJ281" s="59"/>
      <c r="BJK281" s="59"/>
      <c r="BJL281" s="59"/>
      <c r="BJM281" s="59"/>
      <c r="BJN281" s="59"/>
      <c r="BJO281" s="59"/>
      <c r="BJP281" s="59"/>
      <c r="BJQ281" s="59"/>
      <c r="BJR281" s="59"/>
      <c r="BJS281" s="59"/>
      <c r="BJT281" s="59"/>
      <c r="BJU281" s="59"/>
      <c r="BJV281" s="59"/>
      <c r="BJW281" s="59"/>
      <c r="BJX281" s="59"/>
      <c r="BJY281" s="59"/>
      <c r="BJZ281" s="59"/>
      <c r="BKA281" s="59"/>
      <c r="BKB281" s="59"/>
      <c r="BKC281" s="59"/>
      <c r="BKD281" s="59"/>
      <c r="BKE281" s="59"/>
      <c r="BKF281" s="59"/>
      <c r="BKG281" s="59"/>
      <c r="BKH281" s="59"/>
      <c r="BKI281" s="59"/>
      <c r="BKJ281" s="59"/>
      <c r="BKK281" s="59"/>
      <c r="BKL281" s="59"/>
      <c r="BKM281" s="59"/>
      <c r="BKN281" s="59"/>
      <c r="BKO281" s="59"/>
      <c r="BKP281" s="59"/>
      <c r="BKQ281" s="59"/>
      <c r="BKR281" s="59"/>
      <c r="BKS281" s="59"/>
      <c r="BKT281" s="59"/>
      <c r="BKU281" s="59"/>
      <c r="BKV281" s="59"/>
      <c r="BKW281" s="59"/>
      <c r="BKX281" s="59"/>
      <c r="BKY281" s="59"/>
      <c r="BKZ281" s="59"/>
      <c r="BLA281" s="59"/>
      <c r="BLB281" s="59"/>
      <c r="BLC281" s="59"/>
      <c r="BLD281" s="59"/>
      <c r="BLE281" s="59"/>
      <c r="BLF281" s="59"/>
      <c r="BLG281" s="59"/>
      <c r="BLH281" s="59"/>
      <c r="BLI281" s="59"/>
      <c r="BLJ281" s="59"/>
      <c r="BLK281" s="59"/>
      <c r="BLL281" s="59"/>
      <c r="BLM281" s="59"/>
      <c r="BLN281" s="59"/>
      <c r="BLO281" s="59"/>
      <c r="BLP281" s="59"/>
      <c r="BLQ281" s="59"/>
      <c r="BLR281" s="59"/>
      <c r="BLS281" s="59"/>
      <c r="BLT281" s="59"/>
      <c r="BLU281" s="59"/>
      <c r="BLV281" s="59"/>
      <c r="BLW281" s="59"/>
      <c r="BLX281" s="59"/>
      <c r="BLY281" s="59"/>
      <c r="BLZ281" s="59"/>
      <c r="BMA281" s="59"/>
      <c r="BMB281" s="59"/>
      <c r="BMC281" s="59"/>
      <c r="BMD281" s="59"/>
      <c r="BME281" s="59"/>
      <c r="BMF281" s="59"/>
      <c r="BMG281" s="59"/>
      <c r="BMH281" s="59"/>
      <c r="BMI281" s="59"/>
      <c r="BMJ281" s="59"/>
      <c r="BMK281" s="59"/>
      <c r="BML281" s="59"/>
      <c r="BMM281" s="59"/>
      <c r="BMN281" s="59"/>
      <c r="BMO281" s="59"/>
      <c r="BMP281" s="59"/>
      <c r="BMQ281" s="59"/>
      <c r="BMR281" s="59"/>
      <c r="BMS281" s="59"/>
      <c r="BMT281" s="59"/>
      <c r="BMU281" s="59"/>
      <c r="BMV281" s="59"/>
      <c r="BMW281" s="59"/>
      <c r="BMX281" s="59"/>
      <c r="BMY281" s="59"/>
      <c r="BMZ281" s="59"/>
      <c r="BNA281" s="59"/>
      <c r="BNB281" s="59"/>
      <c r="BNC281" s="59"/>
      <c r="BND281" s="59"/>
      <c r="BNE281" s="59"/>
      <c r="BNF281" s="59"/>
      <c r="BNG281" s="59"/>
      <c r="BNH281" s="59"/>
      <c r="BNI281" s="59"/>
      <c r="BNJ281" s="59"/>
      <c r="BNK281" s="59"/>
      <c r="BNL281" s="59"/>
      <c r="BNM281" s="59"/>
      <c r="BNN281" s="59"/>
      <c r="BNO281" s="59"/>
      <c r="BNP281" s="59"/>
      <c r="BNQ281" s="59"/>
      <c r="BNR281" s="59"/>
      <c r="BNS281" s="59"/>
      <c r="BNT281" s="59"/>
      <c r="BNU281" s="59"/>
      <c r="BNV281" s="59"/>
      <c r="BNW281" s="59"/>
      <c r="BNX281" s="59"/>
      <c r="BNY281" s="59"/>
      <c r="BNZ281" s="59"/>
      <c r="BOA281" s="59"/>
      <c r="BOB281" s="59"/>
      <c r="BOC281" s="59"/>
      <c r="BOD281" s="59"/>
      <c r="BOE281" s="59"/>
      <c r="BOF281" s="59"/>
      <c r="BOG281" s="59"/>
      <c r="BOH281" s="59"/>
      <c r="BOI281" s="59"/>
      <c r="BOJ281" s="59"/>
      <c r="BOK281" s="59"/>
      <c r="BOL281" s="59"/>
      <c r="BOM281" s="59"/>
      <c r="BON281" s="59"/>
      <c r="BOO281" s="59"/>
      <c r="BOP281" s="59"/>
      <c r="BOQ281" s="59"/>
      <c r="BOR281" s="59"/>
      <c r="BOS281" s="59"/>
      <c r="BOT281" s="59"/>
      <c r="BOU281" s="59"/>
      <c r="BOV281" s="59"/>
      <c r="BOW281" s="59"/>
      <c r="BOX281" s="59"/>
      <c r="BOY281" s="59"/>
      <c r="BOZ281" s="59"/>
      <c r="BPA281" s="59"/>
      <c r="BPB281" s="59"/>
      <c r="BPC281" s="59"/>
      <c r="BPD281" s="59"/>
      <c r="BPE281" s="59"/>
      <c r="BPF281" s="59"/>
      <c r="BPG281" s="59"/>
      <c r="BPH281" s="59"/>
      <c r="BPI281" s="59"/>
      <c r="BPJ281" s="59"/>
      <c r="BPK281" s="59"/>
      <c r="BPL281" s="59"/>
      <c r="BPM281" s="59"/>
      <c r="BPN281" s="59"/>
      <c r="BPO281" s="59"/>
      <c r="BPP281" s="59"/>
      <c r="BPQ281" s="59"/>
      <c r="BPR281" s="59"/>
      <c r="BPS281" s="59"/>
      <c r="BPT281" s="59"/>
      <c r="BPU281" s="59"/>
      <c r="BPV281" s="59"/>
      <c r="BPW281" s="59"/>
      <c r="BPX281" s="59"/>
      <c r="BPY281" s="59"/>
      <c r="BPZ281" s="59"/>
      <c r="BQA281" s="59"/>
      <c r="BQB281" s="59"/>
      <c r="BQC281" s="59"/>
      <c r="BQD281" s="59"/>
      <c r="BQE281" s="59"/>
      <c r="BQF281" s="59"/>
      <c r="BQG281" s="59"/>
      <c r="BQH281" s="59"/>
      <c r="BQI281" s="59"/>
      <c r="BQJ281" s="59"/>
      <c r="BQK281" s="59"/>
      <c r="BQL281" s="59"/>
      <c r="BQM281" s="59"/>
      <c r="BQN281" s="59"/>
      <c r="BQO281" s="59"/>
      <c r="BQP281" s="59"/>
      <c r="BQQ281" s="59"/>
      <c r="BQR281" s="59"/>
      <c r="BQS281" s="59"/>
      <c r="BQT281" s="59"/>
      <c r="BQU281" s="59"/>
      <c r="BQV281" s="59"/>
      <c r="BQW281" s="59"/>
      <c r="BQX281" s="59"/>
      <c r="BQY281" s="59"/>
      <c r="BQZ281" s="59"/>
      <c r="BRA281" s="59"/>
      <c r="BRB281" s="59"/>
      <c r="BRC281" s="59"/>
      <c r="BRD281" s="59"/>
      <c r="BRE281" s="59"/>
      <c r="BRF281" s="59"/>
      <c r="BRG281" s="59"/>
      <c r="BRH281" s="59"/>
      <c r="BRI281" s="59"/>
      <c r="BRJ281" s="59"/>
      <c r="BRK281" s="59"/>
      <c r="BRL281" s="59"/>
      <c r="BRM281" s="59"/>
      <c r="BRN281" s="59"/>
      <c r="BRO281" s="59"/>
      <c r="BRP281" s="59"/>
      <c r="BRQ281" s="59"/>
      <c r="BRR281" s="59"/>
      <c r="BRS281" s="59"/>
      <c r="BRT281" s="59"/>
      <c r="BRU281" s="59"/>
      <c r="BRV281" s="59"/>
      <c r="BRW281" s="59"/>
      <c r="BRX281" s="59"/>
      <c r="BRY281" s="59"/>
      <c r="BRZ281" s="59"/>
      <c r="BSA281" s="59"/>
      <c r="BSB281" s="59"/>
      <c r="BSC281" s="59"/>
      <c r="BSD281" s="59"/>
      <c r="BSE281" s="59"/>
      <c r="BSF281" s="59"/>
      <c r="BSG281" s="59"/>
      <c r="BSH281" s="59"/>
      <c r="BSI281" s="59"/>
      <c r="BSJ281" s="59"/>
      <c r="BSK281" s="59"/>
      <c r="BSL281" s="59"/>
      <c r="BSM281" s="59"/>
      <c r="BSN281" s="59"/>
      <c r="BSO281" s="59"/>
      <c r="BSP281" s="59"/>
      <c r="BSQ281" s="59"/>
      <c r="BSR281" s="59"/>
      <c r="BSS281" s="59"/>
      <c r="BST281" s="59"/>
      <c r="BSU281" s="59"/>
      <c r="BSV281" s="59"/>
      <c r="BSW281" s="59"/>
      <c r="BSX281" s="59"/>
      <c r="BSY281" s="59"/>
      <c r="BSZ281" s="59"/>
      <c r="BTA281" s="59"/>
      <c r="BTB281" s="59"/>
      <c r="BTC281" s="59"/>
      <c r="BTD281" s="59"/>
      <c r="BTE281" s="59"/>
      <c r="BTF281" s="59"/>
      <c r="BTG281" s="59"/>
      <c r="BTH281" s="59"/>
      <c r="BTI281" s="59"/>
      <c r="BTJ281" s="59"/>
      <c r="BTK281" s="59"/>
      <c r="BTL281" s="59"/>
      <c r="BTM281" s="59"/>
      <c r="BTN281" s="59"/>
      <c r="BTO281" s="59"/>
      <c r="BTP281" s="59"/>
      <c r="BTQ281" s="59"/>
      <c r="BTR281" s="59"/>
      <c r="BTS281" s="59"/>
      <c r="BTT281" s="59"/>
      <c r="BTU281" s="59"/>
      <c r="BTV281" s="59"/>
      <c r="BTW281" s="59"/>
      <c r="BTX281" s="59"/>
      <c r="BTY281" s="59"/>
      <c r="BTZ281" s="59"/>
      <c r="BUA281" s="59"/>
      <c r="BUB281" s="59"/>
      <c r="BUC281" s="59"/>
      <c r="BUD281" s="59"/>
      <c r="BUE281" s="59"/>
      <c r="BUF281" s="59"/>
      <c r="BUG281" s="59"/>
      <c r="BUH281" s="59"/>
      <c r="BUI281" s="59"/>
      <c r="BUJ281" s="59"/>
      <c r="BUK281" s="59"/>
      <c r="BUL281" s="59"/>
      <c r="BUM281" s="59"/>
      <c r="BUN281" s="59"/>
      <c r="BUO281" s="59"/>
      <c r="BUP281" s="59"/>
      <c r="BUQ281" s="59"/>
      <c r="BUR281" s="59"/>
      <c r="BUS281" s="59"/>
      <c r="BUT281" s="59"/>
      <c r="BUU281" s="59"/>
      <c r="BUV281" s="59"/>
      <c r="BUW281" s="59"/>
      <c r="BUX281" s="59"/>
      <c r="BUY281" s="59"/>
      <c r="BUZ281" s="59"/>
      <c r="BVA281" s="59"/>
      <c r="BVB281" s="59"/>
      <c r="BVC281" s="59"/>
      <c r="BVD281" s="59"/>
      <c r="BVE281" s="59"/>
      <c r="BVF281" s="59"/>
      <c r="BVG281" s="59"/>
      <c r="BVH281" s="59"/>
      <c r="BVI281" s="59"/>
      <c r="BVJ281" s="59"/>
      <c r="BVK281" s="59"/>
      <c r="BVL281" s="59"/>
      <c r="BVM281" s="59"/>
      <c r="BVN281" s="59"/>
      <c r="BVO281" s="59"/>
      <c r="BVP281" s="59"/>
      <c r="BVQ281" s="59"/>
      <c r="BVR281" s="59"/>
      <c r="BVS281" s="59"/>
      <c r="BVT281" s="59"/>
      <c r="BVU281" s="59"/>
      <c r="BVV281" s="59"/>
      <c r="BVW281" s="59"/>
      <c r="BVX281" s="59"/>
      <c r="BVY281" s="59"/>
      <c r="BVZ281" s="59"/>
      <c r="BWA281" s="59"/>
      <c r="BWB281" s="59"/>
      <c r="BWC281" s="59"/>
      <c r="BWD281" s="59"/>
      <c r="BWE281" s="59"/>
      <c r="BWF281" s="59"/>
      <c r="BWG281" s="59"/>
      <c r="BWH281" s="59"/>
      <c r="BWI281" s="59"/>
      <c r="BWJ281" s="59"/>
      <c r="BWK281" s="59"/>
      <c r="BWL281" s="59"/>
      <c r="BWM281" s="59"/>
      <c r="BWN281" s="59"/>
      <c r="BWO281" s="59"/>
      <c r="BWP281" s="59"/>
      <c r="BWQ281" s="59"/>
      <c r="BWR281" s="59"/>
      <c r="BWS281" s="59"/>
      <c r="BWT281" s="59"/>
      <c r="BWU281" s="59"/>
      <c r="BWV281" s="59"/>
      <c r="BWW281" s="59"/>
      <c r="BWX281" s="59"/>
      <c r="BWY281" s="59"/>
      <c r="BWZ281" s="59"/>
      <c r="BXA281" s="59"/>
      <c r="BXB281" s="59"/>
      <c r="BXC281" s="59"/>
      <c r="BXD281" s="59"/>
      <c r="BXE281" s="59"/>
      <c r="BXF281" s="59"/>
      <c r="BXG281" s="59"/>
      <c r="BXH281" s="59"/>
      <c r="BXI281" s="59"/>
      <c r="BXJ281" s="59"/>
      <c r="BXK281" s="59"/>
      <c r="BXL281" s="59"/>
      <c r="BXM281" s="59"/>
      <c r="BXN281" s="59"/>
      <c r="BXO281" s="59"/>
      <c r="BXP281" s="59"/>
      <c r="BXQ281" s="59"/>
      <c r="BXR281" s="59"/>
      <c r="BXS281" s="59"/>
      <c r="BXT281" s="59"/>
      <c r="BXU281" s="59"/>
      <c r="BXV281" s="59"/>
      <c r="BXW281" s="59"/>
      <c r="BXX281" s="59"/>
      <c r="BXY281" s="59"/>
      <c r="BXZ281" s="59"/>
      <c r="BYA281" s="59"/>
      <c r="BYB281" s="59"/>
      <c r="BYC281" s="59"/>
      <c r="BYD281" s="59"/>
      <c r="BYE281" s="59"/>
      <c r="BYF281" s="59"/>
      <c r="BYG281" s="59"/>
      <c r="BYH281" s="59"/>
      <c r="BYI281" s="59"/>
      <c r="BYJ281" s="59"/>
      <c r="BYK281" s="59"/>
      <c r="BYL281" s="59"/>
      <c r="BYM281" s="59"/>
      <c r="BYN281" s="59"/>
      <c r="BYO281" s="59"/>
      <c r="BYP281" s="59"/>
      <c r="BYQ281" s="59"/>
      <c r="BYR281" s="59"/>
      <c r="BYS281" s="59"/>
      <c r="BYT281" s="59"/>
      <c r="BYU281" s="59"/>
      <c r="BYV281" s="59"/>
      <c r="BYW281" s="59"/>
      <c r="BYX281" s="59"/>
      <c r="BYY281" s="59"/>
      <c r="BYZ281" s="59"/>
      <c r="BZA281" s="59"/>
      <c r="BZB281" s="59"/>
      <c r="BZC281" s="59"/>
      <c r="BZD281" s="59"/>
      <c r="BZE281" s="59"/>
      <c r="BZF281" s="59"/>
      <c r="BZG281" s="59"/>
      <c r="BZH281" s="59"/>
      <c r="BZI281" s="59"/>
      <c r="BZJ281" s="59"/>
      <c r="BZK281" s="59"/>
      <c r="BZL281" s="59"/>
      <c r="BZM281" s="59"/>
      <c r="BZN281" s="59"/>
      <c r="BZO281" s="59"/>
      <c r="BZP281" s="59"/>
      <c r="BZQ281" s="59"/>
      <c r="BZR281" s="59"/>
      <c r="BZS281" s="59"/>
      <c r="BZT281" s="59"/>
      <c r="BZU281" s="59"/>
      <c r="BZV281" s="59"/>
      <c r="BZW281" s="59"/>
      <c r="BZX281" s="59"/>
      <c r="BZY281" s="59"/>
      <c r="BZZ281" s="59"/>
      <c r="CAA281" s="59"/>
      <c r="CAB281" s="59"/>
      <c r="CAC281" s="59"/>
      <c r="CAD281" s="59"/>
      <c r="CAE281" s="59"/>
      <c r="CAF281" s="59"/>
      <c r="CAG281" s="59"/>
      <c r="CAH281" s="59"/>
      <c r="CAI281" s="59"/>
      <c r="CAJ281" s="59"/>
      <c r="CAK281" s="59"/>
      <c r="CAL281" s="59"/>
      <c r="CAM281" s="59"/>
      <c r="CAN281" s="59"/>
      <c r="CAO281" s="59"/>
      <c r="CAP281" s="59"/>
      <c r="CAQ281" s="59"/>
      <c r="CAR281" s="59"/>
      <c r="CAS281" s="59"/>
      <c r="CAT281" s="59"/>
      <c r="CAU281" s="59"/>
      <c r="CAV281" s="59"/>
      <c r="CAW281" s="59"/>
      <c r="CAX281" s="59"/>
      <c r="CAY281" s="59"/>
      <c r="CAZ281" s="59"/>
      <c r="CBA281" s="59"/>
      <c r="CBB281" s="59"/>
      <c r="CBC281" s="59"/>
      <c r="CBD281" s="59"/>
      <c r="CBE281" s="59"/>
      <c r="CBF281" s="59"/>
      <c r="CBG281" s="59"/>
      <c r="CBH281" s="59"/>
      <c r="CBI281" s="59"/>
      <c r="CBJ281" s="59"/>
      <c r="CBK281" s="59"/>
      <c r="CBL281" s="59"/>
      <c r="CBM281" s="59"/>
      <c r="CBN281" s="59"/>
      <c r="CBO281" s="59"/>
      <c r="CBP281" s="59"/>
      <c r="CBQ281" s="59"/>
      <c r="CBR281" s="59"/>
      <c r="CBS281" s="59"/>
      <c r="CBT281" s="59"/>
      <c r="CBU281" s="59"/>
      <c r="CBV281" s="59"/>
      <c r="CBW281" s="59"/>
      <c r="CBX281" s="59"/>
      <c r="CBY281" s="59"/>
      <c r="CBZ281" s="59"/>
      <c r="CCA281" s="59"/>
      <c r="CCB281" s="59"/>
      <c r="CCC281" s="59"/>
      <c r="CCD281" s="59"/>
      <c r="CCE281" s="59"/>
      <c r="CCF281" s="59"/>
      <c r="CCG281" s="59"/>
      <c r="CCH281" s="59"/>
      <c r="CCI281" s="59"/>
      <c r="CCJ281" s="59"/>
      <c r="CCK281" s="59"/>
      <c r="CCL281" s="59"/>
      <c r="CCM281" s="59"/>
      <c r="CCN281" s="59"/>
      <c r="CCO281" s="59"/>
      <c r="CCP281" s="59"/>
      <c r="CCQ281" s="59"/>
      <c r="CCR281" s="59"/>
      <c r="CCS281" s="59"/>
      <c r="CCT281" s="59"/>
      <c r="CCU281" s="59"/>
      <c r="CCV281" s="59"/>
      <c r="CCW281" s="59"/>
      <c r="CCX281" s="59"/>
      <c r="CCY281" s="59"/>
      <c r="CCZ281" s="59"/>
      <c r="CDA281" s="59"/>
      <c r="CDB281" s="59"/>
      <c r="CDC281" s="59"/>
      <c r="CDD281" s="59"/>
      <c r="CDE281" s="59"/>
      <c r="CDF281" s="59"/>
      <c r="CDG281" s="59"/>
      <c r="CDH281" s="59"/>
      <c r="CDI281" s="59"/>
      <c r="CDJ281" s="59"/>
      <c r="CDK281" s="59"/>
      <c r="CDL281" s="59"/>
      <c r="CDM281" s="59"/>
      <c r="CDN281" s="59"/>
      <c r="CDO281" s="59"/>
      <c r="CDP281" s="59"/>
      <c r="CDQ281" s="59"/>
      <c r="CDR281" s="59"/>
      <c r="CDS281" s="59"/>
      <c r="CDT281" s="59"/>
      <c r="CDU281" s="59"/>
      <c r="CDV281" s="59"/>
      <c r="CDW281" s="59"/>
      <c r="CDX281" s="59"/>
      <c r="CDY281" s="59"/>
      <c r="CDZ281" s="59"/>
      <c r="CEA281" s="59"/>
      <c r="CEB281" s="59"/>
      <c r="CEC281" s="59"/>
      <c r="CED281" s="59"/>
      <c r="CEE281" s="59"/>
      <c r="CEF281" s="59"/>
      <c r="CEG281" s="59"/>
      <c r="CEH281" s="59"/>
      <c r="CEI281" s="59"/>
      <c r="CEJ281" s="59"/>
      <c r="CEK281" s="59"/>
      <c r="CEL281" s="59"/>
      <c r="CEM281" s="59"/>
      <c r="CEN281" s="59"/>
      <c r="CEO281" s="59"/>
      <c r="CEP281" s="59"/>
      <c r="CEQ281" s="59"/>
      <c r="CER281" s="59"/>
      <c r="CES281" s="59"/>
      <c r="CET281" s="59"/>
      <c r="CEU281" s="59"/>
      <c r="CEV281" s="59"/>
      <c r="CEW281" s="59"/>
      <c r="CEX281" s="59"/>
      <c r="CEY281" s="59"/>
      <c r="CEZ281" s="59"/>
      <c r="CFA281" s="59"/>
      <c r="CFB281" s="59"/>
      <c r="CFC281" s="59"/>
      <c r="CFD281" s="59"/>
      <c r="CFE281" s="59"/>
      <c r="CFF281" s="59"/>
      <c r="CFG281" s="59"/>
      <c r="CFH281" s="59"/>
      <c r="CFI281" s="59"/>
      <c r="CFJ281" s="59"/>
      <c r="CFK281" s="59"/>
      <c r="CFL281" s="59"/>
      <c r="CFM281" s="59"/>
      <c r="CFN281" s="59"/>
      <c r="CFO281" s="59"/>
      <c r="CFP281" s="59"/>
      <c r="CFQ281" s="59"/>
      <c r="CFR281" s="59"/>
      <c r="CFS281" s="59"/>
      <c r="CFT281" s="59"/>
      <c r="CFU281" s="59"/>
      <c r="CFV281" s="59"/>
      <c r="CFW281" s="59"/>
      <c r="CFX281" s="59"/>
      <c r="CFY281" s="59"/>
      <c r="CFZ281" s="59"/>
      <c r="CGA281" s="59"/>
      <c r="CGB281" s="59"/>
      <c r="CGC281" s="59"/>
      <c r="CGD281" s="59"/>
      <c r="CGE281" s="59"/>
      <c r="CGF281" s="59"/>
      <c r="CGG281" s="59"/>
      <c r="CGH281" s="59"/>
      <c r="CGI281" s="59"/>
      <c r="CGJ281" s="59"/>
      <c r="CGK281" s="59"/>
      <c r="CGL281" s="59"/>
      <c r="CGM281" s="59"/>
      <c r="CGN281" s="59"/>
      <c r="CGO281" s="59"/>
      <c r="CGP281" s="59"/>
      <c r="CGQ281" s="59"/>
      <c r="CGR281" s="59"/>
      <c r="CGS281" s="59"/>
      <c r="CGT281" s="59"/>
      <c r="CGU281" s="59"/>
      <c r="CGV281" s="59"/>
      <c r="CGW281" s="59"/>
      <c r="CGX281" s="59"/>
      <c r="CGY281" s="59"/>
      <c r="CGZ281" s="59"/>
      <c r="CHA281" s="59"/>
      <c r="CHB281" s="59"/>
      <c r="CHC281" s="59"/>
      <c r="CHD281" s="59"/>
      <c r="CHE281" s="59"/>
      <c r="CHF281" s="59"/>
      <c r="CHG281" s="59"/>
      <c r="CHH281" s="59"/>
      <c r="CHI281" s="59"/>
      <c r="CHJ281" s="59"/>
      <c r="CHK281" s="59"/>
      <c r="CHL281" s="59"/>
      <c r="CHM281" s="59"/>
      <c r="CHN281" s="59"/>
      <c r="CHO281" s="59"/>
      <c r="CHP281" s="59"/>
      <c r="CHQ281" s="59"/>
      <c r="CHR281" s="59"/>
      <c r="CHS281" s="59"/>
      <c r="CHT281" s="59"/>
      <c r="CHU281" s="59"/>
      <c r="CHV281" s="59"/>
      <c r="CHW281" s="59"/>
      <c r="CHX281" s="59"/>
      <c r="CHY281" s="59"/>
      <c r="CHZ281" s="59"/>
      <c r="CIA281" s="59"/>
      <c r="CIB281" s="59"/>
      <c r="CIC281" s="59"/>
      <c r="CID281" s="59"/>
      <c r="CIE281" s="59"/>
      <c r="CIF281" s="59"/>
      <c r="CIG281" s="59"/>
      <c r="CIH281" s="59"/>
      <c r="CII281" s="59"/>
      <c r="CIJ281" s="59"/>
      <c r="CIK281" s="59"/>
      <c r="CIL281" s="59"/>
      <c r="CIM281" s="59"/>
      <c r="CIN281" s="59"/>
      <c r="CIO281" s="59"/>
      <c r="CIP281" s="59"/>
      <c r="CIQ281" s="59"/>
      <c r="CIR281" s="59"/>
      <c r="CIS281" s="59"/>
      <c r="CIT281" s="59"/>
      <c r="CIU281" s="59"/>
      <c r="CIV281" s="59"/>
      <c r="CIW281" s="59"/>
      <c r="CIX281" s="59"/>
      <c r="CIY281" s="59"/>
      <c r="CIZ281" s="59"/>
      <c r="CJA281" s="59"/>
      <c r="CJB281" s="59"/>
      <c r="CJC281" s="59"/>
      <c r="CJD281" s="59"/>
      <c r="CJE281" s="59"/>
      <c r="CJF281" s="59"/>
      <c r="CJG281" s="59"/>
      <c r="CJH281" s="59"/>
      <c r="CJI281" s="59"/>
      <c r="CJJ281" s="59"/>
      <c r="CJK281" s="59"/>
      <c r="CJL281" s="59"/>
      <c r="CJM281" s="59"/>
      <c r="CJN281" s="59"/>
      <c r="CJO281" s="59"/>
      <c r="CJP281" s="59"/>
      <c r="CJQ281" s="59"/>
      <c r="CJR281" s="59"/>
      <c r="CJS281" s="59"/>
      <c r="CJT281" s="59"/>
      <c r="CJU281" s="59"/>
      <c r="CJV281" s="59"/>
      <c r="CJW281" s="59"/>
      <c r="CJX281" s="59"/>
      <c r="CJY281" s="59"/>
      <c r="CJZ281" s="59"/>
      <c r="CKA281" s="59"/>
      <c r="CKB281" s="59"/>
      <c r="CKC281" s="59"/>
      <c r="CKD281" s="59"/>
      <c r="CKE281" s="59"/>
      <c r="CKF281" s="59"/>
      <c r="CKG281" s="59"/>
      <c r="CKH281" s="59"/>
      <c r="CKI281" s="59"/>
      <c r="CKJ281" s="59"/>
      <c r="CKK281" s="59"/>
      <c r="CKL281" s="59"/>
      <c r="CKM281" s="59"/>
      <c r="CKN281" s="59"/>
      <c r="CKO281" s="59"/>
      <c r="CKP281" s="59"/>
      <c r="CKQ281" s="59"/>
      <c r="CKR281" s="59"/>
      <c r="CKS281" s="59"/>
      <c r="CKT281" s="59"/>
      <c r="CKU281" s="59"/>
      <c r="CKV281" s="59"/>
      <c r="CKW281" s="59"/>
      <c r="CKX281" s="59"/>
      <c r="CKY281" s="59"/>
      <c r="CKZ281" s="59"/>
      <c r="CLA281" s="59"/>
      <c r="CLB281" s="59"/>
      <c r="CLC281" s="59"/>
      <c r="CLD281" s="59"/>
      <c r="CLE281" s="59"/>
      <c r="CLF281" s="59"/>
      <c r="CLG281" s="59"/>
      <c r="CLH281" s="59"/>
      <c r="CLI281" s="59"/>
      <c r="CLJ281" s="59"/>
      <c r="CLK281" s="59"/>
      <c r="CLL281" s="59"/>
      <c r="CLM281" s="59"/>
      <c r="CLN281" s="59"/>
      <c r="CLO281" s="59"/>
      <c r="CLP281" s="59"/>
      <c r="CLQ281" s="59"/>
      <c r="CLR281" s="59"/>
      <c r="CLS281" s="59"/>
      <c r="CLT281" s="59"/>
      <c r="CLU281" s="59"/>
      <c r="CLV281" s="59"/>
      <c r="CLW281" s="59"/>
      <c r="CLX281" s="59"/>
      <c r="CLY281" s="59"/>
      <c r="CLZ281" s="59"/>
      <c r="CMA281" s="59"/>
      <c r="CMB281" s="59"/>
      <c r="CMC281" s="59"/>
      <c r="CMD281" s="59"/>
      <c r="CME281" s="59"/>
      <c r="CMF281" s="59"/>
      <c r="CMG281" s="59"/>
      <c r="CMH281" s="59"/>
      <c r="CMI281" s="59"/>
      <c r="CMJ281" s="59"/>
      <c r="CMK281" s="59"/>
      <c r="CML281" s="59"/>
      <c r="CMM281" s="59"/>
      <c r="CMN281" s="59"/>
      <c r="CMO281" s="59"/>
      <c r="CMP281" s="59"/>
      <c r="CMQ281" s="59"/>
      <c r="CMR281" s="59"/>
      <c r="CMS281" s="59"/>
      <c r="CMT281" s="59"/>
      <c r="CMU281" s="59"/>
      <c r="CMV281" s="59"/>
      <c r="CMW281" s="59"/>
      <c r="CMX281" s="59"/>
      <c r="CMY281" s="59"/>
      <c r="CMZ281" s="59"/>
      <c r="CNA281" s="59"/>
      <c r="CNB281" s="59"/>
      <c r="CNC281" s="59"/>
      <c r="CND281" s="59"/>
      <c r="CNE281" s="59"/>
      <c r="CNF281" s="59"/>
      <c r="CNG281" s="59"/>
      <c r="CNH281" s="59"/>
      <c r="CNI281" s="59"/>
      <c r="CNJ281" s="59"/>
      <c r="CNK281" s="59"/>
      <c r="CNL281" s="59"/>
      <c r="CNM281" s="59"/>
      <c r="CNN281" s="59"/>
      <c r="CNO281" s="59"/>
      <c r="CNP281" s="59"/>
      <c r="CNQ281" s="59"/>
      <c r="CNR281" s="59"/>
      <c r="CNS281" s="59"/>
      <c r="CNT281" s="59"/>
      <c r="CNU281" s="59"/>
      <c r="CNV281" s="59"/>
      <c r="CNW281" s="59"/>
      <c r="CNX281" s="59"/>
      <c r="CNY281" s="59"/>
      <c r="CNZ281" s="59"/>
      <c r="COA281" s="59"/>
      <c r="COB281" s="59"/>
      <c r="COC281" s="59"/>
      <c r="COD281" s="59"/>
      <c r="COE281" s="59"/>
      <c r="COF281" s="59"/>
      <c r="COG281" s="59"/>
      <c r="COH281" s="59"/>
      <c r="COI281" s="59"/>
      <c r="COJ281" s="59"/>
      <c r="COK281" s="59"/>
      <c r="COL281" s="59"/>
      <c r="COM281" s="59"/>
      <c r="CON281" s="59"/>
      <c r="COO281" s="59"/>
      <c r="COP281" s="59"/>
      <c r="COQ281" s="59"/>
      <c r="COR281" s="59"/>
      <c r="COS281" s="59"/>
      <c r="COT281" s="59"/>
      <c r="COU281" s="59"/>
      <c r="COV281" s="59"/>
      <c r="COW281" s="59"/>
      <c r="COX281" s="59"/>
      <c r="COY281" s="59"/>
      <c r="COZ281" s="59"/>
      <c r="CPA281" s="59"/>
      <c r="CPB281" s="59"/>
      <c r="CPC281" s="59"/>
      <c r="CPD281" s="59"/>
      <c r="CPE281" s="59"/>
      <c r="CPF281" s="59"/>
      <c r="CPG281" s="59"/>
      <c r="CPH281" s="59"/>
      <c r="CPI281" s="59"/>
      <c r="CPJ281" s="59"/>
      <c r="CPK281" s="59"/>
      <c r="CPL281" s="59"/>
      <c r="CPM281" s="59"/>
      <c r="CPN281" s="59"/>
      <c r="CPO281" s="59"/>
      <c r="CPP281" s="59"/>
      <c r="CPQ281" s="59"/>
      <c r="CPR281" s="59"/>
      <c r="CPS281" s="59"/>
      <c r="CPT281" s="59"/>
      <c r="CPU281" s="59"/>
      <c r="CPV281" s="59"/>
      <c r="CPW281" s="59"/>
      <c r="CPX281" s="59"/>
      <c r="CPY281" s="59"/>
      <c r="CPZ281" s="59"/>
      <c r="CQA281" s="59"/>
      <c r="CQB281" s="59"/>
      <c r="CQC281" s="59"/>
      <c r="CQD281" s="59"/>
      <c r="CQE281" s="59"/>
      <c r="CQF281" s="59"/>
      <c r="CQG281" s="59"/>
      <c r="CQH281" s="59"/>
      <c r="CQI281" s="59"/>
      <c r="CQJ281" s="59"/>
      <c r="CQK281" s="59"/>
      <c r="CQL281" s="59"/>
      <c r="CQM281" s="59"/>
      <c r="CQN281" s="59"/>
      <c r="CQO281" s="59"/>
      <c r="CQP281" s="59"/>
      <c r="CQQ281" s="59"/>
      <c r="CQR281" s="59"/>
      <c r="CQS281" s="59"/>
      <c r="CQT281" s="59"/>
      <c r="CQU281" s="59"/>
      <c r="CQV281" s="59"/>
      <c r="CQW281" s="59"/>
      <c r="CQX281" s="59"/>
      <c r="CQY281" s="59"/>
      <c r="CQZ281" s="59"/>
      <c r="CRA281" s="59"/>
      <c r="CRB281" s="59"/>
      <c r="CRC281" s="59"/>
      <c r="CRD281" s="59"/>
      <c r="CRE281" s="59"/>
      <c r="CRF281" s="59"/>
      <c r="CRG281" s="59"/>
      <c r="CRH281" s="59"/>
      <c r="CRI281" s="59"/>
      <c r="CRJ281" s="59"/>
      <c r="CRK281" s="59"/>
      <c r="CRL281" s="59"/>
      <c r="CRM281" s="59"/>
      <c r="CRN281" s="59"/>
      <c r="CRO281" s="59"/>
      <c r="CRP281" s="59"/>
      <c r="CRQ281" s="59"/>
      <c r="CRR281" s="59"/>
      <c r="CRS281" s="59"/>
      <c r="CRT281" s="59"/>
      <c r="CRU281" s="59"/>
      <c r="CRV281" s="59"/>
      <c r="CRW281" s="59"/>
      <c r="CRX281" s="59"/>
      <c r="CRY281" s="59"/>
      <c r="CRZ281" s="59"/>
      <c r="CSA281" s="59"/>
      <c r="CSB281" s="59"/>
      <c r="CSC281" s="59"/>
      <c r="CSD281" s="59"/>
      <c r="CSE281" s="59"/>
      <c r="CSF281" s="59"/>
      <c r="CSG281" s="59"/>
      <c r="CSH281" s="59"/>
      <c r="CSI281" s="59"/>
      <c r="CSJ281" s="59"/>
      <c r="CSK281" s="59"/>
      <c r="CSL281" s="59"/>
      <c r="CSM281" s="59"/>
      <c r="CSN281" s="59"/>
      <c r="CSO281" s="59"/>
      <c r="CSP281" s="59"/>
      <c r="CSQ281" s="59"/>
      <c r="CSR281" s="59"/>
      <c r="CSS281" s="59"/>
      <c r="CST281" s="59"/>
      <c r="CSU281" s="59"/>
      <c r="CSV281" s="59"/>
      <c r="CSW281" s="59"/>
      <c r="CSX281" s="59"/>
      <c r="CSY281" s="59"/>
      <c r="CSZ281" s="59"/>
      <c r="CTA281" s="59"/>
      <c r="CTB281" s="59"/>
      <c r="CTC281" s="59"/>
      <c r="CTD281" s="59"/>
      <c r="CTE281" s="59"/>
      <c r="CTF281" s="59"/>
      <c r="CTG281" s="59"/>
      <c r="CTH281" s="59"/>
      <c r="CTI281" s="59"/>
      <c r="CTJ281" s="59"/>
      <c r="CTK281" s="59"/>
      <c r="CTL281" s="59"/>
      <c r="CTM281" s="59"/>
      <c r="CTN281" s="59"/>
      <c r="CTO281" s="59"/>
      <c r="CTP281" s="59"/>
      <c r="CTQ281" s="59"/>
      <c r="CTR281" s="59"/>
      <c r="CTS281" s="59"/>
      <c r="CTT281" s="59"/>
      <c r="CTU281" s="59"/>
      <c r="CTV281" s="59"/>
      <c r="CTW281" s="59"/>
      <c r="CTX281" s="59"/>
      <c r="CTY281" s="59"/>
      <c r="CTZ281" s="59"/>
      <c r="CUA281" s="59"/>
      <c r="CUB281" s="59"/>
      <c r="CUC281" s="59"/>
      <c r="CUD281" s="59"/>
      <c r="CUE281" s="59"/>
      <c r="CUF281" s="59"/>
      <c r="CUG281" s="59"/>
      <c r="CUH281" s="59"/>
      <c r="CUI281" s="59"/>
      <c r="CUJ281" s="59"/>
      <c r="CUK281" s="59"/>
      <c r="CUL281" s="59"/>
      <c r="CUM281" s="59"/>
      <c r="CUN281" s="59"/>
      <c r="CUO281" s="59"/>
      <c r="CUP281" s="59"/>
      <c r="CUQ281" s="59"/>
      <c r="CUR281" s="59"/>
      <c r="CUS281" s="59"/>
      <c r="CUT281" s="59"/>
      <c r="CUU281" s="59"/>
      <c r="CUV281" s="59"/>
      <c r="CUW281" s="59"/>
      <c r="CUX281" s="59"/>
      <c r="CUY281" s="59"/>
      <c r="CUZ281" s="59"/>
      <c r="CVA281" s="59"/>
      <c r="CVB281" s="59"/>
      <c r="CVC281" s="59"/>
      <c r="CVD281" s="59"/>
      <c r="CVE281" s="59"/>
      <c r="CVF281" s="59"/>
      <c r="CVG281" s="59"/>
      <c r="CVH281" s="59"/>
      <c r="CVI281" s="59"/>
      <c r="CVJ281" s="59"/>
      <c r="CVK281" s="59"/>
      <c r="CVL281" s="59"/>
      <c r="CVM281" s="59"/>
      <c r="CVN281" s="59"/>
      <c r="CVO281" s="59"/>
      <c r="CVP281" s="59"/>
      <c r="CVQ281" s="59"/>
      <c r="CVR281" s="59"/>
      <c r="CVS281" s="59"/>
      <c r="CVT281" s="59"/>
      <c r="CVU281" s="59"/>
      <c r="CVV281" s="59"/>
      <c r="CVW281" s="59"/>
      <c r="CVX281" s="59"/>
      <c r="CVY281" s="59"/>
      <c r="CVZ281" s="59"/>
      <c r="CWA281" s="59"/>
      <c r="CWB281" s="59"/>
      <c r="CWC281" s="59"/>
      <c r="CWD281" s="59"/>
      <c r="CWE281" s="59"/>
      <c r="CWF281" s="59"/>
      <c r="CWG281" s="59"/>
      <c r="CWH281" s="59"/>
      <c r="CWI281" s="59"/>
      <c r="CWJ281" s="59"/>
      <c r="CWK281" s="59"/>
      <c r="CWL281" s="59"/>
      <c r="CWM281" s="59"/>
      <c r="CWN281" s="59"/>
      <c r="CWO281" s="59"/>
      <c r="CWP281" s="59"/>
      <c r="CWQ281" s="59"/>
      <c r="CWR281" s="59"/>
      <c r="CWS281" s="59"/>
    </row>
    <row r="282" spans="1:2645" s="60" customFormat="1">
      <c r="A282" s="108" t="s">
        <v>440</v>
      </c>
      <c r="B282" s="108"/>
      <c r="C282" s="108"/>
      <c r="D282" s="108"/>
      <c r="E282" s="108"/>
      <c r="F282" s="108"/>
      <c r="G282" s="108"/>
      <c r="H282" s="108"/>
      <c r="I282" s="108"/>
      <c r="J282" s="108"/>
      <c r="K282" s="108"/>
      <c r="L282" s="108"/>
      <c r="M282" s="108"/>
      <c r="N282" s="108"/>
      <c r="O282" s="108"/>
      <c r="P282" s="108"/>
      <c r="Q282" s="108"/>
      <c r="R282" s="108"/>
      <c r="S282" s="108"/>
      <c r="T282" s="108"/>
      <c r="U282" s="59"/>
      <c r="V282" s="59"/>
      <c r="W282" s="6"/>
      <c r="X282" s="59"/>
      <c r="Y282" s="59"/>
      <c r="Z282" s="59"/>
      <c r="AA282" s="59"/>
      <c r="AB282" s="59"/>
      <c r="AC282"/>
      <c r="AD282"/>
      <c r="AE282"/>
      <c r="AF282"/>
      <c r="AG282"/>
      <c r="AH282"/>
      <c r="AI282"/>
      <c r="AJ282"/>
      <c r="AK282"/>
      <c r="AL282"/>
      <c r="AM282"/>
      <c r="AN282"/>
      <c r="AO282"/>
      <c r="AP282"/>
      <c r="AQ282"/>
      <c r="AR282"/>
      <c r="AS282"/>
      <c r="AT282"/>
      <c r="AU282" s="59"/>
      <c r="AV282" s="59"/>
      <c r="AW282" s="59"/>
      <c r="AX282" s="59"/>
      <c r="AY282" s="59"/>
      <c r="AZ282" s="59"/>
      <c r="BA282" s="59"/>
      <c r="BB282" s="59"/>
      <c r="BC282" s="59"/>
      <c r="BD282" s="59"/>
      <c r="BE282" s="59"/>
      <c r="BF282" s="59"/>
      <c r="BG282" s="59"/>
      <c r="BH282" s="59"/>
      <c r="BI282" s="59"/>
      <c r="BJ282" s="59"/>
      <c r="BK282" s="59"/>
      <c r="BL282" s="59"/>
      <c r="BM282" s="59"/>
      <c r="BN282" s="59"/>
      <c r="BO282" s="59"/>
      <c r="BP282" s="59"/>
      <c r="BQ282" s="59"/>
      <c r="BR282" s="59"/>
      <c r="BS282" s="59"/>
      <c r="BT282" s="59"/>
      <c r="BU282" s="59"/>
      <c r="BV282" s="59"/>
      <c r="BW282" s="59"/>
      <c r="BX282" s="59"/>
      <c r="BY282" s="59"/>
      <c r="BZ282" s="59"/>
      <c r="CA282" s="59"/>
      <c r="CB282" s="59"/>
      <c r="CC282" s="59"/>
      <c r="CD282" s="59"/>
      <c r="CE282" s="59"/>
      <c r="CF282" s="59"/>
      <c r="CG282" s="59"/>
      <c r="CH282" s="59"/>
      <c r="CI282" s="59"/>
      <c r="CJ282" s="59"/>
      <c r="CK282" s="59"/>
      <c r="CL282" s="59"/>
      <c r="CM282" s="59"/>
      <c r="CN282" s="59"/>
      <c r="CO282" s="59"/>
      <c r="CP282" s="59"/>
      <c r="CQ282" s="59"/>
      <c r="CR282" s="59"/>
      <c r="CS282" s="59"/>
      <c r="CT282" s="59"/>
      <c r="CU282" s="59"/>
      <c r="CV282" s="59"/>
      <c r="CW282" s="59"/>
      <c r="CX282" s="59"/>
      <c r="CY282" s="59"/>
      <c r="CZ282" s="59"/>
      <c r="DA282" s="59"/>
      <c r="DB282" s="59"/>
      <c r="DC282" s="59"/>
      <c r="DD282" s="59"/>
      <c r="DE282" s="59"/>
      <c r="DF282" s="59"/>
      <c r="DG282" s="59"/>
      <c r="DH282" s="59"/>
      <c r="DI282" s="59"/>
      <c r="DJ282" s="59"/>
      <c r="DK282" s="59"/>
      <c r="DL282" s="59"/>
      <c r="DM282" s="59"/>
      <c r="DN282" s="59"/>
      <c r="DO282" s="59"/>
      <c r="DP282" s="59"/>
      <c r="DQ282" s="59"/>
      <c r="DR282" s="59"/>
      <c r="DS282" s="59"/>
      <c r="DT282" s="59"/>
      <c r="DU282" s="59"/>
      <c r="DV282" s="59"/>
      <c r="DW282" s="59"/>
      <c r="DX282" s="59"/>
      <c r="DY282" s="59"/>
      <c r="DZ282" s="59"/>
      <c r="EA282" s="59"/>
      <c r="EB282" s="59"/>
      <c r="EC282" s="59"/>
      <c r="ED282" s="59"/>
      <c r="EE282" s="59"/>
      <c r="EF282" s="59"/>
      <c r="EG282" s="59"/>
      <c r="EH282" s="59"/>
      <c r="EI282" s="59"/>
      <c r="EJ282" s="59"/>
      <c r="EK282" s="59"/>
      <c r="EL282" s="59"/>
      <c r="EM282" s="59"/>
      <c r="EN282" s="59"/>
      <c r="EO282" s="59"/>
      <c r="EP282" s="59"/>
      <c r="EQ282" s="59"/>
      <c r="ER282" s="59"/>
      <c r="ES282" s="59"/>
      <c r="ET282" s="59"/>
      <c r="EU282" s="59"/>
      <c r="EV282" s="59"/>
      <c r="EW282" s="59"/>
      <c r="EX282" s="59"/>
      <c r="EY282" s="59"/>
      <c r="EZ282" s="59"/>
      <c r="FA282" s="59"/>
      <c r="FB282" s="59"/>
      <c r="FC282" s="59"/>
      <c r="FD282" s="59"/>
      <c r="FE282" s="59"/>
      <c r="FF282" s="59"/>
      <c r="FG282" s="59"/>
      <c r="FH282" s="59"/>
      <c r="FI282" s="59"/>
      <c r="FJ282" s="59"/>
      <c r="FK282" s="59"/>
      <c r="FL282" s="59"/>
      <c r="FM282" s="59"/>
      <c r="FN282" s="59"/>
      <c r="FO282" s="59"/>
      <c r="FP282" s="59"/>
      <c r="FQ282" s="59"/>
      <c r="FR282" s="59"/>
      <c r="FS282" s="59"/>
      <c r="FT282" s="59"/>
      <c r="FU282" s="59"/>
      <c r="FV282" s="59"/>
      <c r="FW282" s="59"/>
      <c r="FX282" s="59"/>
      <c r="FY282" s="59"/>
      <c r="FZ282" s="59"/>
      <c r="GA282" s="59"/>
      <c r="GB282" s="59"/>
      <c r="GC282" s="59"/>
      <c r="GD282" s="59"/>
      <c r="GE282" s="59"/>
      <c r="GF282" s="59"/>
      <c r="GG282" s="59"/>
      <c r="GH282" s="59"/>
      <c r="GI282" s="59"/>
      <c r="GJ282" s="59"/>
      <c r="GK282" s="59"/>
      <c r="GL282" s="59"/>
      <c r="GM282" s="59"/>
      <c r="GN282" s="59"/>
      <c r="GO282" s="59"/>
      <c r="GP282" s="59"/>
      <c r="GQ282" s="59"/>
      <c r="GR282" s="59"/>
      <c r="GS282" s="59"/>
      <c r="GT282" s="59"/>
      <c r="GU282" s="59"/>
      <c r="GV282" s="59"/>
      <c r="GW282" s="59"/>
      <c r="GX282" s="59"/>
      <c r="GY282" s="59"/>
      <c r="GZ282" s="59"/>
      <c r="HA282" s="59"/>
      <c r="HB282" s="59"/>
      <c r="HC282" s="59"/>
      <c r="HD282" s="59"/>
      <c r="HE282" s="59"/>
      <c r="HF282" s="59"/>
      <c r="HG282" s="59"/>
      <c r="HH282" s="59"/>
      <c r="HI282" s="59"/>
      <c r="HJ282" s="59"/>
      <c r="HK282" s="59"/>
      <c r="HL282" s="59"/>
      <c r="HM282" s="59"/>
      <c r="HN282" s="59"/>
      <c r="HO282" s="59"/>
      <c r="HP282" s="59"/>
      <c r="HQ282" s="59"/>
      <c r="HR282" s="59"/>
      <c r="HS282" s="59"/>
      <c r="HT282" s="59"/>
      <c r="HU282" s="59"/>
      <c r="HV282" s="59"/>
      <c r="HW282" s="59"/>
      <c r="HX282" s="59"/>
      <c r="HY282" s="59"/>
      <c r="HZ282" s="59"/>
      <c r="IA282" s="59"/>
      <c r="IB282" s="59"/>
      <c r="IC282" s="59"/>
      <c r="ID282" s="59"/>
      <c r="IE282" s="59"/>
      <c r="IF282" s="59"/>
      <c r="IG282" s="59"/>
      <c r="IH282" s="59"/>
      <c r="II282" s="59"/>
      <c r="IJ282" s="59"/>
      <c r="IK282" s="59"/>
      <c r="IL282" s="59"/>
      <c r="IM282" s="59"/>
      <c r="IN282" s="59"/>
      <c r="IO282" s="59"/>
      <c r="IP282" s="59"/>
      <c r="IQ282" s="59"/>
      <c r="IR282" s="59"/>
      <c r="IS282" s="59"/>
      <c r="IT282" s="59"/>
      <c r="IU282" s="59"/>
      <c r="IV282" s="59"/>
      <c r="IW282" s="59"/>
      <c r="IX282" s="59"/>
      <c r="IY282" s="59"/>
      <c r="IZ282" s="59"/>
      <c r="JA282" s="59"/>
      <c r="JB282" s="59"/>
      <c r="JC282" s="59"/>
      <c r="JD282" s="59"/>
      <c r="JE282" s="59"/>
      <c r="JF282" s="59"/>
      <c r="JG282" s="59"/>
      <c r="JH282" s="59"/>
      <c r="JI282" s="59"/>
      <c r="JJ282" s="59"/>
      <c r="JK282" s="59"/>
      <c r="JL282" s="59"/>
      <c r="JM282" s="59"/>
      <c r="JN282" s="59"/>
      <c r="JO282" s="59"/>
      <c r="JP282" s="59"/>
      <c r="JQ282" s="59"/>
      <c r="JR282" s="59"/>
      <c r="JS282" s="59"/>
      <c r="JT282" s="59"/>
      <c r="JU282" s="59"/>
      <c r="JV282" s="59"/>
      <c r="JW282" s="59"/>
      <c r="JX282" s="59"/>
      <c r="JY282" s="59"/>
      <c r="JZ282" s="59"/>
      <c r="KA282" s="59"/>
      <c r="KB282" s="59"/>
      <c r="KC282" s="59"/>
      <c r="KD282" s="59"/>
      <c r="KE282" s="59"/>
      <c r="KF282" s="59"/>
      <c r="KG282" s="59"/>
      <c r="KH282" s="59"/>
      <c r="KI282" s="59"/>
      <c r="KJ282" s="59"/>
      <c r="KK282" s="59"/>
      <c r="KL282" s="59"/>
      <c r="KM282" s="59"/>
      <c r="KN282" s="59"/>
      <c r="KO282" s="59"/>
      <c r="KP282" s="59"/>
      <c r="KQ282" s="59"/>
      <c r="KR282" s="59"/>
      <c r="KS282" s="59"/>
      <c r="KT282" s="59"/>
      <c r="KU282" s="59"/>
      <c r="KV282" s="59"/>
      <c r="KW282" s="59"/>
      <c r="KX282" s="59"/>
      <c r="KY282" s="59"/>
      <c r="KZ282" s="59"/>
      <c r="LA282" s="59"/>
      <c r="LB282" s="59"/>
      <c r="LC282" s="59"/>
      <c r="LD282" s="59"/>
      <c r="LE282" s="59"/>
      <c r="LF282" s="59"/>
      <c r="LG282" s="59"/>
      <c r="LH282" s="59"/>
      <c r="LI282" s="59"/>
      <c r="LJ282" s="59"/>
      <c r="LK282" s="59"/>
      <c r="LL282" s="59"/>
      <c r="LM282" s="59"/>
      <c r="LN282" s="59"/>
      <c r="LO282" s="59"/>
      <c r="LP282" s="59"/>
      <c r="LQ282" s="59"/>
      <c r="LR282" s="59"/>
      <c r="LS282" s="59"/>
      <c r="LT282" s="59"/>
      <c r="LU282" s="59"/>
      <c r="LV282" s="59"/>
      <c r="LW282" s="59"/>
      <c r="LX282" s="59"/>
      <c r="LY282" s="59"/>
      <c r="LZ282" s="59"/>
      <c r="MA282" s="59"/>
      <c r="MB282" s="59"/>
      <c r="MC282" s="59"/>
      <c r="MD282" s="59"/>
      <c r="ME282" s="59"/>
      <c r="MF282" s="59"/>
      <c r="MG282" s="59"/>
      <c r="MH282" s="59"/>
      <c r="MI282" s="59"/>
      <c r="MJ282" s="59"/>
      <c r="MK282" s="59"/>
      <c r="ML282" s="59"/>
      <c r="MM282" s="59"/>
      <c r="MN282" s="59"/>
      <c r="MO282" s="59"/>
      <c r="MP282" s="59"/>
      <c r="MQ282" s="59"/>
      <c r="MR282" s="59"/>
      <c r="MS282" s="59"/>
      <c r="MT282" s="59"/>
      <c r="MU282" s="59"/>
      <c r="MV282" s="59"/>
      <c r="MW282" s="59"/>
      <c r="MX282" s="59"/>
      <c r="MY282" s="59"/>
      <c r="MZ282" s="59"/>
      <c r="NA282" s="59"/>
      <c r="NB282" s="59"/>
      <c r="NC282" s="59"/>
      <c r="ND282" s="59"/>
      <c r="NE282" s="59"/>
      <c r="NF282" s="59"/>
      <c r="NG282" s="59"/>
      <c r="NH282" s="59"/>
      <c r="NI282" s="59"/>
      <c r="NJ282" s="59"/>
      <c r="NK282" s="59"/>
      <c r="NL282" s="59"/>
      <c r="NM282" s="59"/>
      <c r="NN282" s="59"/>
      <c r="NO282" s="59"/>
      <c r="NP282" s="59"/>
      <c r="NQ282" s="59"/>
      <c r="NR282" s="59"/>
      <c r="NS282" s="59"/>
      <c r="NT282" s="59"/>
      <c r="NU282" s="59"/>
      <c r="NV282" s="59"/>
      <c r="NW282" s="59"/>
      <c r="NX282" s="59"/>
      <c r="NY282" s="59"/>
      <c r="NZ282" s="59"/>
      <c r="OA282" s="59"/>
      <c r="OB282" s="59"/>
      <c r="OC282" s="59"/>
      <c r="OD282" s="59"/>
      <c r="OE282" s="59"/>
      <c r="OF282" s="59"/>
      <c r="OG282" s="59"/>
      <c r="OH282" s="59"/>
      <c r="OI282" s="59"/>
      <c r="OJ282" s="59"/>
      <c r="OK282" s="59"/>
      <c r="OL282" s="59"/>
      <c r="OM282" s="59"/>
      <c r="ON282" s="59"/>
      <c r="OO282" s="59"/>
      <c r="OP282" s="59"/>
      <c r="OQ282" s="59"/>
      <c r="OR282" s="59"/>
      <c r="OS282" s="59"/>
      <c r="OT282" s="59"/>
      <c r="OU282" s="59"/>
      <c r="OV282" s="59"/>
      <c r="OW282" s="59"/>
      <c r="OX282" s="59"/>
      <c r="OY282" s="59"/>
      <c r="OZ282" s="59"/>
      <c r="PA282" s="59"/>
      <c r="PB282" s="59"/>
      <c r="PC282" s="59"/>
      <c r="PD282" s="59"/>
      <c r="PE282" s="59"/>
      <c r="PF282" s="59"/>
      <c r="PG282" s="59"/>
      <c r="PH282" s="59"/>
      <c r="PI282" s="59"/>
      <c r="PJ282" s="59"/>
      <c r="PK282" s="59"/>
      <c r="PL282" s="59"/>
      <c r="PM282" s="59"/>
      <c r="PN282" s="59"/>
      <c r="PO282" s="59"/>
      <c r="PP282" s="59"/>
      <c r="PQ282" s="59"/>
      <c r="PR282" s="59"/>
      <c r="PS282" s="59"/>
      <c r="PT282" s="59"/>
      <c r="PU282" s="59"/>
      <c r="PV282" s="59"/>
      <c r="PW282" s="59"/>
      <c r="PX282" s="59"/>
      <c r="PY282" s="59"/>
      <c r="PZ282" s="59"/>
      <c r="QA282" s="59"/>
      <c r="QB282" s="59"/>
      <c r="QC282" s="59"/>
      <c r="QD282" s="59"/>
      <c r="QE282" s="59"/>
      <c r="QF282" s="59"/>
      <c r="QG282" s="59"/>
      <c r="QH282" s="59"/>
      <c r="QI282" s="59"/>
      <c r="QJ282" s="59"/>
      <c r="QK282" s="59"/>
      <c r="QL282" s="59"/>
      <c r="QM282" s="59"/>
      <c r="QN282" s="59"/>
      <c r="QO282" s="59"/>
      <c r="QP282" s="59"/>
      <c r="QQ282" s="59"/>
      <c r="QR282" s="59"/>
      <c r="QS282" s="59"/>
      <c r="QT282" s="59"/>
      <c r="QU282" s="59"/>
      <c r="QV282" s="59"/>
      <c r="QW282" s="59"/>
      <c r="QX282" s="59"/>
      <c r="QY282" s="59"/>
      <c r="QZ282" s="59"/>
      <c r="RA282" s="59"/>
      <c r="RB282" s="59"/>
      <c r="RC282" s="59"/>
      <c r="RD282" s="59"/>
      <c r="RE282" s="59"/>
      <c r="RF282" s="59"/>
      <c r="RG282" s="59"/>
      <c r="RH282" s="59"/>
      <c r="RI282" s="59"/>
      <c r="RJ282" s="59"/>
      <c r="RK282" s="59"/>
      <c r="RL282" s="59"/>
      <c r="RM282" s="59"/>
      <c r="RN282" s="59"/>
      <c r="RO282" s="59"/>
      <c r="RP282" s="59"/>
      <c r="RQ282" s="59"/>
      <c r="RR282" s="59"/>
      <c r="RS282" s="59"/>
      <c r="RT282" s="59"/>
      <c r="RU282" s="59"/>
      <c r="RV282" s="59"/>
      <c r="RW282" s="59"/>
      <c r="RX282" s="59"/>
      <c r="RY282" s="59"/>
      <c r="RZ282" s="59"/>
      <c r="SA282" s="59"/>
      <c r="SB282" s="59"/>
      <c r="SC282" s="59"/>
      <c r="SD282" s="59"/>
      <c r="SE282" s="59"/>
      <c r="SF282" s="59"/>
      <c r="SG282" s="59"/>
      <c r="SH282" s="59"/>
      <c r="SI282" s="59"/>
      <c r="SJ282" s="59"/>
      <c r="SK282" s="59"/>
      <c r="SL282" s="59"/>
      <c r="SM282" s="59"/>
      <c r="SN282" s="59"/>
      <c r="SO282" s="59"/>
      <c r="SP282" s="59"/>
      <c r="SQ282" s="59"/>
      <c r="SR282" s="59"/>
      <c r="SS282" s="59"/>
      <c r="ST282" s="59"/>
      <c r="SU282" s="59"/>
      <c r="SV282" s="59"/>
      <c r="SW282" s="59"/>
      <c r="SX282" s="59"/>
      <c r="SY282" s="59"/>
      <c r="SZ282" s="59"/>
      <c r="TA282" s="59"/>
      <c r="TB282" s="59"/>
      <c r="TC282" s="59"/>
      <c r="TD282" s="59"/>
      <c r="TE282" s="59"/>
      <c r="TF282" s="59"/>
      <c r="TG282" s="59"/>
      <c r="TH282" s="59"/>
      <c r="TI282" s="59"/>
      <c r="TJ282" s="59"/>
      <c r="TK282" s="59"/>
      <c r="TL282" s="59"/>
      <c r="TM282" s="59"/>
      <c r="TN282" s="59"/>
      <c r="TO282" s="59"/>
      <c r="TP282" s="59"/>
      <c r="TQ282" s="59"/>
      <c r="TR282" s="59"/>
      <c r="TS282" s="59"/>
      <c r="TT282" s="59"/>
      <c r="TU282" s="59"/>
      <c r="TV282" s="59"/>
      <c r="TW282" s="59"/>
      <c r="TX282" s="59"/>
      <c r="TY282" s="59"/>
      <c r="TZ282" s="59"/>
      <c r="UA282" s="59"/>
      <c r="UB282" s="59"/>
      <c r="UC282" s="59"/>
      <c r="UD282" s="59"/>
      <c r="UE282" s="59"/>
      <c r="UF282" s="59"/>
      <c r="UG282" s="59"/>
      <c r="UH282" s="59"/>
      <c r="UI282" s="59"/>
      <c r="UJ282" s="59"/>
      <c r="UK282" s="59"/>
      <c r="UL282" s="59"/>
      <c r="UM282" s="59"/>
      <c r="UN282" s="59"/>
      <c r="UO282" s="59"/>
      <c r="UP282" s="59"/>
      <c r="UQ282" s="59"/>
      <c r="UR282" s="59"/>
      <c r="US282" s="59"/>
      <c r="UT282" s="59"/>
      <c r="UU282" s="59"/>
      <c r="UV282" s="59"/>
      <c r="UW282" s="59"/>
      <c r="UX282" s="59"/>
      <c r="UY282" s="59"/>
      <c r="UZ282" s="59"/>
      <c r="VA282" s="59"/>
      <c r="VB282" s="59"/>
      <c r="VC282" s="59"/>
      <c r="VD282" s="59"/>
      <c r="VE282" s="59"/>
      <c r="VF282" s="59"/>
      <c r="VG282" s="59"/>
      <c r="VH282" s="59"/>
      <c r="VI282" s="59"/>
      <c r="VJ282" s="59"/>
      <c r="VK282" s="59"/>
      <c r="VL282" s="59"/>
      <c r="VM282" s="59"/>
      <c r="VN282" s="59"/>
      <c r="VO282" s="59"/>
      <c r="VP282" s="59"/>
      <c r="VQ282" s="59"/>
      <c r="VR282" s="59"/>
      <c r="VS282" s="59"/>
      <c r="VT282" s="59"/>
      <c r="VU282" s="59"/>
      <c r="VV282" s="59"/>
      <c r="VW282" s="59"/>
      <c r="VX282" s="59"/>
      <c r="VY282" s="59"/>
      <c r="VZ282" s="59"/>
      <c r="WA282" s="59"/>
      <c r="WB282" s="59"/>
      <c r="WC282" s="59"/>
      <c r="WD282" s="59"/>
      <c r="WE282" s="59"/>
      <c r="WF282" s="59"/>
      <c r="WG282" s="59"/>
      <c r="WH282" s="59"/>
      <c r="WI282" s="59"/>
      <c r="WJ282" s="59"/>
      <c r="WK282" s="59"/>
      <c r="WL282" s="59"/>
      <c r="WM282" s="59"/>
      <c r="WN282" s="59"/>
      <c r="WO282" s="59"/>
      <c r="WP282" s="59"/>
      <c r="WQ282" s="59"/>
      <c r="WR282" s="59"/>
      <c r="WS282" s="59"/>
      <c r="WT282" s="59"/>
      <c r="WU282" s="59"/>
      <c r="WV282" s="59"/>
      <c r="WW282" s="59"/>
      <c r="WX282" s="59"/>
      <c r="WY282" s="59"/>
      <c r="WZ282" s="59"/>
      <c r="XA282" s="59"/>
      <c r="XB282" s="59"/>
      <c r="XC282" s="59"/>
      <c r="XD282" s="59"/>
      <c r="XE282" s="59"/>
      <c r="XF282" s="59"/>
      <c r="XG282" s="59"/>
      <c r="XH282" s="59"/>
      <c r="XI282" s="59"/>
      <c r="XJ282" s="59"/>
      <c r="XK282" s="59"/>
      <c r="XL282" s="59"/>
      <c r="XM282" s="59"/>
      <c r="XN282" s="59"/>
      <c r="XO282" s="59"/>
      <c r="XP282" s="59"/>
      <c r="XQ282" s="59"/>
      <c r="XR282" s="59"/>
      <c r="XS282" s="59"/>
      <c r="XT282" s="59"/>
      <c r="XU282" s="59"/>
      <c r="XV282" s="59"/>
      <c r="XW282" s="59"/>
      <c r="XX282" s="59"/>
      <c r="XY282" s="59"/>
      <c r="XZ282" s="59"/>
      <c r="YA282" s="59"/>
      <c r="YB282" s="59"/>
      <c r="YC282" s="59"/>
      <c r="YD282" s="59"/>
      <c r="YE282" s="59"/>
      <c r="YF282" s="59"/>
      <c r="YG282" s="59"/>
      <c r="YH282" s="59"/>
      <c r="YI282" s="59"/>
      <c r="YJ282" s="59"/>
      <c r="YK282" s="59"/>
      <c r="YL282" s="59"/>
      <c r="YM282" s="59"/>
      <c r="YN282" s="59"/>
      <c r="YO282" s="59"/>
      <c r="YP282" s="59"/>
      <c r="YQ282" s="59"/>
      <c r="YR282" s="59"/>
      <c r="YS282" s="59"/>
      <c r="YT282" s="59"/>
      <c r="YU282" s="59"/>
      <c r="YV282" s="59"/>
      <c r="YW282" s="59"/>
      <c r="YX282" s="59"/>
      <c r="YY282" s="59"/>
      <c r="YZ282" s="59"/>
      <c r="ZA282" s="59"/>
      <c r="ZB282" s="59"/>
      <c r="ZC282" s="59"/>
      <c r="ZD282" s="59"/>
      <c r="ZE282" s="59"/>
      <c r="ZF282" s="59"/>
      <c r="ZG282" s="59"/>
      <c r="ZH282" s="59"/>
      <c r="ZI282" s="59"/>
      <c r="ZJ282" s="59"/>
      <c r="ZK282" s="59"/>
      <c r="ZL282" s="59"/>
      <c r="ZM282" s="59"/>
      <c r="ZN282" s="59"/>
      <c r="ZO282" s="59"/>
      <c r="ZP282" s="59"/>
      <c r="ZQ282" s="59"/>
      <c r="ZR282" s="59"/>
      <c r="ZS282" s="59"/>
      <c r="ZT282" s="59"/>
      <c r="ZU282" s="59"/>
      <c r="ZV282" s="59"/>
      <c r="ZW282" s="59"/>
      <c r="ZX282" s="59"/>
      <c r="ZY282" s="59"/>
      <c r="ZZ282" s="59"/>
      <c r="AAA282" s="59"/>
      <c r="AAB282" s="59"/>
      <c r="AAC282" s="59"/>
      <c r="AAD282" s="59"/>
      <c r="AAE282" s="59"/>
      <c r="AAF282" s="59"/>
      <c r="AAG282" s="59"/>
      <c r="AAH282" s="59"/>
      <c r="AAI282" s="59"/>
      <c r="AAJ282" s="59"/>
      <c r="AAK282" s="59"/>
      <c r="AAL282" s="59"/>
      <c r="AAM282" s="59"/>
      <c r="AAN282" s="59"/>
      <c r="AAO282" s="59"/>
      <c r="AAP282" s="59"/>
      <c r="AAQ282" s="59"/>
      <c r="AAR282" s="59"/>
      <c r="AAS282" s="59"/>
      <c r="AAT282" s="59"/>
      <c r="AAU282" s="59"/>
      <c r="AAV282" s="59"/>
      <c r="AAW282" s="59"/>
      <c r="AAX282" s="59"/>
      <c r="AAY282" s="59"/>
      <c r="AAZ282" s="59"/>
      <c r="ABA282" s="59"/>
      <c r="ABB282" s="59"/>
      <c r="ABC282" s="59"/>
      <c r="ABD282" s="59"/>
      <c r="ABE282" s="59"/>
      <c r="ABF282" s="59"/>
      <c r="ABG282" s="59"/>
      <c r="ABH282" s="59"/>
      <c r="ABI282" s="59"/>
      <c r="ABJ282" s="59"/>
      <c r="ABK282" s="59"/>
      <c r="ABL282" s="59"/>
      <c r="ABM282" s="59"/>
      <c r="ABN282" s="59"/>
      <c r="ABO282" s="59"/>
      <c r="ABP282" s="59"/>
      <c r="ABQ282" s="59"/>
      <c r="ABR282" s="59"/>
      <c r="ABS282" s="59"/>
      <c r="ABT282" s="59"/>
      <c r="ABU282" s="59"/>
      <c r="ABV282" s="59"/>
      <c r="ABW282" s="59"/>
      <c r="ABX282" s="59"/>
      <c r="ABY282" s="59"/>
      <c r="ABZ282" s="59"/>
      <c r="ACA282" s="59"/>
      <c r="ACB282" s="59"/>
      <c r="ACC282" s="59"/>
      <c r="ACD282" s="59"/>
      <c r="ACE282" s="59"/>
      <c r="ACF282" s="59"/>
      <c r="ACG282" s="59"/>
      <c r="ACH282" s="59"/>
      <c r="ACI282" s="59"/>
      <c r="ACJ282" s="59"/>
      <c r="ACK282" s="59"/>
      <c r="ACL282" s="59"/>
      <c r="ACM282" s="59"/>
      <c r="ACN282" s="59"/>
      <c r="ACO282" s="59"/>
      <c r="ACP282" s="59"/>
      <c r="ACQ282" s="59"/>
      <c r="ACR282" s="59"/>
      <c r="ACS282" s="59"/>
      <c r="ACT282" s="59"/>
      <c r="ACU282" s="59"/>
      <c r="ACV282" s="59"/>
      <c r="ACW282" s="59"/>
      <c r="ACX282" s="59"/>
      <c r="ACY282" s="59"/>
      <c r="ACZ282" s="59"/>
      <c r="ADA282" s="59"/>
      <c r="ADB282" s="59"/>
      <c r="ADC282" s="59"/>
      <c r="ADD282" s="59"/>
      <c r="ADE282" s="59"/>
      <c r="ADF282" s="59"/>
      <c r="ADG282" s="59"/>
      <c r="ADH282" s="59"/>
      <c r="ADI282" s="59"/>
      <c r="ADJ282" s="59"/>
      <c r="ADK282" s="59"/>
      <c r="ADL282" s="59"/>
      <c r="ADM282" s="59"/>
      <c r="ADN282" s="59"/>
      <c r="ADO282" s="59"/>
      <c r="ADP282" s="59"/>
      <c r="ADQ282" s="59"/>
      <c r="ADR282" s="59"/>
      <c r="ADS282" s="59"/>
      <c r="ADT282" s="59"/>
      <c r="ADU282" s="59"/>
      <c r="ADV282" s="59"/>
      <c r="ADW282" s="59"/>
      <c r="ADX282" s="59"/>
      <c r="ADY282" s="59"/>
      <c r="ADZ282" s="59"/>
      <c r="AEA282" s="59"/>
      <c r="AEB282" s="59"/>
      <c r="AEC282" s="59"/>
      <c r="AED282" s="59"/>
      <c r="AEE282" s="59"/>
      <c r="AEF282" s="59"/>
      <c r="AEG282" s="59"/>
      <c r="AEH282" s="59"/>
      <c r="AEI282" s="59"/>
      <c r="AEJ282" s="59"/>
      <c r="AEK282" s="59"/>
      <c r="AEL282" s="59"/>
      <c r="AEM282" s="59"/>
      <c r="AEN282" s="59"/>
      <c r="AEO282" s="59"/>
      <c r="AEP282" s="59"/>
      <c r="AEQ282" s="59"/>
      <c r="AER282" s="59"/>
      <c r="AES282" s="59"/>
      <c r="AET282" s="59"/>
      <c r="AEU282" s="59"/>
      <c r="AEV282" s="59"/>
      <c r="AEW282" s="59"/>
      <c r="AEX282" s="59"/>
      <c r="AEY282" s="59"/>
      <c r="AEZ282" s="59"/>
      <c r="AFA282" s="59"/>
      <c r="AFB282" s="59"/>
      <c r="AFC282" s="59"/>
      <c r="AFD282" s="59"/>
      <c r="AFE282" s="59"/>
      <c r="AFF282" s="59"/>
      <c r="AFG282" s="59"/>
      <c r="AFH282" s="59"/>
      <c r="AFI282" s="59"/>
      <c r="AFJ282" s="59"/>
      <c r="AFK282" s="59"/>
      <c r="AFL282" s="59"/>
      <c r="AFM282" s="59"/>
      <c r="AFN282" s="59"/>
      <c r="AFO282" s="59"/>
      <c r="AFP282" s="59"/>
      <c r="AFQ282" s="59"/>
      <c r="AFR282" s="59"/>
      <c r="AFS282" s="59"/>
      <c r="AFT282" s="59"/>
      <c r="AFU282" s="59"/>
      <c r="AFV282" s="59"/>
      <c r="AFW282" s="59"/>
      <c r="AFX282" s="59"/>
      <c r="AFY282" s="59"/>
      <c r="AFZ282" s="59"/>
      <c r="AGA282" s="59"/>
      <c r="AGB282" s="59"/>
      <c r="AGC282" s="59"/>
      <c r="AGD282" s="59"/>
      <c r="AGE282" s="59"/>
      <c r="AGF282" s="59"/>
      <c r="AGG282" s="59"/>
      <c r="AGH282" s="59"/>
      <c r="AGI282" s="59"/>
      <c r="AGJ282" s="59"/>
      <c r="AGK282" s="59"/>
      <c r="AGL282" s="59"/>
      <c r="AGM282" s="59"/>
      <c r="AGN282" s="59"/>
      <c r="AGO282" s="59"/>
      <c r="AGP282" s="59"/>
      <c r="AGQ282" s="59"/>
      <c r="AGR282" s="59"/>
      <c r="AGS282" s="59"/>
      <c r="AGT282" s="59"/>
      <c r="AGU282" s="59"/>
      <c r="AGV282" s="59"/>
      <c r="AGW282" s="59"/>
      <c r="AGX282" s="59"/>
      <c r="AGY282" s="59"/>
      <c r="AGZ282" s="59"/>
      <c r="AHA282" s="59"/>
      <c r="AHB282" s="59"/>
      <c r="AHC282" s="59"/>
      <c r="AHD282" s="59"/>
      <c r="AHE282" s="59"/>
      <c r="AHF282" s="59"/>
      <c r="AHG282" s="59"/>
      <c r="AHH282" s="59"/>
      <c r="AHI282" s="59"/>
      <c r="AHJ282" s="59"/>
      <c r="AHK282" s="59"/>
      <c r="AHL282" s="59"/>
      <c r="AHM282" s="59"/>
      <c r="AHN282" s="59"/>
      <c r="AHO282" s="59"/>
      <c r="AHP282" s="59"/>
      <c r="AHQ282" s="59"/>
      <c r="AHR282" s="59"/>
      <c r="AHS282" s="59"/>
      <c r="AHT282" s="59"/>
      <c r="AHU282" s="59"/>
      <c r="AHV282" s="59"/>
      <c r="AHW282" s="59"/>
      <c r="AHX282" s="59"/>
      <c r="AHY282" s="59"/>
      <c r="AHZ282" s="59"/>
      <c r="AIA282" s="59"/>
      <c r="AIB282" s="59"/>
      <c r="AIC282" s="59"/>
      <c r="AID282" s="59"/>
      <c r="AIE282" s="59"/>
      <c r="AIF282" s="59"/>
      <c r="AIG282" s="59"/>
      <c r="AIH282" s="59"/>
      <c r="AII282" s="59"/>
      <c r="AIJ282" s="59"/>
      <c r="AIK282" s="59"/>
      <c r="AIL282" s="59"/>
      <c r="AIM282" s="59"/>
      <c r="AIN282" s="59"/>
      <c r="AIO282" s="59"/>
      <c r="AIP282" s="59"/>
      <c r="AIQ282" s="59"/>
      <c r="AIR282" s="59"/>
      <c r="AIS282" s="59"/>
      <c r="AIT282" s="59"/>
      <c r="AIU282" s="59"/>
      <c r="AIV282" s="59"/>
      <c r="AIW282" s="59"/>
      <c r="AIX282" s="59"/>
      <c r="AIY282" s="59"/>
      <c r="AIZ282" s="59"/>
      <c r="AJA282" s="59"/>
      <c r="AJB282" s="59"/>
      <c r="AJC282" s="59"/>
      <c r="AJD282" s="59"/>
      <c r="AJE282" s="59"/>
      <c r="AJF282" s="59"/>
      <c r="AJG282" s="59"/>
      <c r="AJH282" s="59"/>
      <c r="AJI282" s="59"/>
      <c r="AJJ282" s="59"/>
      <c r="AJK282" s="59"/>
      <c r="AJL282" s="59"/>
      <c r="AJM282" s="59"/>
      <c r="AJN282" s="59"/>
      <c r="AJO282" s="59"/>
      <c r="AJP282" s="59"/>
      <c r="AJQ282" s="59"/>
      <c r="AJR282" s="59"/>
      <c r="AJS282" s="59"/>
      <c r="AJT282" s="59"/>
      <c r="AJU282" s="59"/>
      <c r="AJV282" s="59"/>
      <c r="AJW282" s="59"/>
      <c r="AJX282" s="59"/>
      <c r="AJY282" s="59"/>
      <c r="AJZ282" s="59"/>
      <c r="AKA282" s="59"/>
      <c r="AKB282" s="59"/>
      <c r="AKC282" s="59"/>
      <c r="AKD282" s="59"/>
      <c r="AKE282" s="59"/>
      <c r="AKF282" s="59"/>
      <c r="AKG282" s="59"/>
      <c r="AKH282" s="59"/>
      <c r="AKI282" s="59"/>
      <c r="AKJ282" s="59"/>
      <c r="AKK282" s="59"/>
      <c r="AKL282" s="59"/>
      <c r="AKM282" s="59"/>
      <c r="AKN282" s="59"/>
      <c r="AKO282" s="59"/>
      <c r="AKP282" s="59"/>
      <c r="AKQ282" s="59"/>
      <c r="AKR282" s="59"/>
      <c r="AKS282" s="59"/>
      <c r="AKT282" s="59"/>
      <c r="AKU282" s="59"/>
      <c r="AKV282" s="59"/>
      <c r="AKW282" s="59"/>
      <c r="AKX282" s="59"/>
      <c r="AKY282" s="59"/>
      <c r="AKZ282" s="59"/>
      <c r="ALA282" s="59"/>
      <c r="ALB282" s="59"/>
      <c r="ALC282" s="59"/>
      <c r="ALD282" s="59"/>
      <c r="ALE282" s="59"/>
      <c r="ALF282" s="59"/>
      <c r="ALG282" s="59"/>
      <c r="ALH282" s="59"/>
      <c r="ALI282" s="59"/>
      <c r="ALJ282" s="59"/>
      <c r="ALK282" s="59"/>
      <c r="ALL282" s="59"/>
      <c r="ALM282" s="59"/>
      <c r="ALN282" s="59"/>
      <c r="ALO282" s="59"/>
      <c r="ALP282" s="59"/>
      <c r="ALQ282" s="59"/>
      <c r="ALR282" s="59"/>
      <c r="ALS282" s="59"/>
      <c r="ALT282" s="59"/>
      <c r="ALU282" s="59"/>
      <c r="ALV282" s="59"/>
      <c r="ALW282" s="59"/>
      <c r="ALX282" s="59"/>
      <c r="ALY282" s="59"/>
      <c r="ALZ282" s="59"/>
      <c r="AMA282" s="59"/>
      <c r="AMB282" s="59"/>
      <c r="AMC282" s="59"/>
      <c r="AMD282" s="59"/>
      <c r="AME282" s="59"/>
      <c r="AMF282" s="59"/>
      <c r="AMG282" s="59"/>
      <c r="AMH282" s="59"/>
      <c r="AMI282" s="59"/>
      <c r="AMJ282" s="59"/>
      <c r="AMK282" s="59"/>
      <c r="AML282" s="59"/>
      <c r="AMM282" s="59"/>
      <c r="AMN282" s="59"/>
      <c r="AMO282" s="59"/>
      <c r="AMP282" s="59"/>
      <c r="AMQ282" s="59"/>
      <c r="AMR282" s="59"/>
      <c r="AMS282" s="59"/>
      <c r="AMT282" s="59"/>
      <c r="AMU282" s="59"/>
      <c r="AMV282" s="59"/>
      <c r="AMW282" s="59"/>
      <c r="AMX282" s="59"/>
      <c r="AMY282" s="59"/>
      <c r="AMZ282" s="59"/>
      <c r="ANA282" s="59"/>
      <c r="ANB282" s="59"/>
      <c r="ANC282" s="59"/>
      <c r="AND282" s="59"/>
      <c r="ANE282" s="59"/>
      <c r="ANF282" s="59"/>
      <c r="ANG282" s="59"/>
      <c r="ANH282" s="59"/>
      <c r="ANI282" s="59"/>
      <c r="ANJ282" s="59"/>
      <c r="ANK282" s="59"/>
      <c r="ANL282" s="59"/>
      <c r="ANM282" s="59"/>
      <c r="ANN282" s="59"/>
      <c r="ANO282" s="59"/>
      <c r="ANP282" s="59"/>
      <c r="ANQ282" s="59"/>
      <c r="ANR282" s="59"/>
      <c r="ANS282" s="59"/>
      <c r="ANT282" s="59"/>
      <c r="ANU282" s="59"/>
      <c r="ANV282" s="59"/>
      <c r="ANW282" s="59"/>
      <c r="ANX282" s="59"/>
      <c r="ANY282" s="59"/>
      <c r="ANZ282" s="59"/>
      <c r="AOA282" s="59"/>
      <c r="AOB282" s="59"/>
      <c r="AOC282" s="59"/>
      <c r="AOD282" s="59"/>
      <c r="AOE282" s="59"/>
      <c r="AOF282" s="59"/>
      <c r="AOG282" s="59"/>
      <c r="AOH282" s="59"/>
      <c r="AOI282" s="59"/>
      <c r="AOJ282" s="59"/>
      <c r="AOK282" s="59"/>
      <c r="AOL282" s="59"/>
      <c r="AOM282" s="59"/>
      <c r="AON282" s="59"/>
      <c r="AOO282" s="59"/>
      <c r="AOP282" s="59"/>
      <c r="AOQ282" s="59"/>
      <c r="AOR282" s="59"/>
      <c r="AOS282" s="59"/>
      <c r="AOT282" s="59"/>
      <c r="AOU282" s="59"/>
      <c r="AOV282" s="59"/>
      <c r="AOW282" s="59"/>
      <c r="AOX282" s="59"/>
      <c r="AOY282" s="59"/>
      <c r="AOZ282" s="59"/>
      <c r="APA282" s="59"/>
      <c r="APB282" s="59"/>
      <c r="APC282" s="59"/>
      <c r="APD282" s="59"/>
      <c r="APE282" s="59"/>
      <c r="APF282" s="59"/>
      <c r="APG282" s="59"/>
      <c r="APH282" s="59"/>
      <c r="API282" s="59"/>
      <c r="APJ282" s="59"/>
      <c r="APK282" s="59"/>
      <c r="APL282" s="59"/>
      <c r="APM282" s="59"/>
      <c r="APN282" s="59"/>
      <c r="APO282" s="59"/>
      <c r="APP282" s="59"/>
      <c r="APQ282" s="59"/>
      <c r="APR282" s="59"/>
      <c r="APS282" s="59"/>
      <c r="APT282" s="59"/>
      <c r="APU282" s="59"/>
      <c r="APV282" s="59"/>
      <c r="APW282" s="59"/>
      <c r="APX282" s="59"/>
      <c r="APY282" s="59"/>
      <c r="APZ282" s="59"/>
      <c r="AQA282" s="59"/>
      <c r="AQB282" s="59"/>
      <c r="AQC282" s="59"/>
      <c r="AQD282" s="59"/>
      <c r="AQE282" s="59"/>
      <c r="AQF282" s="59"/>
      <c r="AQG282" s="59"/>
      <c r="AQH282" s="59"/>
      <c r="AQI282" s="59"/>
      <c r="AQJ282" s="59"/>
      <c r="AQK282" s="59"/>
      <c r="AQL282" s="59"/>
      <c r="AQM282" s="59"/>
      <c r="AQN282" s="59"/>
      <c r="AQO282" s="59"/>
      <c r="AQP282" s="59"/>
      <c r="AQQ282" s="59"/>
      <c r="AQR282" s="59"/>
      <c r="AQS282" s="59"/>
      <c r="AQT282" s="59"/>
      <c r="AQU282" s="59"/>
      <c r="AQV282" s="59"/>
      <c r="AQW282" s="59"/>
      <c r="AQX282" s="59"/>
      <c r="AQY282" s="59"/>
      <c r="AQZ282" s="59"/>
      <c r="ARA282" s="59"/>
      <c r="ARB282" s="59"/>
      <c r="ARC282" s="59"/>
      <c r="ARD282" s="59"/>
      <c r="ARE282" s="59"/>
      <c r="ARF282" s="59"/>
      <c r="ARG282" s="59"/>
      <c r="ARH282" s="59"/>
      <c r="ARI282" s="59"/>
      <c r="ARJ282" s="59"/>
      <c r="ARK282" s="59"/>
      <c r="ARL282" s="59"/>
      <c r="ARM282" s="59"/>
      <c r="ARN282" s="59"/>
      <c r="ARO282" s="59"/>
      <c r="ARP282" s="59"/>
      <c r="ARQ282" s="59"/>
      <c r="ARR282" s="59"/>
      <c r="ARS282" s="59"/>
      <c r="ART282" s="59"/>
      <c r="ARU282" s="59"/>
      <c r="ARV282" s="59"/>
      <c r="ARW282" s="59"/>
      <c r="ARX282" s="59"/>
      <c r="ARY282" s="59"/>
      <c r="ARZ282" s="59"/>
      <c r="ASA282" s="59"/>
      <c r="ASB282" s="59"/>
      <c r="ASC282" s="59"/>
      <c r="ASD282" s="59"/>
      <c r="ASE282" s="59"/>
      <c r="ASF282" s="59"/>
      <c r="ASG282" s="59"/>
      <c r="ASH282" s="59"/>
      <c r="ASI282" s="59"/>
      <c r="ASJ282" s="59"/>
      <c r="ASK282" s="59"/>
      <c r="ASL282" s="59"/>
      <c r="ASM282" s="59"/>
      <c r="ASN282" s="59"/>
      <c r="ASO282" s="59"/>
      <c r="ASP282" s="59"/>
      <c r="ASQ282" s="59"/>
      <c r="ASR282" s="59"/>
      <c r="ASS282" s="59"/>
      <c r="AST282" s="59"/>
      <c r="ASU282" s="59"/>
      <c r="ASV282" s="59"/>
      <c r="ASW282" s="59"/>
      <c r="ASX282" s="59"/>
      <c r="ASY282" s="59"/>
      <c r="ASZ282" s="59"/>
      <c r="ATA282" s="59"/>
      <c r="ATB282" s="59"/>
      <c r="ATC282" s="59"/>
      <c r="ATD282" s="59"/>
      <c r="ATE282" s="59"/>
      <c r="ATF282" s="59"/>
      <c r="ATG282" s="59"/>
      <c r="ATH282" s="59"/>
      <c r="ATI282" s="59"/>
      <c r="ATJ282" s="59"/>
      <c r="ATK282" s="59"/>
      <c r="ATL282" s="59"/>
      <c r="ATM282" s="59"/>
      <c r="ATN282" s="59"/>
      <c r="ATO282" s="59"/>
      <c r="ATP282" s="59"/>
      <c r="ATQ282" s="59"/>
      <c r="ATR282" s="59"/>
      <c r="ATS282" s="59"/>
      <c r="ATT282" s="59"/>
      <c r="ATU282" s="59"/>
      <c r="ATV282" s="59"/>
      <c r="ATW282" s="59"/>
      <c r="ATX282" s="59"/>
      <c r="ATY282" s="59"/>
      <c r="ATZ282" s="59"/>
      <c r="AUA282" s="59"/>
      <c r="AUB282" s="59"/>
      <c r="AUC282" s="59"/>
      <c r="AUD282" s="59"/>
      <c r="AUE282" s="59"/>
      <c r="AUF282" s="59"/>
      <c r="AUG282" s="59"/>
      <c r="AUH282" s="59"/>
      <c r="AUI282" s="59"/>
      <c r="AUJ282" s="59"/>
      <c r="AUK282" s="59"/>
      <c r="AUL282" s="59"/>
      <c r="AUM282" s="59"/>
      <c r="AUN282" s="59"/>
      <c r="AUO282" s="59"/>
      <c r="AUP282" s="59"/>
      <c r="AUQ282" s="59"/>
      <c r="AUR282" s="59"/>
      <c r="AUS282" s="59"/>
      <c r="AUT282" s="59"/>
      <c r="AUU282" s="59"/>
      <c r="AUV282" s="59"/>
      <c r="AUW282" s="59"/>
      <c r="AUX282" s="59"/>
      <c r="AUY282" s="59"/>
      <c r="AUZ282" s="59"/>
      <c r="AVA282" s="59"/>
      <c r="AVB282" s="59"/>
      <c r="AVC282" s="59"/>
      <c r="AVD282" s="59"/>
      <c r="AVE282" s="59"/>
      <c r="AVF282" s="59"/>
      <c r="AVG282" s="59"/>
      <c r="AVH282" s="59"/>
      <c r="AVI282" s="59"/>
      <c r="AVJ282" s="59"/>
      <c r="AVK282" s="59"/>
      <c r="AVL282" s="59"/>
      <c r="AVM282" s="59"/>
      <c r="AVN282" s="59"/>
      <c r="AVO282" s="59"/>
      <c r="AVP282" s="59"/>
      <c r="AVQ282" s="59"/>
      <c r="AVR282" s="59"/>
      <c r="AVS282" s="59"/>
      <c r="AVT282" s="59"/>
      <c r="AVU282" s="59"/>
      <c r="AVV282" s="59"/>
      <c r="AVW282" s="59"/>
      <c r="AVX282" s="59"/>
      <c r="AVY282" s="59"/>
      <c r="AVZ282" s="59"/>
      <c r="AWA282" s="59"/>
      <c r="AWB282" s="59"/>
      <c r="AWC282" s="59"/>
      <c r="AWD282" s="59"/>
      <c r="AWE282" s="59"/>
      <c r="AWF282" s="59"/>
      <c r="AWG282" s="59"/>
      <c r="AWH282" s="59"/>
      <c r="AWI282" s="59"/>
      <c r="AWJ282" s="59"/>
      <c r="AWK282" s="59"/>
      <c r="AWL282" s="59"/>
      <c r="AWM282" s="59"/>
      <c r="AWN282" s="59"/>
      <c r="AWO282" s="59"/>
      <c r="AWP282" s="59"/>
      <c r="AWQ282" s="59"/>
      <c r="AWR282" s="59"/>
      <c r="AWS282" s="59"/>
      <c r="AWT282" s="59"/>
      <c r="AWU282" s="59"/>
      <c r="AWV282" s="59"/>
      <c r="AWW282" s="59"/>
      <c r="AWX282" s="59"/>
      <c r="AWY282" s="59"/>
      <c r="AWZ282" s="59"/>
      <c r="AXA282" s="59"/>
      <c r="AXB282" s="59"/>
      <c r="AXC282" s="59"/>
      <c r="AXD282" s="59"/>
      <c r="AXE282" s="59"/>
      <c r="AXF282" s="59"/>
      <c r="AXG282" s="59"/>
      <c r="AXH282" s="59"/>
      <c r="AXI282" s="59"/>
      <c r="AXJ282" s="59"/>
      <c r="AXK282" s="59"/>
      <c r="AXL282" s="59"/>
      <c r="AXM282" s="59"/>
      <c r="AXN282" s="59"/>
      <c r="AXO282" s="59"/>
      <c r="AXP282" s="59"/>
      <c r="AXQ282" s="59"/>
      <c r="AXR282" s="59"/>
      <c r="AXS282" s="59"/>
      <c r="AXT282" s="59"/>
      <c r="AXU282" s="59"/>
      <c r="AXV282" s="59"/>
      <c r="AXW282" s="59"/>
      <c r="AXX282" s="59"/>
      <c r="AXY282" s="59"/>
      <c r="AXZ282" s="59"/>
      <c r="AYA282" s="59"/>
      <c r="AYB282" s="59"/>
      <c r="AYC282" s="59"/>
      <c r="AYD282" s="59"/>
      <c r="AYE282" s="59"/>
      <c r="AYF282" s="59"/>
      <c r="AYG282" s="59"/>
      <c r="AYH282" s="59"/>
      <c r="AYI282" s="59"/>
      <c r="AYJ282" s="59"/>
      <c r="AYK282" s="59"/>
      <c r="AYL282" s="59"/>
      <c r="AYM282" s="59"/>
      <c r="AYN282" s="59"/>
      <c r="AYO282" s="59"/>
      <c r="AYP282" s="59"/>
      <c r="AYQ282" s="59"/>
      <c r="AYR282" s="59"/>
      <c r="AYS282" s="59"/>
      <c r="AYT282" s="59"/>
      <c r="AYU282" s="59"/>
      <c r="AYV282" s="59"/>
      <c r="AYW282" s="59"/>
      <c r="AYX282" s="59"/>
      <c r="AYY282" s="59"/>
      <c r="AYZ282" s="59"/>
      <c r="AZA282" s="59"/>
      <c r="AZB282" s="59"/>
      <c r="AZC282" s="59"/>
      <c r="AZD282" s="59"/>
      <c r="AZE282" s="59"/>
      <c r="AZF282" s="59"/>
      <c r="AZG282" s="59"/>
      <c r="AZH282" s="59"/>
      <c r="AZI282" s="59"/>
      <c r="AZJ282" s="59"/>
      <c r="AZK282" s="59"/>
      <c r="AZL282" s="59"/>
      <c r="AZM282" s="59"/>
      <c r="AZN282" s="59"/>
      <c r="AZO282" s="59"/>
      <c r="AZP282" s="59"/>
      <c r="AZQ282" s="59"/>
      <c r="AZR282" s="59"/>
      <c r="AZS282" s="59"/>
      <c r="AZT282" s="59"/>
      <c r="AZU282" s="59"/>
      <c r="AZV282" s="59"/>
      <c r="AZW282" s="59"/>
      <c r="AZX282" s="59"/>
      <c r="AZY282" s="59"/>
      <c r="AZZ282" s="59"/>
      <c r="BAA282" s="59"/>
      <c r="BAB282" s="59"/>
      <c r="BAC282" s="59"/>
      <c r="BAD282" s="59"/>
      <c r="BAE282" s="59"/>
      <c r="BAF282" s="59"/>
      <c r="BAG282" s="59"/>
      <c r="BAH282" s="59"/>
      <c r="BAI282" s="59"/>
      <c r="BAJ282" s="59"/>
      <c r="BAK282" s="59"/>
      <c r="BAL282" s="59"/>
      <c r="BAM282" s="59"/>
      <c r="BAN282" s="59"/>
      <c r="BAO282" s="59"/>
      <c r="BAP282" s="59"/>
      <c r="BAQ282" s="59"/>
      <c r="BAR282" s="59"/>
      <c r="BAS282" s="59"/>
      <c r="BAT282" s="59"/>
      <c r="BAU282" s="59"/>
      <c r="BAV282" s="59"/>
      <c r="BAW282" s="59"/>
      <c r="BAX282" s="59"/>
      <c r="BAY282" s="59"/>
      <c r="BAZ282" s="59"/>
      <c r="BBA282" s="59"/>
      <c r="BBB282" s="59"/>
      <c r="BBC282" s="59"/>
      <c r="BBD282" s="59"/>
      <c r="BBE282" s="59"/>
      <c r="BBF282" s="59"/>
      <c r="BBG282" s="59"/>
      <c r="BBH282" s="59"/>
      <c r="BBI282" s="59"/>
      <c r="BBJ282" s="59"/>
      <c r="BBK282" s="59"/>
      <c r="BBL282" s="59"/>
      <c r="BBM282" s="59"/>
      <c r="BBN282" s="59"/>
      <c r="BBO282" s="59"/>
      <c r="BBP282" s="59"/>
      <c r="BBQ282" s="59"/>
      <c r="BBR282" s="59"/>
      <c r="BBS282" s="59"/>
      <c r="BBT282" s="59"/>
      <c r="BBU282" s="59"/>
      <c r="BBV282" s="59"/>
      <c r="BBW282" s="59"/>
      <c r="BBX282" s="59"/>
      <c r="BBY282" s="59"/>
      <c r="BBZ282" s="59"/>
      <c r="BCA282" s="59"/>
      <c r="BCB282" s="59"/>
      <c r="BCC282" s="59"/>
      <c r="BCD282" s="59"/>
      <c r="BCE282" s="59"/>
      <c r="BCF282" s="59"/>
      <c r="BCG282" s="59"/>
      <c r="BCH282" s="59"/>
      <c r="BCI282" s="59"/>
      <c r="BCJ282" s="59"/>
      <c r="BCK282" s="59"/>
      <c r="BCL282" s="59"/>
      <c r="BCM282" s="59"/>
      <c r="BCN282" s="59"/>
      <c r="BCO282" s="59"/>
      <c r="BCP282" s="59"/>
      <c r="BCQ282" s="59"/>
      <c r="BCR282" s="59"/>
      <c r="BCS282" s="59"/>
      <c r="BCT282" s="59"/>
      <c r="BCU282" s="59"/>
      <c r="BCV282" s="59"/>
      <c r="BCW282" s="59"/>
      <c r="BCX282" s="59"/>
      <c r="BCY282" s="59"/>
      <c r="BCZ282" s="59"/>
      <c r="BDA282" s="59"/>
      <c r="BDB282" s="59"/>
      <c r="BDC282" s="59"/>
      <c r="BDD282" s="59"/>
      <c r="BDE282" s="59"/>
      <c r="BDF282" s="59"/>
      <c r="BDG282" s="59"/>
      <c r="BDH282" s="59"/>
      <c r="BDI282" s="59"/>
      <c r="BDJ282" s="59"/>
      <c r="BDK282" s="59"/>
      <c r="BDL282" s="59"/>
      <c r="BDM282" s="59"/>
      <c r="BDN282" s="59"/>
      <c r="BDO282" s="59"/>
      <c r="BDP282" s="59"/>
      <c r="BDQ282" s="59"/>
      <c r="BDR282" s="59"/>
      <c r="BDS282" s="59"/>
      <c r="BDT282" s="59"/>
      <c r="BDU282" s="59"/>
      <c r="BDV282" s="59"/>
      <c r="BDW282" s="59"/>
      <c r="BDX282" s="59"/>
      <c r="BDY282" s="59"/>
      <c r="BDZ282" s="59"/>
      <c r="BEA282" s="59"/>
      <c r="BEB282" s="59"/>
      <c r="BEC282" s="59"/>
      <c r="BED282" s="59"/>
      <c r="BEE282" s="59"/>
      <c r="BEF282" s="59"/>
      <c r="BEG282" s="59"/>
      <c r="BEH282" s="59"/>
      <c r="BEI282" s="59"/>
      <c r="BEJ282" s="59"/>
      <c r="BEK282" s="59"/>
      <c r="BEL282" s="59"/>
      <c r="BEM282" s="59"/>
      <c r="BEN282" s="59"/>
      <c r="BEO282" s="59"/>
      <c r="BEP282" s="59"/>
      <c r="BEQ282" s="59"/>
      <c r="BER282" s="59"/>
      <c r="BES282" s="59"/>
      <c r="BET282" s="59"/>
      <c r="BEU282" s="59"/>
      <c r="BEV282" s="59"/>
      <c r="BEW282" s="59"/>
      <c r="BEX282" s="59"/>
      <c r="BEY282" s="59"/>
      <c r="BEZ282" s="59"/>
      <c r="BFA282" s="59"/>
      <c r="BFB282" s="59"/>
      <c r="BFC282" s="59"/>
      <c r="BFD282" s="59"/>
      <c r="BFE282" s="59"/>
      <c r="BFF282" s="59"/>
      <c r="BFG282" s="59"/>
      <c r="BFH282" s="59"/>
      <c r="BFI282" s="59"/>
      <c r="BFJ282" s="59"/>
      <c r="BFK282" s="59"/>
      <c r="BFL282" s="59"/>
      <c r="BFM282" s="59"/>
      <c r="BFN282" s="59"/>
      <c r="BFO282" s="59"/>
      <c r="BFP282" s="59"/>
      <c r="BFQ282" s="59"/>
      <c r="BFR282" s="59"/>
      <c r="BFS282" s="59"/>
      <c r="BFT282" s="59"/>
      <c r="BFU282" s="59"/>
      <c r="BFV282" s="59"/>
      <c r="BFW282" s="59"/>
      <c r="BFX282" s="59"/>
      <c r="BFY282" s="59"/>
      <c r="BFZ282" s="59"/>
      <c r="BGA282" s="59"/>
      <c r="BGB282" s="59"/>
      <c r="BGC282" s="59"/>
      <c r="BGD282" s="59"/>
      <c r="BGE282" s="59"/>
      <c r="BGF282" s="59"/>
      <c r="BGG282" s="59"/>
      <c r="BGH282" s="59"/>
      <c r="BGI282" s="59"/>
      <c r="BGJ282" s="59"/>
      <c r="BGK282" s="59"/>
      <c r="BGL282" s="59"/>
      <c r="BGM282" s="59"/>
      <c r="BGN282" s="59"/>
      <c r="BGO282" s="59"/>
      <c r="BGP282" s="59"/>
      <c r="BGQ282" s="59"/>
      <c r="BGR282" s="59"/>
      <c r="BGS282" s="59"/>
      <c r="BGT282" s="59"/>
      <c r="BGU282" s="59"/>
      <c r="BGV282" s="59"/>
      <c r="BGW282" s="59"/>
      <c r="BGX282" s="59"/>
      <c r="BGY282" s="59"/>
      <c r="BGZ282" s="59"/>
      <c r="BHA282" s="59"/>
      <c r="BHB282" s="59"/>
      <c r="BHC282" s="59"/>
      <c r="BHD282" s="59"/>
      <c r="BHE282" s="59"/>
      <c r="BHF282" s="59"/>
      <c r="BHG282" s="59"/>
      <c r="BHH282" s="59"/>
      <c r="BHI282" s="59"/>
      <c r="BHJ282" s="59"/>
      <c r="BHK282" s="59"/>
      <c r="BHL282" s="59"/>
      <c r="BHM282" s="59"/>
      <c r="BHN282" s="59"/>
      <c r="BHO282" s="59"/>
      <c r="BHP282" s="59"/>
      <c r="BHQ282" s="59"/>
      <c r="BHR282" s="59"/>
      <c r="BHS282" s="59"/>
      <c r="BHT282" s="59"/>
      <c r="BHU282" s="59"/>
      <c r="BHV282" s="59"/>
      <c r="BHW282" s="59"/>
      <c r="BHX282" s="59"/>
      <c r="BHY282" s="59"/>
      <c r="BHZ282" s="59"/>
      <c r="BIA282" s="59"/>
      <c r="BIB282" s="59"/>
      <c r="BIC282" s="59"/>
      <c r="BID282" s="59"/>
      <c r="BIE282" s="59"/>
      <c r="BIF282" s="59"/>
      <c r="BIG282" s="59"/>
      <c r="BIH282" s="59"/>
      <c r="BII282" s="59"/>
      <c r="BIJ282" s="59"/>
      <c r="BIK282" s="59"/>
      <c r="BIL282" s="59"/>
      <c r="BIM282" s="59"/>
      <c r="BIN282" s="59"/>
      <c r="BIO282" s="59"/>
      <c r="BIP282" s="59"/>
      <c r="BIQ282" s="59"/>
      <c r="BIR282" s="59"/>
      <c r="BIS282" s="59"/>
      <c r="BIT282" s="59"/>
      <c r="BIU282" s="59"/>
      <c r="BIV282" s="59"/>
      <c r="BIW282" s="59"/>
      <c r="BIX282" s="59"/>
      <c r="BIY282" s="59"/>
      <c r="BIZ282" s="59"/>
      <c r="BJA282" s="59"/>
      <c r="BJB282" s="59"/>
      <c r="BJC282" s="59"/>
      <c r="BJD282" s="59"/>
      <c r="BJE282" s="59"/>
      <c r="BJF282" s="59"/>
      <c r="BJG282" s="59"/>
      <c r="BJH282" s="59"/>
      <c r="BJI282" s="59"/>
      <c r="BJJ282" s="59"/>
      <c r="BJK282" s="59"/>
      <c r="BJL282" s="59"/>
      <c r="BJM282" s="59"/>
      <c r="BJN282" s="59"/>
      <c r="BJO282" s="59"/>
      <c r="BJP282" s="59"/>
      <c r="BJQ282" s="59"/>
      <c r="BJR282" s="59"/>
      <c r="BJS282" s="59"/>
      <c r="BJT282" s="59"/>
      <c r="BJU282" s="59"/>
      <c r="BJV282" s="59"/>
      <c r="BJW282" s="59"/>
      <c r="BJX282" s="59"/>
      <c r="BJY282" s="59"/>
      <c r="BJZ282" s="59"/>
      <c r="BKA282" s="59"/>
      <c r="BKB282" s="59"/>
      <c r="BKC282" s="59"/>
      <c r="BKD282" s="59"/>
      <c r="BKE282" s="59"/>
      <c r="BKF282" s="59"/>
      <c r="BKG282" s="59"/>
      <c r="BKH282" s="59"/>
      <c r="BKI282" s="59"/>
      <c r="BKJ282" s="59"/>
      <c r="BKK282" s="59"/>
      <c r="BKL282" s="59"/>
      <c r="BKM282" s="59"/>
      <c r="BKN282" s="59"/>
      <c r="BKO282" s="59"/>
      <c r="BKP282" s="59"/>
      <c r="BKQ282" s="59"/>
      <c r="BKR282" s="59"/>
      <c r="BKS282" s="59"/>
      <c r="BKT282" s="59"/>
      <c r="BKU282" s="59"/>
      <c r="BKV282" s="59"/>
      <c r="BKW282" s="59"/>
      <c r="BKX282" s="59"/>
      <c r="BKY282" s="59"/>
      <c r="BKZ282" s="59"/>
      <c r="BLA282" s="59"/>
      <c r="BLB282" s="59"/>
      <c r="BLC282" s="59"/>
      <c r="BLD282" s="59"/>
      <c r="BLE282" s="59"/>
      <c r="BLF282" s="59"/>
      <c r="BLG282" s="59"/>
      <c r="BLH282" s="59"/>
      <c r="BLI282" s="59"/>
      <c r="BLJ282" s="59"/>
      <c r="BLK282" s="59"/>
      <c r="BLL282" s="59"/>
      <c r="BLM282" s="59"/>
      <c r="BLN282" s="59"/>
      <c r="BLO282" s="59"/>
      <c r="BLP282" s="59"/>
      <c r="BLQ282" s="59"/>
      <c r="BLR282" s="59"/>
      <c r="BLS282" s="59"/>
      <c r="BLT282" s="59"/>
      <c r="BLU282" s="59"/>
      <c r="BLV282" s="59"/>
      <c r="BLW282" s="59"/>
      <c r="BLX282" s="59"/>
      <c r="BLY282" s="59"/>
      <c r="BLZ282" s="59"/>
      <c r="BMA282" s="59"/>
      <c r="BMB282" s="59"/>
      <c r="BMC282" s="59"/>
      <c r="BMD282" s="59"/>
      <c r="BME282" s="59"/>
      <c r="BMF282" s="59"/>
      <c r="BMG282" s="59"/>
      <c r="BMH282" s="59"/>
      <c r="BMI282" s="59"/>
      <c r="BMJ282" s="59"/>
      <c r="BMK282" s="59"/>
      <c r="BML282" s="59"/>
      <c r="BMM282" s="59"/>
      <c r="BMN282" s="59"/>
      <c r="BMO282" s="59"/>
      <c r="BMP282" s="59"/>
      <c r="BMQ282" s="59"/>
      <c r="BMR282" s="59"/>
      <c r="BMS282" s="59"/>
      <c r="BMT282" s="59"/>
      <c r="BMU282" s="59"/>
      <c r="BMV282" s="59"/>
      <c r="BMW282" s="59"/>
      <c r="BMX282" s="59"/>
      <c r="BMY282" s="59"/>
      <c r="BMZ282" s="59"/>
      <c r="BNA282" s="59"/>
      <c r="BNB282" s="59"/>
      <c r="BNC282" s="59"/>
      <c r="BND282" s="59"/>
      <c r="BNE282" s="59"/>
      <c r="BNF282" s="59"/>
      <c r="BNG282" s="59"/>
      <c r="BNH282" s="59"/>
      <c r="BNI282" s="59"/>
      <c r="BNJ282" s="59"/>
      <c r="BNK282" s="59"/>
      <c r="BNL282" s="59"/>
      <c r="BNM282" s="59"/>
      <c r="BNN282" s="59"/>
      <c r="BNO282" s="59"/>
      <c r="BNP282" s="59"/>
      <c r="BNQ282" s="59"/>
      <c r="BNR282" s="59"/>
      <c r="BNS282" s="59"/>
      <c r="BNT282" s="59"/>
      <c r="BNU282" s="59"/>
      <c r="BNV282" s="59"/>
      <c r="BNW282" s="59"/>
      <c r="BNX282" s="59"/>
      <c r="BNY282" s="59"/>
      <c r="BNZ282" s="59"/>
      <c r="BOA282" s="59"/>
      <c r="BOB282" s="59"/>
      <c r="BOC282" s="59"/>
      <c r="BOD282" s="59"/>
      <c r="BOE282" s="59"/>
      <c r="BOF282" s="59"/>
      <c r="BOG282" s="59"/>
      <c r="BOH282" s="59"/>
      <c r="BOI282" s="59"/>
      <c r="BOJ282" s="59"/>
      <c r="BOK282" s="59"/>
      <c r="BOL282" s="59"/>
      <c r="BOM282" s="59"/>
      <c r="BON282" s="59"/>
      <c r="BOO282" s="59"/>
      <c r="BOP282" s="59"/>
      <c r="BOQ282" s="59"/>
      <c r="BOR282" s="59"/>
      <c r="BOS282" s="59"/>
      <c r="BOT282" s="59"/>
      <c r="BOU282" s="59"/>
      <c r="BOV282" s="59"/>
      <c r="BOW282" s="59"/>
      <c r="BOX282" s="59"/>
      <c r="BOY282" s="59"/>
      <c r="BOZ282" s="59"/>
      <c r="BPA282" s="59"/>
      <c r="BPB282" s="59"/>
      <c r="BPC282" s="59"/>
      <c r="BPD282" s="59"/>
      <c r="BPE282" s="59"/>
      <c r="BPF282" s="59"/>
      <c r="BPG282" s="59"/>
      <c r="BPH282" s="59"/>
      <c r="BPI282" s="59"/>
      <c r="BPJ282" s="59"/>
      <c r="BPK282" s="59"/>
      <c r="BPL282" s="59"/>
      <c r="BPM282" s="59"/>
      <c r="BPN282" s="59"/>
      <c r="BPO282" s="59"/>
      <c r="BPP282" s="59"/>
      <c r="BPQ282" s="59"/>
      <c r="BPR282" s="59"/>
      <c r="BPS282" s="59"/>
      <c r="BPT282" s="59"/>
      <c r="BPU282" s="59"/>
      <c r="BPV282" s="59"/>
      <c r="BPW282" s="59"/>
      <c r="BPX282" s="59"/>
      <c r="BPY282" s="59"/>
      <c r="BPZ282" s="59"/>
      <c r="BQA282" s="59"/>
      <c r="BQB282" s="59"/>
      <c r="BQC282" s="59"/>
      <c r="BQD282" s="59"/>
      <c r="BQE282" s="59"/>
      <c r="BQF282" s="59"/>
      <c r="BQG282" s="59"/>
      <c r="BQH282" s="59"/>
      <c r="BQI282" s="59"/>
      <c r="BQJ282" s="59"/>
      <c r="BQK282" s="59"/>
      <c r="BQL282" s="59"/>
      <c r="BQM282" s="59"/>
      <c r="BQN282" s="59"/>
      <c r="BQO282" s="59"/>
      <c r="BQP282" s="59"/>
      <c r="BQQ282" s="59"/>
      <c r="BQR282" s="59"/>
      <c r="BQS282" s="59"/>
      <c r="BQT282" s="59"/>
      <c r="BQU282" s="59"/>
      <c r="BQV282" s="59"/>
      <c r="BQW282" s="59"/>
      <c r="BQX282" s="59"/>
      <c r="BQY282" s="59"/>
      <c r="BQZ282" s="59"/>
      <c r="BRA282" s="59"/>
      <c r="BRB282" s="59"/>
      <c r="BRC282" s="59"/>
      <c r="BRD282" s="59"/>
      <c r="BRE282" s="59"/>
      <c r="BRF282" s="59"/>
      <c r="BRG282" s="59"/>
      <c r="BRH282" s="59"/>
      <c r="BRI282" s="59"/>
      <c r="BRJ282" s="59"/>
      <c r="BRK282" s="59"/>
      <c r="BRL282" s="59"/>
      <c r="BRM282" s="59"/>
      <c r="BRN282" s="59"/>
      <c r="BRO282" s="59"/>
      <c r="BRP282" s="59"/>
      <c r="BRQ282" s="59"/>
      <c r="BRR282" s="59"/>
      <c r="BRS282" s="59"/>
      <c r="BRT282" s="59"/>
      <c r="BRU282" s="59"/>
      <c r="BRV282" s="59"/>
      <c r="BRW282" s="59"/>
      <c r="BRX282" s="59"/>
      <c r="BRY282" s="59"/>
      <c r="BRZ282" s="59"/>
      <c r="BSA282" s="59"/>
      <c r="BSB282" s="59"/>
      <c r="BSC282" s="59"/>
      <c r="BSD282" s="59"/>
      <c r="BSE282" s="59"/>
      <c r="BSF282" s="59"/>
      <c r="BSG282" s="59"/>
      <c r="BSH282" s="59"/>
      <c r="BSI282" s="59"/>
      <c r="BSJ282" s="59"/>
      <c r="BSK282" s="59"/>
      <c r="BSL282" s="59"/>
      <c r="BSM282" s="59"/>
      <c r="BSN282" s="59"/>
      <c r="BSO282" s="59"/>
      <c r="BSP282" s="59"/>
      <c r="BSQ282" s="59"/>
      <c r="BSR282" s="59"/>
      <c r="BSS282" s="59"/>
      <c r="BST282" s="59"/>
      <c r="BSU282" s="59"/>
      <c r="BSV282" s="59"/>
      <c r="BSW282" s="59"/>
      <c r="BSX282" s="59"/>
      <c r="BSY282" s="59"/>
      <c r="BSZ282" s="59"/>
      <c r="BTA282" s="59"/>
      <c r="BTB282" s="59"/>
      <c r="BTC282" s="59"/>
      <c r="BTD282" s="59"/>
      <c r="BTE282" s="59"/>
      <c r="BTF282" s="59"/>
      <c r="BTG282" s="59"/>
      <c r="BTH282" s="59"/>
      <c r="BTI282" s="59"/>
      <c r="BTJ282" s="59"/>
      <c r="BTK282" s="59"/>
      <c r="BTL282" s="59"/>
      <c r="BTM282" s="59"/>
      <c r="BTN282" s="59"/>
      <c r="BTO282" s="59"/>
      <c r="BTP282" s="59"/>
      <c r="BTQ282" s="59"/>
      <c r="BTR282" s="59"/>
      <c r="BTS282" s="59"/>
      <c r="BTT282" s="59"/>
      <c r="BTU282" s="59"/>
      <c r="BTV282" s="59"/>
      <c r="BTW282" s="59"/>
      <c r="BTX282" s="59"/>
      <c r="BTY282" s="59"/>
      <c r="BTZ282" s="59"/>
      <c r="BUA282" s="59"/>
      <c r="BUB282" s="59"/>
      <c r="BUC282" s="59"/>
      <c r="BUD282" s="59"/>
      <c r="BUE282" s="59"/>
      <c r="BUF282" s="59"/>
      <c r="BUG282" s="59"/>
      <c r="BUH282" s="59"/>
      <c r="BUI282" s="59"/>
      <c r="BUJ282" s="59"/>
      <c r="BUK282" s="59"/>
      <c r="BUL282" s="59"/>
      <c r="BUM282" s="59"/>
      <c r="BUN282" s="59"/>
      <c r="BUO282" s="59"/>
      <c r="BUP282" s="59"/>
      <c r="BUQ282" s="59"/>
      <c r="BUR282" s="59"/>
      <c r="BUS282" s="59"/>
      <c r="BUT282" s="59"/>
      <c r="BUU282" s="59"/>
      <c r="BUV282" s="59"/>
      <c r="BUW282" s="59"/>
      <c r="BUX282" s="59"/>
      <c r="BUY282" s="59"/>
      <c r="BUZ282" s="59"/>
      <c r="BVA282" s="59"/>
      <c r="BVB282" s="59"/>
      <c r="BVC282" s="59"/>
      <c r="BVD282" s="59"/>
      <c r="BVE282" s="59"/>
      <c r="BVF282" s="59"/>
      <c r="BVG282" s="59"/>
      <c r="BVH282" s="59"/>
      <c r="BVI282" s="59"/>
      <c r="BVJ282" s="59"/>
      <c r="BVK282" s="59"/>
      <c r="BVL282" s="59"/>
      <c r="BVM282" s="59"/>
      <c r="BVN282" s="59"/>
      <c r="BVO282" s="59"/>
      <c r="BVP282" s="59"/>
      <c r="BVQ282" s="59"/>
      <c r="BVR282" s="59"/>
      <c r="BVS282" s="59"/>
      <c r="BVT282" s="59"/>
      <c r="BVU282" s="59"/>
      <c r="BVV282" s="59"/>
      <c r="BVW282" s="59"/>
      <c r="BVX282" s="59"/>
      <c r="BVY282" s="59"/>
      <c r="BVZ282" s="59"/>
      <c r="BWA282" s="59"/>
      <c r="BWB282" s="59"/>
      <c r="BWC282" s="59"/>
      <c r="BWD282" s="59"/>
      <c r="BWE282" s="59"/>
      <c r="BWF282" s="59"/>
      <c r="BWG282" s="59"/>
      <c r="BWH282" s="59"/>
      <c r="BWI282" s="59"/>
      <c r="BWJ282" s="59"/>
      <c r="BWK282" s="59"/>
      <c r="BWL282" s="59"/>
      <c r="BWM282" s="59"/>
      <c r="BWN282" s="59"/>
      <c r="BWO282" s="59"/>
      <c r="BWP282" s="59"/>
      <c r="BWQ282" s="59"/>
      <c r="BWR282" s="59"/>
      <c r="BWS282" s="59"/>
      <c r="BWT282" s="59"/>
      <c r="BWU282" s="59"/>
      <c r="BWV282" s="59"/>
      <c r="BWW282" s="59"/>
      <c r="BWX282" s="59"/>
      <c r="BWY282" s="59"/>
      <c r="BWZ282" s="59"/>
      <c r="BXA282" s="59"/>
      <c r="BXB282" s="59"/>
      <c r="BXC282" s="59"/>
      <c r="BXD282" s="59"/>
      <c r="BXE282" s="59"/>
      <c r="BXF282" s="59"/>
      <c r="BXG282" s="59"/>
      <c r="BXH282" s="59"/>
      <c r="BXI282" s="59"/>
      <c r="BXJ282" s="59"/>
      <c r="BXK282" s="59"/>
      <c r="BXL282" s="59"/>
      <c r="BXM282" s="59"/>
      <c r="BXN282" s="59"/>
      <c r="BXO282" s="59"/>
      <c r="BXP282" s="59"/>
      <c r="BXQ282" s="59"/>
      <c r="BXR282" s="59"/>
      <c r="BXS282" s="59"/>
      <c r="BXT282" s="59"/>
      <c r="BXU282" s="59"/>
      <c r="BXV282" s="59"/>
      <c r="BXW282" s="59"/>
      <c r="BXX282" s="59"/>
      <c r="BXY282" s="59"/>
      <c r="BXZ282" s="59"/>
      <c r="BYA282" s="59"/>
      <c r="BYB282" s="59"/>
      <c r="BYC282" s="59"/>
      <c r="BYD282" s="59"/>
      <c r="BYE282" s="59"/>
      <c r="BYF282" s="59"/>
      <c r="BYG282" s="59"/>
      <c r="BYH282" s="59"/>
      <c r="BYI282" s="59"/>
      <c r="BYJ282" s="59"/>
      <c r="BYK282" s="59"/>
      <c r="BYL282" s="59"/>
      <c r="BYM282" s="59"/>
      <c r="BYN282" s="59"/>
      <c r="BYO282" s="59"/>
      <c r="BYP282" s="59"/>
      <c r="BYQ282" s="59"/>
      <c r="BYR282" s="59"/>
      <c r="BYS282" s="59"/>
      <c r="BYT282" s="59"/>
      <c r="BYU282" s="59"/>
      <c r="BYV282" s="59"/>
      <c r="BYW282" s="59"/>
      <c r="BYX282" s="59"/>
      <c r="BYY282" s="59"/>
      <c r="BYZ282" s="59"/>
      <c r="BZA282" s="59"/>
      <c r="BZB282" s="59"/>
      <c r="BZC282" s="59"/>
      <c r="BZD282" s="59"/>
      <c r="BZE282" s="59"/>
      <c r="BZF282" s="59"/>
      <c r="BZG282" s="59"/>
      <c r="BZH282" s="59"/>
      <c r="BZI282" s="59"/>
      <c r="BZJ282" s="59"/>
      <c r="BZK282" s="59"/>
      <c r="BZL282" s="59"/>
      <c r="BZM282" s="59"/>
      <c r="BZN282" s="59"/>
      <c r="BZO282" s="59"/>
      <c r="BZP282" s="59"/>
      <c r="BZQ282" s="59"/>
      <c r="BZR282" s="59"/>
      <c r="BZS282" s="59"/>
      <c r="BZT282" s="59"/>
      <c r="BZU282" s="59"/>
      <c r="BZV282" s="59"/>
      <c r="BZW282" s="59"/>
      <c r="BZX282" s="59"/>
      <c r="BZY282" s="59"/>
      <c r="BZZ282" s="59"/>
      <c r="CAA282" s="59"/>
      <c r="CAB282" s="59"/>
      <c r="CAC282" s="59"/>
      <c r="CAD282" s="59"/>
      <c r="CAE282" s="59"/>
      <c r="CAF282" s="59"/>
      <c r="CAG282" s="59"/>
      <c r="CAH282" s="59"/>
      <c r="CAI282" s="59"/>
      <c r="CAJ282" s="59"/>
      <c r="CAK282" s="59"/>
      <c r="CAL282" s="59"/>
      <c r="CAM282" s="59"/>
      <c r="CAN282" s="59"/>
      <c r="CAO282" s="59"/>
      <c r="CAP282" s="59"/>
      <c r="CAQ282" s="59"/>
      <c r="CAR282" s="59"/>
      <c r="CAS282" s="59"/>
      <c r="CAT282" s="59"/>
      <c r="CAU282" s="59"/>
      <c r="CAV282" s="59"/>
      <c r="CAW282" s="59"/>
      <c r="CAX282" s="59"/>
      <c r="CAY282" s="59"/>
      <c r="CAZ282" s="59"/>
      <c r="CBA282" s="59"/>
      <c r="CBB282" s="59"/>
      <c r="CBC282" s="59"/>
      <c r="CBD282" s="59"/>
      <c r="CBE282" s="59"/>
      <c r="CBF282" s="59"/>
      <c r="CBG282" s="59"/>
      <c r="CBH282" s="59"/>
      <c r="CBI282" s="59"/>
      <c r="CBJ282" s="59"/>
      <c r="CBK282" s="59"/>
      <c r="CBL282" s="59"/>
      <c r="CBM282" s="59"/>
      <c r="CBN282" s="59"/>
      <c r="CBO282" s="59"/>
      <c r="CBP282" s="59"/>
      <c r="CBQ282" s="59"/>
      <c r="CBR282" s="59"/>
      <c r="CBS282" s="59"/>
      <c r="CBT282" s="59"/>
      <c r="CBU282" s="59"/>
      <c r="CBV282" s="59"/>
      <c r="CBW282" s="59"/>
      <c r="CBX282" s="59"/>
      <c r="CBY282" s="59"/>
      <c r="CBZ282" s="59"/>
      <c r="CCA282" s="59"/>
      <c r="CCB282" s="59"/>
      <c r="CCC282" s="59"/>
      <c r="CCD282" s="59"/>
      <c r="CCE282" s="59"/>
      <c r="CCF282" s="59"/>
      <c r="CCG282" s="59"/>
      <c r="CCH282" s="59"/>
      <c r="CCI282" s="59"/>
      <c r="CCJ282" s="59"/>
      <c r="CCK282" s="59"/>
      <c r="CCL282" s="59"/>
      <c r="CCM282" s="59"/>
      <c r="CCN282" s="59"/>
      <c r="CCO282" s="59"/>
      <c r="CCP282" s="59"/>
      <c r="CCQ282" s="59"/>
      <c r="CCR282" s="59"/>
      <c r="CCS282" s="59"/>
      <c r="CCT282" s="59"/>
      <c r="CCU282" s="59"/>
      <c r="CCV282" s="59"/>
      <c r="CCW282" s="59"/>
      <c r="CCX282" s="59"/>
      <c r="CCY282" s="59"/>
      <c r="CCZ282" s="59"/>
      <c r="CDA282" s="59"/>
      <c r="CDB282" s="59"/>
      <c r="CDC282" s="59"/>
      <c r="CDD282" s="59"/>
      <c r="CDE282" s="59"/>
      <c r="CDF282" s="59"/>
      <c r="CDG282" s="59"/>
      <c r="CDH282" s="59"/>
      <c r="CDI282" s="59"/>
      <c r="CDJ282" s="59"/>
      <c r="CDK282" s="59"/>
      <c r="CDL282" s="59"/>
      <c r="CDM282" s="59"/>
      <c r="CDN282" s="59"/>
      <c r="CDO282" s="59"/>
      <c r="CDP282" s="59"/>
      <c r="CDQ282" s="59"/>
      <c r="CDR282" s="59"/>
      <c r="CDS282" s="59"/>
      <c r="CDT282" s="59"/>
      <c r="CDU282" s="59"/>
      <c r="CDV282" s="59"/>
      <c r="CDW282" s="59"/>
      <c r="CDX282" s="59"/>
      <c r="CDY282" s="59"/>
      <c r="CDZ282" s="59"/>
      <c r="CEA282" s="59"/>
      <c r="CEB282" s="59"/>
      <c r="CEC282" s="59"/>
      <c r="CED282" s="59"/>
      <c r="CEE282" s="59"/>
      <c r="CEF282" s="59"/>
      <c r="CEG282" s="59"/>
      <c r="CEH282" s="59"/>
      <c r="CEI282" s="59"/>
      <c r="CEJ282" s="59"/>
      <c r="CEK282" s="59"/>
      <c r="CEL282" s="59"/>
      <c r="CEM282" s="59"/>
      <c r="CEN282" s="59"/>
      <c r="CEO282" s="59"/>
      <c r="CEP282" s="59"/>
      <c r="CEQ282" s="59"/>
      <c r="CER282" s="59"/>
      <c r="CES282" s="59"/>
      <c r="CET282" s="59"/>
      <c r="CEU282" s="59"/>
      <c r="CEV282" s="59"/>
      <c r="CEW282" s="59"/>
      <c r="CEX282" s="59"/>
      <c r="CEY282" s="59"/>
      <c r="CEZ282" s="59"/>
      <c r="CFA282" s="59"/>
      <c r="CFB282" s="59"/>
      <c r="CFC282" s="59"/>
      <c r="CFD282" s="59"/>
      <c r="CFE282" s="59"/>
      <c r="CFF282" s="59"/>
      <c r="CFG282" s="59"/>
      <c r="CFH282" s="59"/>
      <c r="CFI282" s="59"/>
      <c r="CFJ282" s="59"/>
      <c r="CFK282" s="59"/>
      <c r="CFL282" s="59"/>
      <c r="CFM282" s="59"/>
      <c r="CFN282" s="59"/>
      <c r="CFO282" s="59"/>
      <c r="CFP282" s="59"/>
      <c r="CFQ282" s="59"/>
      <c r="CFR282" s="59"/>
      <c r="CFS282" s="59"/>
      <c r="CFT282" s="59"/>
      <c r="CFU282" s="59"/>
      <c r="CFV282" s="59"/>
      <c r="CFW282" s="59"/>
      <c r="CFX282" s="59"/>
      <c r="CFY282" s="59"/>
      <c r="CFZ282" s="59"/>
      <c r="CGA282" s="59"/>
      <c r="CGB282" s="59"/>
      <c r="CGC282" s="59"/>
      <c r="CGD282" s="59"/>
      <c r="CGE282" s="59"/>
      <c r="CGF282" s="59"/>
      <c r="CGG282" s="59"/>
      <c r="CGH282" s="59"/>
      <c r="CGI282" s="59"/>
      <c r="CGJ282" s="59"/>
      <c r="CGK282" s="59"/>
      <c r="CGL282" s="59"/>
      <c r="CGM282" s="59"/>
      <c r="CGN282" s="59"/>
      <c r="CGO282" s="59"/>
      <c r="CGP282" s="59"/>
      <c r="CGQ282" s="59"/>
      <c r="CGR282" s="59"/>
      <c r="CGS282" s="59"/>
      <c r="CGT282" s="59"/>
      <c r="CGU282" s="59"/>
      <c r="CGV282" s="59"/>
      <c r="CGW282" s="59"/>
      <c r="CGX282" s="59"/>
      <c r="CGY282" s="59"/>
      <c r="CGZ282" s="59"/>
      <c r="CHA282" s="59"/>
      <c r="CHB282" s="59"/>
      <c r="CHC282" s="59"/>
      <c r="CHD282" s="59"/>
      <c r="CHE282" s="59"/>
      <c r="CHF282" s="59"/>
      <c r="CHG282" s="59"/>
      <c r="CHH282" s="59"/>
      <c r="CHI282" s="59"/>
      <c r="CHJ282" s="59"/>
      <c r="CHK282" s="59"/>
      <c r="CHL282" s="59"/>
      <c r="CHM282" s="59"/>
      <c r="CHN282" s="59"/>
      <c r="CHO282" s="59"/>
      <c r="CHP282" s="59"/>
      <c r="CHQ282" s="59"/>
      <c r="CHR282" s="59"/>
      <c r="CHS282" s="59"/>
      <c r="CHT282" s="59"/>
      <c r="CHU282" s="59"/>
      <c r="CHV282" s="59"/>
      <c r="CHW282" s="59"/>
      <c r="CHX282" s="59"/>
      <c r="CHY282" s="59"/>
      <c r="CHZ282" s="59"/>
      <c r="CIA282" s="59"/>
      <c r="CIB282" s="59"/>
      <c r="CIC282" s="59"/>
      <c r="CID282" s="59"/>
      <c r="CIE282" s="59"/>
      <c r="CIF282" s="59"/>
      <c r="CIG282" s="59"/>
      <c r="CIH282" s="59"/>
      <c r="CII282" s="59"/>
      <c r="CIJ282" s="59"/>
      <c r="CIK282" s="59"/>
      <c r="CIL282" s="59"/>
      <c r="CIM282" s="59"/>
      <c r="CIN282" s="59"/>
      <c r="CIO282" s="59"/>
      <c r="CIP282" s="59"/>
      <c r="CIQ282" s="59"/>
      <c r="CIR282" s="59"/>
      <c r="CIS282" s="59"/>
      <c r="CIT282" s="59"/>
      <c r="CIU282" s="59"/>
      <c r="CIV282" s="59"/>
      <c r="CIW282" s="59"/>
      <c r="CIX282" s="59"/>
      <c r="CIY282" s="59"/>
      <c r="CIZ282" s="59"/>
      <c r="CJA282" s="59"/>
      <c r="CJB282" s="59"/>
      <c r="CJC282" s="59"/>
      <c r="CJD282" s="59"/>
      <c r="CJE282" s="59"/>
      <c r="CJF282" s="59"/>
      <c r="CJG282" s="59"/>
      <c r="CJH282" s="59"/>
      <c r="CJI282" s="59"/>
      <c r="CJJ282" s="59"/>
      <c r="CJK282" s="59"/>
      <c r="CJL282" s="59"/>
      <c r="CJM282" s="59"/>
      <c r="CJN282" s="59"/>
      <c r="CJO282" s="59"/>
      <c r="CJP282" s="59"/>
      <c r="CJQ282" s="59"/>
      <c r="CJR282" s="59"/>
      <c r="CJS282" s="59"/>
      <c r="CJT282" s="59"/>
      <c r="CJU282" s="59"/>
      <c r="CJV282" s="59"/>
      <c r="CJW282" s="59"/>
      <c r="CJX282" s="59"/>
      <c r="CJY282" s="59"/>
      <c r="CJZ282" s="59"/>
      <c r="CKA282" s="59"/>
      <c r="CKB282" s="59"/>
      <c r="CKC282" s="59"/>
      <c r="CKD282" s="59"/>
      <c r="CKE282" s="59"/>
      <c r="CKF282" s="59"/>
      <c r="CKG282" s="59"/>
      <c r="CKH282" s="59"/>
      <c r="CKI282" s="59"/>
      <c r="CKJ282" s="59"/>
      <c r="CKK282" s="59"/>
      <c r="CKL282" s="59"/>
      <c r="CKM282" s="59"/>
      <c r="CKN282" s="59"/>
      <c r="CKO282" s="59"/>
      <c r="CKP282" s="59"/>
      <c r="CKQ282" s="59"/>
      <c r="CKR282" s="59"/>
      <c r="CKS282" s="59"/>
      <c r="CKT282" s="59"/>
      <c r="CKU282" s="59"/>
      <c r="CKV282" s="59"/>
      <c r="CKW282" s="59"/>
      <c r="CKX282" s="59"/>
      <c r="CKY282" s="59"/>
      <c r="CKZ282" s="59"/>
      <c r="CLA282" s="59"/>
      <c r="CLB282" s="59"/>
      <c r="CLC282" s="59"/>
      <c r="CLD282" s="59"/>
      <c r="CLE282" s="59"/>
      <c r="CLF282" s="59"/>
      <c r="CLG282" s="59"/>
      <c r="CLH282" s="59"/>
      <c r="CLI282" s="59"/>
      <c r="CLJ282" s="59"/>
      <c r="CLK282" s="59"/>
      <c r="CLL282" s="59"/>
      <c r="CLM282" s="59"/>
      <c r="CLN282" s="59"/>
      <c r="CLO282" s="59"/>
      <c r="CLP282" s="59"/>
      <c r="CLQ282" s="59"/>
      <c r="CLR282" s="59"/>
      <c r="CLS282" s="59"/>
      <c r="CLT282" s="59"/>
      <c r="CLU282" s="59"/>
      <c r="CLV282" s="59"/>
      <c r="CLW282" s="59"/>
      <c r="CLX282" s="59"/>
      <c r="CLY282" s="59"/>
      <c r="CLZ282" s="59"/>
      <c r="CMA282" s="59"/>
      <c r="CMB282" s="59"/>
      <c r="CMC282" s="59"/>
      <c r="CMD282" s="59"/>
      <c r="CME282" s="59"/>
      <c r="CMF282" s="59"/>
      <c r="CMG282" s="59"/>
      <c r="CMH282" s="59"/>
      <c r="CMI282" s="59"/>
      <c r="CMJ282" s="59"/>
      <c r="CMK282" s="59"/>
      <c r="CML282" s="59"/>
      <c r="CMM282" s="59"/>
      <c r="CMN282" s="59"/>
      <c r="CMO282" s="59"/>
      <c r="CMP282" s="59"/>
      <c r="CMQ282" s="59"/>
      <c r="CMR282" s="59"/>
      <c r="CMS282" s="59"/>
      <c r="CMT282" s="59"/>
      <c r="CMU282" s="59"/>
      <c r="CMV282" s="59"/>
      <c r="CMW282" s="59"/>
      <c r="CMX282" s="59"/>
      <c r="CMY282" s="59"/>
      <c r="CMZ282" s="59"/>
      <c r="CNA282" s="59"/>
      <c r="CNB282" s="59"/>
      <c r="CNC282" s="59"/>
      <c r="CND282" s="59"/>
      <c r="CNE282" s="59"/>
      <c r="CNF282" s="59"/>
      <c r="CNG282" s="59"/>
      <c r="CNH282" s="59"/>
      <c r="CNI282" s="59"/>
      <c r="CNJ282" s="59"/>
      <c r="CNK282" s="59"/>
      <c r="CNL282" s="59"/>
      <c r="CNM282" s="59"/>
      <c r="CNN282" s="59"/>
      <c r="CNO282" s="59"/>
      <c r="CNP282" s="59"/>
      <c r="CNQ282" s="59"/>
      <c r="CNR282" s="59"/>
      <c r="CNS282" s="59"/>
      <c r="CNT282" s="59"/>
      <c r="CNU282" s="59"/>
      <c r="CNV282" s="59"/>
      <c r="CNW282" s="59"/>
      <c r="CNX282" s="59"/>
      <c r="CNY282" s="59"/>
      <c r="CNZ282" s="59"/>
      <c r="COA282" s="59"/>
      <c r="COB282" s="59"/>
      <c r="COC282" s="59"/>
      <c r="COD282" s="59"/>
      <c r="COE282" s="59"/>
      <c r="COF282" s="59"/>
      <c r="COG282" s="59"/>
      <c r="COH282" s="59"/>
      <c r="COI282" s="59"/>
      <c r="COJ282" s="59"/>
      <c r="COK282" s="59"/>
      <c r="COL282" s="59"/>
      <c r="COM282" s="59"/>
      <c r="CON282" s="59"/>
      <c r="COO282" s="59"/>
      <c r="COP282" s="59"/>
      <c r="COQ282" s="59"/>
      <c r="COR282" s="59"/>
      <c r="COS282" s="59"/>
      <c r="COT282" s="59"/>
      <c r="COU282" s="59"/>
      <c r="COV282" s="59"/>
      <c r="COW282" s="59"/>
      <c r="COX282" s="59"/>
      <c r="COY282" s="59"/>
      <c r="COZ282" s="59"/>
      <c r="CPA282" s="59"/>
      <c r="CPB282" s="59"/>
      <c r="CPC282" s="59"/>
      <c r="CPD282" s="59"/>
      <c r="CPE282" s="59"/>
      <c r="CPF282" s="59"/>
      <c r="CPG282" s="59"/>
      <c r="CPH282" s="59"/>
      <c r="CPI282" s="59"/>
      <c r="CPJ282" s="59"/>
      <c r="CPK282" s="59"/>
      <c r="CPL282" s="59"/>
      <c r="CPM282" s="59"/>
      <c r="CPN282" s="59"/>
      <c r="CPO282" s="59"/>
      <c r="CPP282" s="59"/>
      <c r="CPQ282" s="59"/>
      <c r="CPR282" s="59"/>
      <c r="CPS282" s="59"/>
      <c r="CPT282" s="59"/>
      <c r="CPU282" s="59"/>
      <c r="CPV282" s="59"/>
      <c r="CPW282" s="59"/>
      <c r="CPX282" s="59"/>
      <c r="CPY282" s="59"/>
      <c r="CPZ282" s="59"/>
      <c r="CQA282" s="59"/>
      <c r="CQB282" s="59"/>
      <c r="CQC282" s="59"/>
      <c r="CQD282" s="59"/>
      <c r="CQE282" s="59"/>
      <c r="CQF282" s="59"/>
      <c r="CQG282" s="59"/>
      <c r="CQH282" s="59"/>
      <c r="CQI282" s="59"/>
      <c r="CQJ282" s="59"/>
      <c r="CQK282" s="59"/>
      <c r="CQL282" s="59"/>
      <c r="CQM282" s="59"/>
      <c r="CQN282" s="59"/>
      <c r="CQO282" s="59"/>
      <c r="CQP282" s="59"/>
      <c r="CQQ282" s="59"/>
      <c r="CQR282" s="59"/>
      <c r="CQS282" s="59"/>
      <c r="CQT282" s="59"/>
      <c r="CQU282" s="59"/>
      <c r="CQV282" s="59"/>
      <c r="CQW282" s="59"/>
      <c r="CQX282" s="59"/>
      <c r="CQY282" s="59"/>
      <c r="CQZ282" s="59"/>
      <c r="CRA282" s="59"/>
      <c r="CRB282" s="59"/>
      <c r="CRC282" s="59"/>
      <c r="CRD282" s="59"/>
      <c r="CRE282" s="59"/>
      <c r="CRF282" s="59"/>
      <c r="CRG282" s="59"/>
      <c r="CRH282" s="59"/>
      <c r="CRI282" s="59"/>
      <c r="CRJ282" s="59"/>
      <c r="CRK282" s="59"/>
      <c r="CRL282" s="59"/>
      <c r="CRM282" s="59"/>
      <c r="CRN282" s="59"/>
      <c r="CRO282" s="59"/>
      <c r="CRP282" s="59"/>
      <c r="CRQ282" s="59"/>
      <c r="CRR282" s="59"/>
      <c r="CRS282" s="59"/>
      <c r="CRT282" s="59"/>
      <c r="CRU282" s="59"/>
      <c r="CRV282" s="59"/>
      <c r="CRW282" s="59"/>
      <c r="CRX282" s="59"/>
      <c r="CRY282" s="59"/>
      <c r="CRZ282" s="59"/>
      <c r="CSA282" s="59"/>
      <c r="CSB282" s="59"/>
      <c r="CSC282" s="59"/>
      <c r="CSD282" s="59"/>
      <c r="CSE282" s="59"/>
      <c r="CSF282" s="59"/>
      <c r="CSG282" s="59"/>
      <c r="CSH282" s="59"/>
      <c r="CSI282" s="59"/>
      <c r="CSJ282" s="59"/>
      <c r="CSK282" s="59"/>
      <c r="CSL282" s="59"/>
      <c r="CSM282" s="59"/>
      <c r="CSN282" s="59"/>
      <c r="CSO282" s="59"/>
      <c r="CSP282" s="59"/>
      <c r="CSQ282" s="59"/>
      <c r="CSR282" s="59"/>
      <c r="CSS282" s="59"/>
      <c r="CST282" s="59"/>
      <c r="CSU282" s="59"/>
      <c r="CSV282" s="59"/>
      <c r="CSW282" s="59"/>
      <c r="CSX282" s="59"/>
      <c r="CSY282" s="59"/>
      <c r="CSZ282" s="59"/>
      <c r="CTA282" s="59"/>
      <c r="CTB282" s="59"/>
      <c r="CTC282" s="59"/>
      <c r="CTD282" s="59"/>
      <c r="CTE282" s="59"/>
      <c r="CTF282" s="59"/>
      <c r="CTG282" s="59"/>
      <c r="CTH282" s="59"/>
      <c r="CTI282" s="59"/>
      <c r="CTJ282" s="59"/>
      <c r="CTK282" s="59"/>
      <c r="CTL282" s="59"/>
      <c r="CTM282" s="59"/>
      <c r="CTN282" s="59"/>
      <c r="CTO282" s="59"/>
      <c r="CTP282" s="59"/>
      <c r="CTQ282" s="59"/>
      <c r="CTR282" s="59"/>
      <c r="CTS282" s="59"/>
      <c r="CTT282" s="59"/>
      <c r="CTU282" s="59"/>
      <c r="CTV282" s="59"/>
      <c r="CTW282" s="59"/>
      <c r="CTX282" s="59"/>
      <c r="CTY282" s="59"/>
      <c r="CTZ282" s="59"/>
      <c r="CUA282" s="59"/>
      <c r="CUB282" s="59"/>
      <c r="CUC282" s="59"/>
      <c r="CUD282" s="59"/>
      <c r="CUE282" s="59"/>
      <c r="CUF282" s="59"/>
      <c r="CUG282" s="59"/>
      <c r="CUH282" s="59"/>
      <c r="CUI282" s="59"/>
      <c r="CUJ282" s="59"/>
      <c r="CUK282" s="59"/>
      <c r="CUL282" s="59"/>
      <c r="CUM282" s="59"/>
      <c r="CUN282" s="59"/>
      <c r="CUO282" s="59"/>
      <c r="CUP282" s="59"/>
      <c r="CUQ282" s="59"/>
      <c r="CUR282" s="59"/>
      <c r="CUS282" s="59"/>
      <c r="CUT282" s="59"/>
      <c r="CUU282" s="59"/>
      <c r="CUV282" s="59"/>
      <c r="CUW282" s="59"/>
      <c r="CUX282" s="59"/>
      <c r="CUY282" s="59"/>
      <c r="CUZ282" s="59"/>
      <c r="CVA282" s="59"/>
      <c r="CVB282" s="59"/>
      <c r="CVC282" s="59"/>
      <c r="CVD282" s="59"/>
      <c r="CVE282" s="59"/>
      <c r="CVF282" s="59"/>
      <c r="CVG282" s="59"/>
      <c r="CVH282" s="59"/>
      <c r="CVI282" s="59"/>
      <c r="CVJ282" s="59"/>
      <c r="CVK282" s="59"/>
      <c r="CVL282" s="59"/>
      <c r="CVM282" s="59"/>
      <c r="CVN282" s="59"/>
      <c r="CVO282" s="59"/>
      <c r="CVP282" s="59"/>
      <c r="CVQ282" s="59"/>
      <c r="CVR282" s="59"/>
      <c r="CVS282" s="59"/>
      <c r="CVT282" s="59"/>
      <c r="CVU282" s="59"/>
      <c r="CVV282" s="59"/>
      <c r="CVW282" s="59"/>
      <c r="CVX282" s="59"/>
      <c r="CVY282" s="59"/>
      <c r="CVZ282" s="59"/>
      <c r="CWA282" s="59"/>
      <c r="CWB282" s="59"/>
      <c r="CWC282" s="59"/>
      <c r="CWD282" s="59"/>
      <c r="CWE282" s="59"/>
      <c r="CWF282" s="59"/>
      <c r="CWG282" s="59"/>
      <c r="CWH282" s="59"/>
      <c r="CWI282" s="59"/>
      <c r="CWJ282" s="59"/>
      <c r="CWK282" s="59"/>
      <c r="CWL282" s="59"/>
      <c r="CWM282" s="59"/>
      <c r="CWN282" s="59"/>
      <c r="CWO282" s="59"/>
      <c r="CWP282" s="59"/>
      <c r="CWQ282" s="59"/>
      <c r="CWR282" s="59"/>
      <c r="CWS282" s="59"/>
    </row>
    <row r="283" spans="1:2645" s="60" customFormat="1" ht="5.25" customHeight="1">
      <c r="A283" s="5">
        <v>0</v>
      </c>
      <c r="B283" s="5"/>
      <c r="C283" s="5"/>
      <c r="D283" s="5"/>
      <c r="E283" s="5"/>
      <c r="F283" s="5"/>
      <c r="G283" s="5"/>
      <c r="H283" s="5"/>
      <c r="I283" s="5"/>
      <c r="J283" s="5"/>
      <c r="K283" s="5"/>
      <c r="L283" s="5"/>
      <c r="M283" s="5"/>
      <c r="N283" s="5"/>
      <c r="O283" s="5"/>
      <c r="P283" s="5"/>
      <c r="Q283" s="5"/>
      <c r="R283" s="5"/>
      <c r="S283" s="5"/>
      <c r="T283" s="5"/>
      <c r="U283" s="59"/>
      <c r="V283" s="59"/>
      <c r="W283" s="6"/>
      <c r="X283" s="59"/>
      <c r="Y283" s="59"/>
      <c r="Z283" s="59"/>
      <c r="AA283" s="59"/>
      <c r="AB283" s="59"/>
      <c r="AC283"/>
      <c r="AD283"/>
      <c r="AE283"/>
      <c r="AF283"/>
      <c r="AG283"/>
      <c r="AH283"/>
      <c r="AI283"/>
      <c r="AJ283"/>
      <c r="AK283"/>
      <c r="AL283"/>
      <c r="AM283"/>
      <c r="AN283"/>
      <c r="AO283"/>
      <c r="AP283"/>
      <c r="AQ283"/>
      <c r="AR283"/>
      <c r="AS283"/>
      <c r="AT283"/>
      <c r="AU283" s="59"/>
      <c r="AV283" s="59"/>
      <c r="AW283" s="59"/>
      <c r="AX283" s="59"/>
      <c r="AY283" s="59"/>
      <c r="AZ283" s="59"/>
      <c r="BA283" s="59"/>
      <c r="BB283" s="59"/>
      <c r="BC283" s="59"/>
      <c r="BD283" s="59"/>
      <c r="BE283" s="59"/>
      <c r="BF283" s="59"/>
      <c r="BG283" s="59"/>
      <c r="BH283" s="59"/>
      <c r="BI283" s="59"/>
      <c r="BJ283" s="59"/>
      <c r="BK283" s="59"/>
      <c r="BL283" s="59"/>
      <c r="BM283" s="59"/>
      <c r="BN283" s="59"/>
      <c r="BO283" s="59"/>
      <c r="BP283" s="59"/>
      <c r="BQ283" s="59"/>
      <c r="BR283" s="59"/>
      <c r="BS283" s="59"/>
      <c r="BT283" s="59"/>
      <c r="BU283" s="59"/>
      <c r="BV283" s="59"/>
      <c r="BW283" s="59"/>
      <c r="BX283" s="59"/>
      <c r="BY283" s="59"/>
      <c r="BZ283" s="59"/>
      <c r="CA283" s="59"/>
      <c r="CB283" s="59"/>
      <c r="CC283" s="59"/>
      <c r="CD283" s="59"/>
      <c r="CE283" s="59"/>
      <c r="CF283" s="59"/>
      <c r="CG283" s="59"/>
      <c r="CH283" s="59"/>
      <c r="CI283" s="59"/>
      <c r="CJ283" s="59"/>
      <c r="CK283" s="59"/>
      <c r="CL283" s="59"/>
      <c r="CM283" s="59"/>
      <c r="CN283" s="59"/>
      <c r="CO283" s="59"/>
      <c r="CP283" s="59"/>
      <c r="CQ283" s="59"/>
      <c r="CR283" s="59"/>
      <c r="CS283" s="59"/>
      <c r="CT283" s="59"/>
      <c r="CU283" s="59"/>
      <c r="CV283" s="59"/>
      <c r="CW283" s="59"/>
      <c r="CX283" s="59"/>
      <c r="CY283" s="59"/>
      <c r="CZ283" s="59"/>
      <c r="DA283" s="59"/>
      <c r="DB283" s="59"/>
      <c r="DC283" s="59"/>
      <c r="DD283" s="59"/>
      <c r="DE283" s="59"/>
      <c r="DF283" s="59"/>
      <c r="DG283" s="59"/>
      <c r="DH283" s="59"/>
      <c r="DI283" s="59"/>
      <c r="DJ283" s="59"/>
      <c r="DK283" s="59"/>
      <c r="DL283" s="59"/>
      <c r="DM283" s="59"/>
      <c r="DN283" s="59"/>
      <c r="DO283" s="59"/>
      <c r="DP283" s="59"/>
      <c r="DQ283" s="59"/>
      <c r="DR283" s="59"/>
      <c r="DS283" s="59"/>
      <c r="DT283" s="59"/>
      <c r="DU283" s="59"/>
      <c r="DV283" s="59"/>
      <c r="DW283" s="59"/>
      <c r="DX283" s="59"/>
      <c r="DY283" s="59"/>
      <c r="DZ283" s="59"/>
      <c r="EA283" s="59"/>
      <c r="EB283" s="59"/>
      <c r="EC283" s="59"/>
      <c r="ED283" s="59"/>
      <c r="EE283" s="59"/>
      <c r="EF283" s="59"/>
      <c r="EG283" s="59"/>
      <c r="EH283" s="59"/>
      <c r="EI283" s="59"/>
      <c r="EJ283" s="59"/>
      <c r="EK283" s="59"/>
      <c r="EL283" s="59"/>
      <c r="EM283" s="59"/>
      <c r="EN283" s="59"/>
      <c r="EO283" s="59"/>
      <c r="EP283" s="59"/>
      <c r="EQ283" s="59"/>
      <c r="ER283" s="59"/>
      <c r="ES283" s="59"/>
      <c r="ET283" s="59"/>
      <c r="EU283" s="59"/>
      <c r="EV283" s="59"/>
      <c r="EW283" s="59"/>
      <c r="EX283" s="59"/>
      <c r="EY283" s="59"/>
      <c r="EZ283" s="59"/>
      <c r="FA283" s="59"/>
      <c r="FB283" s="59"/>
      <c r="FC283" s="59"/>
      <c r="FD283" s="59"/>
      <c r="FE283" s="59"/>
      <c r="FF283" s="59"/>
      <c r="FG283" s="59"/>
      <c r="FH283" s="59"/>
      <c r="FI283" s="59"/>
      <c r="FJ283" s="59"/>
      <c r="FK283" s="59"/>
      <c r="FL283" s="59"/>
      <c r="FM283" s="59"/>
      <c r="FN283" s="59"/>
      <c r="FO283" s="59"/>
      <c r="FP283" s="59"/>
      <c r="FQ283" s="59"/>
      <c r="FR283" s="59"/>
      <c r="FS283" s="59"/>
      <c r="FT283" s="59"/>
      <c r="FU283" s="59"/>
      <c r="FV283" s="59"/>
      <c r="FW283" s="59"/>
      <c r="FX283" s="59"/>
      <c r="FY283" s="59"/>
      <c r="FZ283" s="59"/>
      <c r="GA283" s="59"/>
      <c r="GB283" s="59"/>
      <c r="GC283" s="59"/>
      <c r="GD283" s="59"/>
      <c r="GE283" s="59"/>
      <c r="GF283" s="59"/>
      <c r="GG283" s="59"/>
      <c r="GH283" s="59"/>
      <c r="GI283" s="59"/>
      <c r="GJ283" s="59"/>
      <c r="GK283" s="59"/>
      <c r="GL283" s="59"/>
      <c r="GM283" s="59"/>
      <c r="GN283" s="59"/>
      <c r="GO283" s="59"/>
      <c r="GP283" s="59"/>
      <c r="GQ283" s="59"/>
      <c r="GR283" s="59"/>
      <c r="GS283" s="59"/>
      <c r="GT283" s="59"/>
      <c r="GU283" s="59"/>
      <c r="GV283" s="59"/>
      <c r="GW283" s="59"/>
      <c r="GX283" s="59"/>
      <c r="GY283" s="59"/>
      <c r="GZ283" s="59"/>
      <c r="HA283" s="59"/>
      <c r="HB283" s="59"/>
      <c r="HC283" s="59"/>
      <c r="HD283" s="59"/>
      <c r="HE283" s="59"/>
      <c r="HF283" s="59"/>
      <c r="HG283" s="59"/>
      <c r="HH283" s="59"/>
      <c r="HI283" s="59"/>
      <c r="HJ283" s="59"/>
      <c r="HK283" s="59"/>
      <c r="HL283" s="59"/>
      <c r="HM283" s="59"/>
      <c r="HN283" s="59"/>
      <c r="HO283" s="59"/>
      <c r="HP283" s="59"/>
      <c r="HQ283" s="59"/>
      <c r="HR283" s="59"/>
      <c r="HS283" s="59"/>
      <c r="HT283" s="59"/>
      <c r="HU283" s="59"/>
      <c r="HV283" s="59"/>
      <c r="HW283" s="59"/>
      <c r="HX283" s="59"/>
      <c r="HY283" s="59"/>
      <c r="HZ283" s="59"/>
      <c r="IA283" s="59"/>
      <c r="IB283" s="59"/>
      <c r="IC283" s="59"/>
      <c r="ID283" s="59"/>
      <c r="IE283" s="59"/>
      <c r="IF283" s="59"/>
      <c r="IG283" s="59"/>
      <c r="IH283" s="59"/>
      <c r="II283" s="59"/>
      <c r="IJ283" s="59"/>
      <c r="IK283" s="59"/>
      <c r="IL283" s="59"/>
      <c r="IM283" s="59"/>
      <c r="IN283" s="59"/>
      <c r="IO283" s="59"/>
      <c r="IP283" s="59"/>
      <c r="IQ283" s="59"/>
      <c r="IR283" s="59"/>
      <c r="IS283" s="59"/>
      <c r="IT283" s="59"/>
      <c r="IU283" s="59"/>
      <c r="IV283" s="59"/>
      <c r="IW283" s="59"/>
      <c r="IX283" s="59"/>
      <c r="IY283" s="59"/>
      <c r="IZ283" s="59"/>
      <c r="JA283" s="59"/>
      <c r="JB283" s="59"/>
      <c r="JC283" s="59"/>
      <c r="JD283" s="59"/>
      <c r="JE283" s="59"/>
      <c r="JF283" s="59"/>
      <c r="JG283" s="59"/>
      <c r="JH283" s="59"/>
      <c r="JI283" s="59"/>
      <c r="JJ283" s="59"/>
      <c r="JK283" s="59"/>
      <c r="JL283" s="59"/>
      <c r="JM283" s="59"/>
      <c r="JN283" s="59"/>
      <c r="JO283" s="59"/>
      <c r="JP283" s="59"/>
      <c r="JQ283" s="59"/>
      <c r="JR283" s="59"/>
      <c r="JS283" s="59"/>
      <c r="JT283" s="59"/>
      <c r="JU283" s="59"/>
      <c r="JV283" s="59"/>
      <c r="JW283" s="59"/>
      <c r="JX283" s="59"/>
      <c r="JY283" s="59"/>
      <c r="JZ283" s="59"/>
      <c r="KA283" s="59"/>
      <c r="KB283" s="59"/>
      <c r="KC283" s="59"/>
      <c r="KD283" s="59"/>
      <c r="KE283" s="59"/>
      <c r="KF283" s="59"/>
      <c r="KG283" s="59"/>
      <c r="KH283" s="59"/>
      <c r="KI283" s="59"/>
      <c r="KJ283" s="59"/>
      <c r="KK283" s="59"/>
      <c r="KL283" s="59"/>
      <c r="KM283" s="59"/>
      <c r="KN283" s="59"/>
      <c r="KO283" s="59"/>
      <c r="KP283" s="59"/>
      <c r="KQ283" s="59"/>
      <c r="KR283" s="59"/>
      <c r="KS283" s="59"/>
      <c r="KT283" s="59"/>
      <c r="KU283" s="59"/>
      <c r="KV283" s="59"/>
      <c r="KW283" s="59"/>
      <c r="KX283" s="59"/>
      <c r="KY283" s="59"/>
      <c r="KZ283" s="59"/>
      <c r="LA283" s="59"/>
      <c r="LB283" s="59"/>
      <c r="LC283" s="59"/>
      <c r="LD283" s="59"/>
      <c r="LE283" s="59"/>
      <c r="LF283" s="59"/>
      <c r="LG283" s="59"/>
      <c r="LH283" s="59"/>
      <c r="LI283" s="59"/>
      <c r="LJ283" s="59"/>
      <c r="LK283" s="59"/>
      <c r="LL283" s="59"/>
      <c r="LM283" s="59"/>
      <c r="LN283" s="59"/>
      <c r="LO283" s="59"/>
      <c r="LP283" s="59"/>
      <c r="LQ283" s="59"/>
      <c r="LR283" s="59"/>
      <c r="LS283" s="59"/>
      <c r="LT283" s="59"/>
      <c r="LU283" s="59"/>
      <c r="LV283" s="59"/>
      <c r="LW283" s="59"/>
      <c r="LX283" s="59"/>
      <c r="LY283" s="59"/>
      <c r="LZ283" s="59"/>
      <c r="MA283" s="59"/>
      <c r="MB283" s="59"/>
      <c r="MC283" s="59"/>
      <c r="MD283" s="59"/>
      <c r="ME283" s="59"/>
      <c r="MF283" s="59"/>
      <c r="MG283" s="59"/>
      <c r="MH283" s="59"/>
      <c r="MI283" s="59"/>
      <c r="MJ283" s="59"/>
      <c r="MK283" s="59"/>
      <c r="ML283" s="59"/>
      <c r="MM283" s="59"/>
      <c r="MN283" s="59"/>
      <c r="MO283" s="59"/>
      <c r="MP283" s="59"/>
      <c r="MQ283" s="59"/>
      <c r="MR283" s="59"/>
      <c r="MS283" s="59"/>
      <c r="MT283" s="59"/>
      <c r="MU283" s="59"/>
      <c r="MV283" s="59"/>
      <c r="MW283" s="59"/>
      <c r="MX283" s="59"/>
      <c r="MY283" s="59"/>
      <c r="MZ283" s="59"/>
      <c r="NA283" s="59"/>
      <c r="NB283" s="59"/>
      <c r="NC283" s="59"/>
      <c r="ND283" s="59"/>
      <c r="NE283" s="59"/>
      <c r="NF283" s="59"/>
      <c r="NG283" s="59"/>
      <c r="NH283" s="59"/>
      <c r="NI283" s="59"/>
      <c r="NJ283" s="59"/>
      <c r="NK283" s="59"/>
      <c r="NL283" s="59"/>
      <c r="NM283" s="59"/>
      <c r="NN283" s="59"/>
      <c r="NO283" s="59"/>
      <c r="NP283" s="59"/>
      <c r="NQ283" s="59"/>
      <c r="NR283" s="59"/>
      <c r="NS283" s="59"/>
      <c r="NT283" s="59"/>
      <c r="NU283" s="59"/>
      <c r="NV283" s="59"/>
      <c r="NW283" s="59"/>
      <c r="NX283" s="59"/>
      <c r="NY283" s="59"/>
      <c r="NZ283" s="59"/>
      <c r="OA283" s="59"/>
      <c r="OB283" s="59"/>
      <c r="OC283" s="59"/>
      <c r="OD283" s="59"/>
      <c r="OE283" s="59"/>
      <c r="OF283" s="59"/>
      <c r="OG283" s="59"/>
      <c r="OH283" s="59"/>
      <c r="OI283" s="59"/>
      <c r="OJ283" s="59"/>
      <c r="OK283" s="59"/>
      <c r="OL283" s="59"/>
      <c r="OM283" s="59"/>
      <c r="ON283" s="59"/>
      <c r="OO283" s="59"/>
      <c r="OP283" s="59"/>
      <c r="OQ283" s="59"/>
      <c r="OR283" s="59"/>
      <c r="OS283" s="59"/>
      <c r="OT283" s="59"/>
      <c r="OU283" s="59"/>
      <c r="OV283" s="59"/>
      <c r="OW283" s="59"/>
      <c r="OX283" s="59"/>
      <c r="OY283" s="59"/>
      <c r="OZ283" s="59"/>
      <c r="PA283" s="59"/>
      <c r="PB283" s="59"/>
      <c r="PC283" s="59"/>
      <c r="PD283" s="59"/>
      <c r="PE283" s="59"/>
      <c r="PF283" s="59"/>
      <c r="PG283" s="59"/>
      <c r="PH283" s="59"/>
      <c r="PI283" s="59"/>
      <c r="PJ283" s="59"/>
      <c r="PK283" s="59"/>
      <c r="PL283" s="59"/>
      <c r="PM283" s="59"/>
      <c r="PN283" s="59"/>
      <c r="PO283" s="59"/>
      <c r="PP283" s="59"/>
      <c r="PQ283" s="59"/>
      <c r="PR283" s="59"/>
      <c r="PS283" s="59"/>
      <c r="PT283" s="59"/>
      <c r="PU283" s="59"/>
      <c r="PV283" s="59"/>
      <c r="PW283" s="59"/>
      <c r="PX283" s="59"/>
      <c r="PY283" s="59"/>
      <c r="PZ283" s="59"/>
      <c r="QA283" s="59"/>
      <c r="QB283" s="59"/>
      <c r="QC283" s="59"/>
      <c r="QD283" s="59"/>
      <c r="QE283" s="59"/>
      <c r="QF283" s="59"/>
      <c r="QG283" s="59"/>
      <c r="QH283" s="59"/>
      <c r="QI283" s="59"/>
      <c r="QJ283" s="59"/>
      <c r="QK283" s="59"/>
      <c r="QL283" s="59"/>
      <c r="QM283" s="59"/>
      <c r="QN283" s="59"/>
      <c r="QO283" s="59"/>
      <c r="QP283" s="59"/>
      <c r="QQ283" s="59"/>
      <c r="QR283" s="59"/>
      <c r="QS283" s="59"/>
      <c r="QT283" s="59"/>
      <c r="QU283" s="59"/>
      <c r="QV283" s="59"/>
      <c r="QW283" s="59"/>
      <c r="QX283" s="59"/>
      <c r="QY283" s="59"/>
      <c r="QZ283" s="59"/>
      <c r="RA283" s="59"/>
      <c r="RB283" s="59"/>
      <c r="RC283" s="59"/>
      <c r="RD283" s="59"/>
      <c r="RE283" s="59"/>
      <c r="RF283" s="59"/>
      <c r="RG283" s="59"/>
      <c r="RH283" s="59"/>
      <c r="RI283" s="59"/>
      <c r="RJ283" s="59"/>
      <c r="RK283" s="59"/>
      <c r="RL283" s="59"/>
      <c r="RM283" s="59"/>
      <c r="RN283" s="59"/>
      <c r="RO283" s="59"/>
      <c r="RP283" s="59"/>
      <c r="RQ283" s="59"/>
      <c r="RR283" s="59"/>
      <c r="RS283" s="59"/>
      <c r="RT283" s="59"/>
      <c r="RU283" s="59"/>
      <c r="RV283" s="59"/>
      <c r="RW283" s="59"/>
      <c r="RX283" s="59"/>
      <c r="RY283" s="59"/>
      <c r="RZ283" s="59"/>
      <c r="SA283" s="59"/>
      <c r="SB283" s="59"/>
      <c r="SC283" s="59"/>
      <c r="SD283" s="59"/>
      <c r="SE283" s="59"/>
      <c r="SF283" s="59"/>
      <c r="SG283" s="59"/>
      <c r="SH283" s="59"/>
      <c r="SI283" s="59"/>
      <c r="SJ283" s="59"/>
      <c r="SK283" s="59"/>
      <c r="SL283" s="59"/>
      <c r="SM283" s="59"/>
      <c r="SN283" s="59"/>
      <c r="SO283" s="59"/>
      <c r="SP283" s="59"/>
      <c r="SQ283" s="59"/>
      <c r="SR283" s="59"/>
      <c r="SS283" s="59"/>
      <c r="ST283" s="59"/>
      <c r="SU283" s="59"/>
      <c r="SV283" s="59"/>
      <c r="SW283" s="59"/>
      <c r="SX283" s="59"/>
      <c r="SY283" s="59"/>
      <c r="SZ283" s="59"/>
      <c r="TA283" s="59"/>
      <c r="TB283" s="59"/>
      <c r="TC283" s="59"/>
      <c r="TD283" s="59"/>
      <c r="TE283" s="59"/>
      <c r="TF283" s="59"/>
      <c r="TG283" s="59"/>
      <c r="TH283" s="59"/>
      <c r="TI283" s="59"/>
      <c r="TJ283" s="59"/>
      <c r="TK283" s="59"/>
      <c r="TL283" s="59"/>
      <c r="TM283" s="59"/>
      <c r="TN283" s="59"/>
      <c r="TO283" s="59"/>
      <c r="TP283" s="59"/>
      <c r="TQ283" s="59"/>
      <c r="TR283" s="59"/>
      <c r="TS283" s="59"/>
      <c r="TT283" s="59"/>
      <c r="TU283" s="59"/>
      <c r="TV283" s="59"/>
      <c r="TW283" s="59"/>
      <c r="TX283" s="59"/>
      <c r="TY283" s="59"/>
      <c r="TZ283" s="59"/>
      <c r="UA283" s="59"/>
      <c r="UB283" s="59"/>
      <c r="UC283" s="59"/>
      <c r="UD283" s="59"/>
      <c r="UE283" s="59"/>
      <c r="UF283" s="59"/>
      <c r="UG283" s="59"/>
      <c r="UH283" s="59"/>
      <c r="UI283" s="59"/>
      <c r="UJ283" s="59"/>
      <c r="UK283" s="59"/>
      <c r="UL283" s="59"/>
      <c r="UM283" s="59"/>
      <c r="UN283" s="59"/>
      <c r="UO283" s="59"/>
      <c r="UP283" s="59"/>
      <c r="UQ283" s="59"/>
      <c r="UR283" s="59"/>
      <c r="US283" s="59"/>
      <c r="UT283" s="59"/>
      <c r="UU283" s="59"/>
      <c r="UV283" s="59"/>
      <c r="UW283" s="59"/>
      <c r="UX283" s="59"/>
      <c r="UY283" s="59"/>
      <c r="UZ283" s="59"/>
      <c r="VA283" s="59"/>
      <c r="VB283" s="59"/>
      <c r="VC283" s="59"/>
      <c r="VD283" s="59"/>
      <c r="VE283" s="59"/>
      <c r="VF283" s="59"/>
      <c r="VG283" s="59"/>
      <c r="VH283" s="59"/>
      <c r="VI283" s="59"/>
      <c r="VJ283" s="59"/>
      <c r="VK283" s="59"/>
      <c r="VL283" s="59"/>
      <c r="VM283" s="59"/>
      <c r="VN283" s="59"/>
      <c r="VO283" s="59"/>
      <c r="VP283" s="59"/>
      <c r="VQ283" s="59"/>
      <c r="VR283" s="59"/>
      <c r="VS283" s="59"/>
      <c r="VT283" s="59"/>
      <c r="VU283" s="59"/>
      <c r="VV283" s="59"/>
      <c r="VW283" s="59"/>
      <c r="VX283" s="59"/>
      <c r="VY283" s="59"/>
      <c r="VZ283" s="59"/>
      <c r="WA283" s="59"/>
      <c r="WB283" s="59"/>
      <c r="WC283" s="59"/>
      <c r="WD283" s="59"/>
      <c r="WE283" s="59"/>
      <c r="WF283" s="59"/>
      <c r="WG283" s="59"/>
      <c r="WH283" s="59"/>
      <c r="WI283" s="59"/>
      <c r="WJ283" s="59"/>
      <c r="WK283" s="59"/>
      <c r="WL283" s="59"/>
      <c r="WM283" s="59"/>
      <c r="WN283" s="59"/>
      <c r="WO283" s="59"/>
      <c r="WP283" s="59"/>
      <c r="WQ283" s="59"/>
      <c r="WR283" s="59"/>
      <c r="WS283" s="59"/>
      <c r="WT283" s="59"/>
      <c r="WU283" s="59"/>
      <c r="WV283" s="59"/>
      <c r="WW283" s="59"/>
      <c r="WX283" s="59"/>
      <c r="WY283" s="59"/>
      <c r="WZ283" s="59"/>
      <c r="XA283" s="59"/>
      <c r="XB283" s="59"/>
      <c r="XC283" s="59"/>
      <c r="XD283" s="59"/>
      <c r="XE283" s="59"/>
      <c r="XF283" s="59"/>
      <c r="XG283" s="59"/>
      <c r="XH283" s="59"/>
      <c r="XI283" s="59"/>
      <c r="XJ283" s="59"/>
      <c r="XK283" s="59"/>
      <c r="XL283" s="59"/>
      <c r="XM283" s="59"/>
      <c r="XN283" s="59"/>
      <c r="XO283" s="59"/>
      <c r="XP283" s="59"/>
      <c r="XQ283" s="59"/>
      <c r="XR283" s="59"/>
      <c r="XS283" s="59"/>
      <c r="XT283" s="59"/>
      <c r="XU283" s="59"/>
      <c r="XV283" s="59"/>
      <c r="XW283" s="59"/>
      <c r="XX283" s="59"/>
      <c r="XY283" s="59"/>
      <c r="XZ283" s="59"/>
      <c r="YA283" s="59"/>
      <c r="YB283" s="59"/>
      <c r="YC283" s="59"/>
      <c r="YD283" s="59"/>
      <c r="YE283" s="59"/>
      <c r="YF283" s="59"/>
      <c r="YG283" s="59"/>
      <c r="YH283" s="59"/>
      <c r="YI283" s="59"/>
      <c r="YJ283" s="59"/>
      <c r="YK283" s="59"/>
      <c r="YL283" s="59"/>
      <c r="YM283" s="59"/>
      <c r="YN283" s="59"/>
      <c r="YO283" s="59"/>
      <c r="YP283" s="59"/>
      <c r="YQ283" s="59"/>
      <c r="YR283" s="59"/>
      <c r="YS283" s="59"/>
      <c r="YT283" s="59"/>
      <c r="YU283" s="59"/>
      <c r="YV283" s="59"/>
      <c r="YW283" s="59"/>
      <c r="YX283" s="59"/>
      <c r="YY283" s="59"/>
      <c r="YZ283" s="59"/>
      <c r="ZA283" s="59"/>
      <c r="ZB283" s="59"/>
      <c r="ZC283" s="59"/>
      <c r="ZD283" s="59"/>
      <c r="ZE283" s="59"/>
      <c r="ZF283" s="59"/>
      <c r="ZG283" s="59"/>
      <c r="ZH283" s="59"/>
      <c r="ZI283" s="59"/>
      <c r="ZJ283" s="59"/>
      <c r="ZK283" s="59"/>
      <c r="ZL283" s="59"/>
      <c r="ZM283" s="59"/>
      <c r="ZN283" s="59"/>
      <c r="ZO283" s="59"/>
      <c r="ZP283" s="59"/>
      <c r="ZQ283" s="59"/>
      <c r="ZR283" s="59"/>
      <c r="ZS283" s="59"/>
      <c r="ZT283" s="59"/>
      <c r="ZU283" s="59"/>
      <c r="ZV283" s="59"/>
      <c r="ZW283" s="59"/>
      <c r="ZX283" s="59"/>
      <c r="ZY283" s="59"/>
      <c r="ZZ283" s="59"/>
      <c r="AAA283" s="59"/>
      <c r="AAB283" s="59"/>
      <c r="AAC283" s="59"/>
      <c r="AAD283" s="59"/>
      <c r="AAE283" s="59"/>
      <c r="AAF283" s="59"/>
      <c r="AAG283" s="59"/>
      <c r="AAH283" s="59"/>
      <c r="AAI283" s="59"/>
      <c r="AAJ283" s="59"/>
      <c r="AAK283" s="59"/>
      <c r="AAL283" s="59"/>
      <c r="AAM283" s="59"/>
      <c r="AAN283" s="59"/>
      <c r="AAO283" s="59"/>
      <c r="AAP283" s="59"/>
      <c r="AAQ283" s="59"/>
      <c r="AAR283" s="59"/>
      <c r="AAS283" s="59"/>
      <c r="AAT283" s="59"/>
      <c r="AAU283" s="59"/>
      <c r="AAV283" s="59"/>
      <c r="AAW283" s="59"/>
      <c r="AAX283" s="59"/>
      <c r="AAY283" s="59"/>
      <c r="AAZ283" s="59"/>
      <c r="ABA283" s="59"/>
      <c r="ABB283" s="59"/>
      <c r="ABC283" s="59"/>
      <c r="ABD283" s="59"/>
      <c r="ABE283" s="59"/>
      <c r="ABF283" s="59"/>
      <c r="ABG283" s="59"/>
      <c r="ABH283" s="59"/>
      <c r="ABI283" s="59"/>
      <c r="ABJ283" s="59"/>
      <c r="ABK283" s="59"/>
      <c r="ABL283" s="59"/>
      <c r="ABM283" s="59"/>
      <c r="ABN283" s="59"/>
      <c r="ABO283" s="59"/>
      <c r="ABP283" s="59"/>
      <c r="ABQ283" s="59"/>
      <c r="ABR283" s="59"/>
      <c r="ABS283" s="59"/>
      <c r="ABT283" s="59"/>
      <c r="ABU283" s="59"/>
      <c r="ABV283" s="59"/>
      <c r="ABW283" s="59"/>
      <c r="ABX283" s="59"/>
      <c r="ABY283" s="59"/>
      <c r="ABZ283" s="59"/>
      <c r="ACA283" s="59"/>
      <c r="ACB283" s="59"/>
      <c r="ACC283" s="59"/>
      <c r="ACD283" s="59"/>
      <c r="ACE283" s="59"/>
      <c r="ACF283" s="59"/>
      <c r="ACG283" s="59"/>
      <c r="ACH283" s="59"/>
      <c r="ACI283" s="59"/>
      <c r="ACJ283" s="59"/>
      <c r="ACK283" s="59"/>
      <c r="ACL283" s="59"/>
      <c r="ACM283" s="59"/>
      <c r="ACN283" s="59"/>
      <c r="ACO283" s="59"/>
      <c r="ACP283" s="59"/>
      <c r="ACQ283" s="59"/>
      <c r="ACR283" s="59"/>
      <c r="ACS283" s="59"/>
      <c r="ACT283" s="59"/>
      <c r="ACU283" s="59"/>
      <c r="ACV283" s="59"/>
      <c r="ACW283" s="59"/>
      <c r="ACX283" s="59"/>
      <c r="ACY283" s="59"/>
      <c r="ACZ283" s="59"/>
      <c r="ADA283" s="59"/>
      <c r="ADB283" s="59"/>
      <c r="ADC283" s="59"/>
      <c r="ADD283" s="59"/>
      <c r="ADE283" s="59"/>
      <c r="ADF283" s="59"/>
      <c r="ADG283" s="59"/>
      <c r="ADH283" s="59"/>
      <c r="ADI283" s="59"/>
      <c r="ADJ283" s="59"/>
      <c r="ADK283" s="59"/>
      <c r="ADL283" s="59"/>
      <c r="ADM283" s="59"/>
      <c r="ADN283" s="59"/>
      <c r="ADO283" s="59"/>
      <c r="ADP283" s="59"/>
      <c r="ADQ283" s="59"/>
      <c r="ADR283" s="59"/>
      <c r="ADS283" s="59"/>
      <c r="ADT283" s="59"/>
      <c r="ADU283" s="59"/>
      <c r="ADV283" s="59"/>
      <c r="ADW283" s="59"/>
      <c r="ADX283" s="59"/>
      <c r="ADY283" s="59"/>
      <c r="ADZ283" s="59"/>
      <c r="AEA283" s="59"/>
      <c r="AEB283" s="59"/>
      <c r="AEC283" s="59"/>
      <c r="AED283" s="59"/>
      <c r="AEE283" s="59"/>
      <c r="AEF283" s="59"/>
      <c r="AEG283" s="59"/>
      <c r="AEH283" s="59"/>
      <c r="AEI283" s="59"/>
      <c r="AEJ283" s="59"/>
      <c r="AEK283" s="59"/>
      <c r="AEL283" s="59"/>
      <c r="AEM283" s="59"/>
      <c r="AEN283" s="59"/>
      <c r="AEO283" s="59"/>
      <c r="AEP283" s="59"/>
      <c r="AEQ283" s="59"/>
      <c r="AER283" s="59"/>
      <c r="AES283" s="59"/>
      <c r="AET283" s="59"/>
      <c r="AEU283" s="59"/>
      <c r="AEV283" s="59"/>
      <c r="AEW283" s="59"/>
      <c r="AEX283" s="59"/>
      <c r="AEY283" s="59"/>
      <c r="AEZ283" s="59"/>
      <c r="AFA283" s="59"/>
      <c r="AFB283" s="59"/>
      <c r="AFC283" s="59"/>
      <c r="AFD283" s="59"/>
      <c r="AFE283" s="59"/>
      <c r="AFF283" s="59"/>
      <c r="AFG283" s="59"/>
      <c r="AFH283" s="59"/>
      <c r="AFI283" s="59"/>
      <c r="AFJ283" s="59"/>
      <c r="AFK283" s="59"/>
      <c r="AFL283" s="59"/>
      <c r="AFM283" s="59"/>
      <c r="AFN283" s="59"/>
      <c r="AFO283" s="59"/>
      <c r="AFP283" s="59"/>
      <c r="AFQ283" s="59"/>
      <c r="AFR283" s="59"/>
      <c r="AFS283" s="59"/>
      <c r="AFT283" s="59"/>
      <c r="AFU283" s="59"/>
      <c r="AFV283" s="59"/>
      <c r="AFW283" s="59"/>
      <c r="AFX283" s="59"/>
      <c r="AFY283" s="59"/>
      <c r="AFZ283" s="59"/>
      <c r="AGA283" s="59"/>
      <c r="AGB283" s="59"/>
      <c r="AGC283" s="59"/>
      <c r="AGD283" s="59"/>
      <c r="AGE283" s="59"/>
      <c r="AGF283" s="59"/>
      <c r="AGG283" s="59"/>
      <c r="AGH283" s="59"/>
      <c r="AGI283" s="59"/>
      <c r="AGJ283" s="59"/>
      <c r="AGK283" s="59"/>
      <c r="AGL283" s="59"/>
      <c r="AGM283" s="59"/>
      <c r="AGN283" s="59"/>
      <c r="AGO283" s="59"/>
      <c r="AGP283" s="59"/>
      <c r="AGQ283" s="59"/>
      <c r="AGR283" s="59"/>
      <c r="AGS283" s="59"/>
      <c r="AGT283" s="59"/>
      <c r="AGU283" s="59"/>
      <c r="AGV283" s="59"/>
      <c r="AGW283" s="59"/>
      <c r="AGX283" s="59"/>
      <c r="AGY283" s="59"/>
      <c r="AGZ283" s="59"/>
      <c r="AHA283" s="59"/>
      <c r="AHB283" s="59"/>
      <c r="AHC283" s="59"/>
      <c r="AHD283" s="59"/>
      <c r="AHE283" s="59"/>
      <c r="AHF283" s="59"/>
      <c r="AHG283" s="59"/>
      <c r="AHH283" s="59"/>
      <c r="AHI283" s="59"/>
      <c r="AHJ283" s="59"/>
      <c r="AHK283" s="59"/>
      <c r="AHL283" s="59"/>
      <c r="AHM283" s="59"/>
      <c r="AHN283" s="59"/>
      <c r="AHO283" s="59"/>
      <c r="AHP283" s="59"/>
      <c r="AHQ283" s="59"/>
      <c r="AHR283" s="59"/>
      <c r="AHS283" s="59"/>
      <c r="AHT283" s="59"/>
      <c r="AHU283" s="59"/>
      <c r="AHV283" s="59"/>
      <c r="AHW283" s="59"/>
      <c r="AHX283" s="59"/>
      <c r="AHY283" s="59"/>
      <c r="AHZ283" s="59"/>
      <c r="AIA283" s="59"/>
      <c r="AIB283" s="59"/>
      <c r="AIC283" s="59"/>
      <c r="AID283" s="59"/>
      <c r="AIE283" s="59"/>
      <c r="AIF283" s="59"/>
      <c r="AIG283" s="59"/>
      <c r="AIH283" s="59"/>
      <c r="AII283" s="59"/>
      <c r="AIJ283" s="59"/>
      <c r="AIK283" s="59"/>
      <c r="AIL283" s="59"/>
      <c r="AIM283" s="59"/>
      <c r="AIN283" s="59"/>
      <c r="AIO283" s="59"/>
      <c r="AIP283" s="59"/>
      <c r="AIQ283" s="59"/>
      <c r="AIR283" s="59"/>
      <c r="AIS283" s="59"/>
      <c r="AIT283" s="59"/>
      <c r="AIU283" s="59"/>
      <c r="AIV283" s="59"/>
      <c r="AIW283" s="59"/>
      <c r="AIX283" s="59"/>
      <c r="AIY283" s="59"/>
      <c r="AIZ283" s="59"/>
      <c r="AJA283" s="59"/>
      <c r="AJB283" s="59"/>
      <c r="AJC283" s="59"/>
      <c r="AJD283" s="59"/>
      <c r="AJE283" s="59"/>
      <c r="AJF283" s="59"/>
      <c r="AJG283" s="59"/>
      <c r="AJH283" s="59"/>
      <c r="AJI283" s="59"/>
      <c r="AJJ283" s="59"/>
      <c r="AJK283" s="59"/>
      <c r="AJL283" s="59"/>
      <c r="AJM283" s="59"/>
      <c r="AJN283" s="59"/>
      <c r="AJO283" s="59"/>
      <c r="AJP283" s="59"/>
      <c r="AJQ283" s="59"/>
      <c r="AJR283" s="59"/>
      <c r="AJS283" s="59"/>
      <c r="AJT283" s="59"/>
      <c r="AJU283" s="59"/>
      <c r="AJV283" s="59"/>
      <c r="AJW283" s="59"/>
      <c r="AJX283" s="59"/>
      <c r="AJY283" s="59"/>
      <c r="AJZ283" s="59"/>
      <c r="AKA283" s="59"/>
      <c r="AKB283" s="59"/>
      <c r="AKC283" s="59"/>
      <c r="AKD283" s="59"/>
      <c r="AKE283" s="59"/>
      <c r="AKF283" s="59"/>
      <c r="AKG283" s="59"/>
      <c r="AKH283" s="59"/>
      <c r="AKI283" s="59"/>
      <c r="AKJ283" s="59"/>
      <c r="AKK283" s="59"/>
      <c r="AKL283" s="59"/>
      <c r="AKM283" s="59"/>
      <c r="AKN283" s="59"/>
      <c r="AKO283" s="59"/>
      <c r="AKP283" s="59"/>
      <c r="AKQ283" s="59"/>
      <c r="AKR283" s="59"/>
      <c r="AKS283" s="59"/>
      <c r="AKT283" s="59"/>
      <c r="AKU283" s="59"/>
      <c r="AKV283" s="59"/>
      <c r="AKW283" s="59"/>
      <c r="AKX283" s="59"/>
      <c r="AKY283" s="59"/>
      <c r="AKZ283" s="59"/>
      <c r="ALA283" s="59"/>
      <c r="ALB283" s="59"/>
      <c r="ALC283" s="59"/>
      <c r="ALD283" s="59"/>
      <c r="ALE283" s="59"/>
      <c r="ALF283" s="59"/>
      <c r="ALG283" s="59"/>
      <c r="ALH283" s="59"/>
      <c r="ALI283" s="59"/>
      <c r="ALJ283" s="59"/>
      <c r="ALK283" s="59"/>
      <c r="ALL283" s="59"/>
      <c r="ALM283" s="59"/>
      <c r="ALN283" s="59"/>
      <c r="ALO283" s="59"/>
      <c r="ALP283" s="59"/>
      <c r="ALQ283" s="59"/>
      <c r="ALR283" s="59"/>
      <c r="ALS283" s="59"/>
      <c r="ALT283" s="59"/>
      <c r="ALU283" s="59"/>
      <c r="ALV283" s="59"/>
      <c r="ALW283" s="59"/>
      <c r="ALX283" s="59"/>
      <c r="ALY283" s="59"/>
      <c r="ALZ283" s="59"/>
      <c r="AMA283" s="59"/>
      <c r="AMB283" s="59"/>
      <c r="AMC283" s="59"/>
      <c r="AMD283" s="59"/>
      <c r="AME283" s="59"/>
      <c r="AMF283" s="59"/>
      <c r="AMG283" s="59"/>
      <c r="AMH283" s="59"/>
      <c r="AMI283" s="59"/>
      <c r="AMJ283" s="59"/>
      <c r="AMK283" s="59"/>
      <c r="AML283" s="59"/>
      <c r="AMM283" s="59"/>
      <c r="AMN283" s="59"/>
      <c r="AMO283" s="59"/>
      <c r="AMP283" s="59"/>
      <c r="AMQ283" s="59"/>
      <c r="AMR283" s="59"/>
      <c r="AMS283" s="59"/>
      <c r="AMT283" s="59"/>
      <c r="AMU283" s="59"/>
      <c r="AMV283" s="59"/>
      <c r="AMW283" s="59"/>
      <c r="AMX283" s="59"/>
      <c r="AMY283" s="59"/>
      <c r="AMZ283" s="59"/>
      <c r="ANA283" s="59"/>
      <c r="ANB283" s="59"/>
      <c r="ANC283" s="59"/>
      <c r="AND283" s="59"/>
      <c r="ANE283" s="59"/>
      <c r="ANF283" s="59"/>
      <c r="ANG283" s="59"/>
      <c r="ANH283" s="59"/>
      <c r="ANI283" s="59"/>
      <c r="ANJ283" s="59"/>
      <c r="ANK283" s="59"/>
      <c r="ANL283" s="59"/>
      <c r="ANM283" s="59"/>
      <c r="ANN283" s="59"/>
      <c r="ANO283" s="59"/>
      <c r="ANP283" s="59"/>
      <c r="ANQ283" s="59"/>
      <c r="ANR283" s="59"/>
      <c r="ANS283" s="59"/>
      <c r="ANT283" s="59"/>
      <c r="ANU283" s="59"/>
      <c r="ANV283" s="59"/>
      <c r="ANW283" s="59"/>
      <c r="ANX283" s="59"/>
      <c r="ANY283" s="59"/>
      <c r="ANZ283" s="59"/>
      <c r="AOA283" s="59"/>
      <c r="AOB283" s="59"/>
      <c r="AOC283" s="59"/>
      <c r="AOD283" s="59"/>
      <c r="AOE283" s="59"/>
      <c r="AOF283" s="59"/>
      <c r="AOG283" s="59"/>
      <c r="AOH283" s="59"/>
      <c r="AOI283" s="59"/>
      <c r="AOJ283" s="59"/>
      <c r="AOK283" s="59"/>
      <c r="AOL283" s="59"/>
      <c r="AOM283" s="59"/>
      <c r="AON283" s="59"/>
      <c r="AOO283" s="59"/>
      <c r="AOP283" s="59"/>
      <c r="AOQ283" s="59"/>
      <c r="AOR283" s="59"/>
      <c r="AOS283" s="59"/>
      <c r="AOT283" s="59"/>
      <c r="AOU283" s="59"/>
      <c r="AOV283" s="59"/>
      <c r="AOW283" s="59"/>
      <c r="AOX283" s="59"/>
      <c r="AOY283" s="59"/>
      <c r="AOZ283" s="59"/>
      <c r="APA283" s="59"/>
      <c r="APB283" s="59"/>
      <c r="APC283" s="59"/>
      <c r="APD283" s="59"/>
      <c r="APE283" s="59"/>
      <c r="APF283" s="59"/>
      <c r="APG283" s="59"/>
      <c r="APH283" s="59"/>
      <c r="API283" s="59"/>
      <c r="APJ283" s="59"/>
      <c r="APK283" s="59"/>
      <c r="APL283" s="59"/>
      <c r="APM283" s="59"/>
      <c r="APN283" s="59"/>
      <c r="APO283" s="59"/>
      <c r="APP283" s="59"/>
      <c r="APQ283" s="59"/>
      <c r="APR283" s="59"/>
      <c r="APS283" s="59"/>
      <c r="APT283" s="59"/>
      <c r="APU283" s="59"/>
      <c r="APV283" s="59"/>
      <c r="APW283" s="59"/>
      <c r="APX283" s="59"/>
      <c r="APY283" s="59"/>
      <c r="APZ283" s="59"/>
      <c r="AQA283" s="59"/>
      <c r="AQB283" s="59"/>
      <c r="AQC283" s="59"/>
      <c r="AQD283" s="59"/>
      <c r="AQE283" s="59"/>
      <c r="AQF283" s="59"/>
      <c r="AQG283" s="59"/>
      <c r="AQH283" s="59"/>
      <c r="AQI283" s="59"/>
      <c r="AQJ283" s="59"/>
      <c r="AQK283" s="59"/>
      <c r="AQL283" s="59"/>
      <c r="AQM283" s="59"/>
      <c r="AQN283" s="59"/>
      <c r="AQO283" s="59"/>
      <c r="AQP283" s="59"/>
      <c r="AQQ283" s="59"/>
      <c r="AQR283" s="59"/>
      <c r="AQS283" s="59"/>
      <c r="AQT283" s="59"/>
      <c r="AQU283" s="59"/>
      <c r="AQV283" s="59"/>
      <c r="AQW283" s="59"/>
      <c r="AQX283" s="59"/>
      <c r="AQY283" s="59"/>
      <c r="AQZ283" s="59"/>
      <c r="ARA283" s="59"/>
      <c r="ARB283" s="59"/>
      <c r="ARC283" s="59"/>
      <c r="ARD283" s="59"/>
      <c r="ARE283" s="59"/>
      <c r="ARF283" s="59"/>
      <c r="ARG283" s="59"/>
      <c r="ARH283" s="59"/>
      <c r="ARI283" s="59"/>
      <c r="ARJ283" s="59"/>
      <c r="ARK283" s="59"/>
      <c r="ARL283" s="59"/>
      <c r="ARM283" s="59"/>
      <c r="ARN283" s="59"/>
      <c r="ARO283" s="59"/>
      <c r="ARP283" s="59"/>
      <c r="ARQ283" s="59"/>
      <c r="ARR283" s="59"/>
      <c r="ARS283" s="59"/>
      <c r="ART283" s="59"/>
      <c r="ARU283" s="59"/>
      <c r="ARV283" s="59"/>
      <c r="ARW283" s="59"/>
      <c r="ARX283" s="59"/>
      <c r="ARY283" s="59"/>
      <c r="ARZ283" s="59"/>
      <c r="ASA283" s="59"/>
      <c r="ASB283" s="59"/>
      <c r="ASC283" s="59"/>
      <c r="ASD283" s="59"/>
      <c r="ASE283" s="59"/>
      <c r="ASF283" s="59"/>
      <c r="ASG283" s="59"/>
      <c r="ASH283" s="59"/>
      <c r="ASI283" s="59"/>
      <c r="ASJ283" s="59"/>
      <c r="ASK283" s="59"/>
      <c r="ASL283" s="59"/>
      <c r="ASM283" s="59"/>
      <c r="ASN283" s="59"/>
      <c r="ASO283" s="59"/>
      <c r="ASP283" s="59"/>
      <c r="ASQ283" s="59"/>
      <c r="ASR283" s="59"/>
      <c r="ASS283" s="59"/>
      <c r="AST283" s="59"/>
      <c r="ASU283" s="59"/>
      <c r="ASV283" s="59"/>
      <c r="ASW283" s="59"/>
      <c r="ASX283" s="59"/>
      <c r="ASY283" s="59"/>
      <c r="ASZ283" s="59"/>
      <c r="ATA283" s="59"/>
      <c r="ATB283" s="59"/>
      <c r="ATC283" s="59"/>
      <c r="ATD283" s="59"/>
      <c r="ATE283" s="59"/>
      <c r="ATF283" s="59"/>
      <c r="ATG283" s="59"/>
      <c r="ATH283" s="59"/>
      <c r="ATI283" s="59"/>
      <c r="ATJ283" s="59"/>
      <c r="ATK283" s="59"/>
      <c r="ATL283" s="59"/>
      <c r="ATM283" s="59"/>
      <c r="ATN283" s="59"/>
      <c r="ATO283" s="59"/>
      <c r="ATP283" s="59"/>
      <c r="ATQ283" s="59"/>
      <c r="ATR283" s="59"/>
      <c r="ATS283" s="59"/>
      <c r="ATT283" s="59"/>
      <c r="ATU283" s="59"/>
      <c r="ATV283" s="59"/>
      <c r="ATW283" s="59"/>
      <c r="ATX283" s="59"/>
      <c r="ATY283" s="59"/>
      <c r="ATZ283" s="59"/>
      <c r="AUA283" s="59"/>
      <c r="AUB283" s="59"/>
      <c r="AUC283" s="59"/>
      <c r="AUD283" s="59"/>
      <c r="AUE283" s="59"/>
      <c r="AUF283" s="59"/>
      <c r="AUG283" s="59"/>
      <c r="AUH283" s="59"/>
      <c r="AUI283" s="59"/>
      <c r="AUJ283" s="59"/>
      <c r="AUK283" s="59"/>
      <c r="AUL283" s="59"/>
      <c r="AUM283" s="59"/>
      <c r="AUN283" s="59"/>
      <c r="AUO283" s="59"/>
      <c r="AUP283" s="59"/>
      <c r="AUQ283" s="59"/>
      <c r="AUR283" s="59"/>
      <c r="AUS283" s="59"/>
      <c r="AUT283" s="59"/>
      <c r="AUU283" s="59"/>
      <c r="AUV283" s="59"/>
      <c r="AUW283" s="59"/>
      <c r="AUX283" s="59"/>
      <c r="AUY283" s="59"/>
      <c r="AUZ283" s="59"/>
      <c r="AVA283" s="59"/>
      <c r="AVB283" s="59"/>
      <c r="AVC283" s="59"/>
      <c r="AVD283" s="59"/>
      <c r="AVE283" s="59"/>
      <c r="AVF283" s="59"/>
      <c r="AVG283" s="59"/>
      <c r="AVH283" s="59"/>
      <c r="AVI283" s="59"/>
      <c r="AVJ283" s="59"/>
      <c r="AVK283" s="59"/>
      <c r="AVL283" s="59"/>
      <c r="AVM283" s="59"/>
      <c r="AVN283" s="59"/>
      <c r="AVO283" s="59"/>
      <c r="AVP283" s="59"/>
      <c r="AVQ283" s="59"/>
      <c r="AVR283" s="59"/>
      <c r="AVS283" s="59"/>
      <c r="AVT283" s="59"/>
      <c r="AVU283" s="59"/>
      <c r="AVV283" s="59"/>
      <c r="AVW283" s="59"/>
      <c r="AVX283" s="59"/>
      <c r="AVY283" s="59"/>
      <c r="AVZ283" s="59"/>
      <c r="AWA283" s="59"/>
      <c r="AWB283" s="59"/>
      <c r="AWC283" s="59"/>
      <c r="AWD283" s="59"/>
      <c r="AWE283" s="59"/>
      <c r="AWF283" s="59"/>
      <c r="AWG283" s="59"/>
      <c r="AWH283" s="59"/>
      <c r="AWI283" s="59"/>
      <c r="AWJ283" s="59"/>
      <c r="AWK283" s="59"/>
      <c r="AWL283" s="59"/>
      <c r="AWM283" s="59"/>
      <c r="AWN283" s="59"/>
      <c r="AWO283" s="59"/>
      <c r="AWP283" s="59"/>
      <c r="AWQ283" s="59"/>
      <c r="AWR283" s="59"/>
      <c r="AWS283" s="59"/>
      <c r="AWT283" s="59"/>
      <c r="AWU283" s="59"/>
      <c r="AWV283" s="59"/>
      <c r="AWW283" s="59"/>
      <c r="AWX283" s="59"/>
      <c r="AWY283" s="59"/>
      <c r="AWZ283" s="59"/>
      <c r="AXA283" s="59"/>
      <c r="AXB283" s="59"/>
      <c r="AXC283" s="59"/>
      <c r="AXD283" s="59"/>
      <c r="AXE283" s="59"/>
      <c r="AXF283" s="59"/>
      <c r="AXG283" s="59"/>
      <c r="AXH283" s="59"/>
      <c r="AXI283" s="59"/>
      <c r="AXJ283" s="59"/>
      <c r="AXK283" s="59"/>
      <c r="AXL283" s="59"/>
      <c r="AXM283" s="59"/>
      <c r="AXN283" s="59"/>
      <c r="AXO283" s="59"/>
      <c r="AXP283" s="59"/>
      <c r="AXQ283" s="59"/>
      <c r="AXR283" s="59"/>
      <c r="AXS283" s="59"/>
      <c r="AXT283" s="59"/>
      <c r="AXU283" s="59"/>
      <c r="AXV283" s="59"/>
      <c r="AXW283" s="59"/>
      <c r="AXX283" s="59"/>
      <c r="AXY283" s="59"/>
      <c r="AXZ283" s="59"/>
      <c r="AYA283" s="59"/>
      <c r="AYB283" s="59"/>
      <c r="AYC283" s="59"/>
      <c r="AYD283" s="59"/>
      <c r="AYE283" s="59"/>
      <c r="AYF283" s="59"/>
      <c r="AYG283" s="59"/>
      <c r="AYH283" s="59"/>
      <c r="AYI283" s="59"/>
      <c r="AYJ283" s="59"/>
      <c r="AYK283" s="59"/>
      <c r="AYL283" s="59"/>
      <c r="AYM283" s="59"/>
      <c r="AYN283" s="59"/>
      <c r="AYO283" s="59"/>
      <c r="AYP283" s="59"/>
      <c r="AYQ283" s="59"/>
      <c r="AYR283" s="59"/>
      <c r="AYS283" s="59"/>
      <c r="AYT283" s="59"/>
      <c r="AYU283" s="59"/>
      <c r="AYV283" s="59"/>
      <c r="AYW283" s="59"/>
      <c r="AYX283" s="59"/>
      <c r="AYY283" s="59"/>
      <c r="AYZ283" s="59"/>
      <c r="AZA283" s="59"/>
      <c r="AZB283" s="59"/>
      <c r="AZC283" s="59"/>
      <c r="AZD283" s="59"/>
      <c r="AZE283" s="59"/>
      <c r="AZF283" s="59"/>
      <c r="AZG283" s="59"/>
      <c r="AZH283" s="59"/>
      <c r="AZI283" s="59"/>
      <c r="AZJ283" s="59"/>
      <c r="AZK283" s="59"/>
      <c r="AZL283" s="59"/>
      <c r="AZM283" s="59"/>
      <c r="AZN283" s="59"/>
      <c r="AZO283" s="59"/>
      <c r="AZP283" s="59"/>
      <c r="AZQ283" s="59"/>
      <c r="AZR283" s="59"/>
      <c r="AZS283" s="59"/>
      <c r="AZT283" s="59"/>
      <c r="AZU283" s="59"/>
      <c r="AZV283" s="59"/>
      <c r="AZW283" s="59"/>
      <c r="AZX283" s="59"/>
      <c r="AZY283" s="59"/>
      <c r="AZZ283" s="59"/>
      <c r="BAA283" s="59"/>
      <c r="BAB283" s="59"/>
      <c r="BAC283" s="59"/>
      <c r="BAD283" s="59"/>
      <c r="BAE283" s="59"/>
      <c r="BAF283" s="59"/>
      <c r="BAG283" s="59"/>
      <c r="BAH283" s="59"/>
      <c r="BAI283" s="59"/>
      <c r="BAJ283" s="59"/>
      <c r="BAK283" s="59"/>
      <c r="BAL283" s="59"/>
      <c r="BAM283" s="59"/>
      <c r="BAN283" s="59"/>
      <c r="BAO283" s="59"/>
      <c r="BAP283" s="59"/>
      <c r="BAQ283" s="59"/>
      <c r="BAR283" s="59"/>
      <c r="BAS283" s="59"/>
      <c r="BAT283" s="59"/>
      <c r="BAU283" s="59"/>
      <c r="BAV283" s="59"/>
      <c r="BAW283" s="59"/>
      <c r="BAX283" s="59"/>
      <c r="BAY283" s="59"/>
      <c r="BAZ283" s="59"/>
      <c r="BBA283" s="59"/>
      <c r="BBB283" s="59"/>
      <c r="BBC283" s="59"/>
      <c r="BBD283" s="59"/>
      <c r="BBE283" s="59"/>
      <c r="BBF283" s="59"/>
      <c r="BBG283" s="59"/>
      <c r="BBH283" s="59"/>
      <c r="BBI283" s="59"/>
      <c r="BBJ283" s="59"/>
      <c r="BBK283" s="59"/>
      <c r="BBL283" s="59"/>
      <c r="BBM283" s="59"/>
      <c r="BBN283" s="59"/>
      <c r="BBO283" s="59"/>
      <c r="BBP283" s="59"/>
      <c r="BBQ283" s="59"/>
      <c r="BBR283" s="59"/>
      <c r="BBS283" s="59"/>
      <c r="BBT283" s="59"/>
      <c r="BBU283" s="59"/>
      <c r="BBV283" s="59"/>
      <c r="BBW283" s="59"/>
      <c r="BBX283" s="59"/>
      <c r="BBY283" s="59"/>
      <c r="BBZ283" s="59"/>
      <c r="BCA283" s="59"/>
      <c r="BCB283" s="59"/>
      <c r="BCC283" s="59"/>
      <c r="BCD283" s="59"/>
      <c r="BCE283" s="59"/>
      <c r="BCF283" s="59"/>
      <c r="BCG283" s="59"/>
      <c r="BCH283" s="59"/>
      <c r="BCI283" s="59"/>
      <c r="BCJ283" s="59"/>
      <c r="BCK283" s="59"/>
      <c r="BCL283" s="59"/>
      <c r="BCM283" s="59"/>
      <c r="BCN283" s="59"/>
      <c r="BCO283" s="59"/>
      <c r="BCP283" s="59"/>
      <c r="BCQ283" s="59"/>
      <c r="BCR283" s="59"/>
      <c r="BCS283" s="59"/>
      <c r="BCT283" s="59"/>
      <c r="BCU283" s="59"/>
      <c r="BCV283" s="59"/>
      <c r="BCW283" s="59"/>
      <c r="BCX283" s="59"/>
      <c r="BCY283" s="59"/>
      <c r="BCZ283" s="59"/>
      <c r="BDA283" s="59"/>
      <c r="BDB283" s="59"/>
      <c r="BDC283" s="59"/>
      <c r="BDD283" s="59"/>
      <c r="BDE283" s="59"/>
      <c r="BDF283" s="59"/>
      <c r="BDG283" s="59"/>
      <c r="BDH283" s="59"/>
      <c r="BDI283" s="59"/>
      <c r="BDJ283" s="59"/>
      <c r="BDK283" s="59"/>
      <c r="BDL283" s="59"/>
      <c r="BDM283" s="59"/>
      <c r="BDN283" s="59"/>
      <c r="BDO283" s="59"/>
      <c r="BDP283" s="59"/>
      <c r="BDQ283" s="59"/>
      <c r="BDR283" s="59"/>
      <c r="BDS283" s="59"/>
      <c r="BDT283" s="59"/>
      <c r="BDU283" s="59"/>
      <c r="BDV283" s="59"/>
      <c r="BDW283" s="59"/>
      <c r="BDX283" s="59"/>
      <c r="BDY283" s="59"/>
      <c r="BDZ283" s="59"/>
      <c r="BEA283" s="59"/>
      <c r="BEB283" s="59"/>
      <c r="BEC283" s="59"/>
      <c r="BED283" s="59"/>
      <c r="BEE283" s="59"/>
      <c r="BEF283" s="59"/>
      <c r="BEG283" s="59"/>
      <c r="BEH283" s="59"/>
      <c r="BEI283" s="59"/>
      <c r="BEJ283" s="59"/>
      <c r="BEK283" s="59"/>
      <c r="BEL283" s="59"/>
      <c r="BEM283" s="59"/>
      <c r="BEN283" s="59"/>
      <c r="BEO283" s="59"/>
      <c r="BEP283" s="59"/>
      <c r="BEQ283" s="59"/>
      <c r="BER283" s="59"/>
      <c r="BES283" s="59"/>
      <c r="BET283" s="59"/>
      <c r="BEU283" s="59"/>
      <c r="BEV283" s="59"/>
      <c r="BEW283" s="59"/>
      <c r="BEX283" s="59"/>
      <c r="BEY283" s="59"/>
      <c r="BEZ283" s="59"/>
      <c r="BFA283" s="59"/>
      <c r="BFB283" s="59"/>
      <c r="BFC283" s="59"/>
      <c r="BFD283" s="59"/>
      <c r="BFE283" s="59"/>
      <c r="BFF283" s="59"/>
      <c r="BFG283" s="59"/>
      <c r="BFH283" s="59"/>
      <c r="BFI283" s="59"/>
      <c r="BFJ283" s="59"/>
      <c r="BFK283" s="59"/>
      <c r="BFL283" s="59"/>
      <c r="BFM283" s="59"/>
      <c r="BFN283" s="59"/>
      <c r="BFO283" s="59"/>
      <c r="BFP283" s="59"/>
      <c r="BFQ283" s="59"/>
      <c r="BFR283" s="59"/>
      <c r="BFS283" s="59"/>
      <c r="BFT283" s="59"/>
      <c r="BFU283" s="59"/>
      <c r="BFV283" s="59"/>
      <c r="BFW283" s="59"/>
      <c r="BFX283" s="59"/>
      <c r="BFY283" s="59"/>
      <c r="BFZ283" s="59"/>
      <c r="BGA283" s="59"/>
      <c r="BGB283" s="59"/>
      <c r="BGC283" s="59"/>
      <c r="BGD283" s="59"/>
      <c r="BGE283" s="59"/>
      <c r="BGF283" s="59"/>
      <c r="BGG283" s="59"/>
      <c r="BGH283" s="59"/>
      <c r="BGI283" s="59"/>
      <c r="BGJ283" s="59"/>
      <c r="BGK283" s="59"/>
      <c r="BGL283" s="59"/>
      <c r="BGM283" s="59"/>
      <c r="BGN283" s="59"/>
      <c r="BGO283" s="59"/>
      <c r="BGP283" s="59"/>
      <c r="BGQ283" s="59"/>
      <c r="BGR283" s="59"/>
      <c r="BGS283" s="59"/>
      <c r="BGT283" s="59"/>
      <c r="BGU283" s="59"/>
      <c r="BGV283" s="59"/>
      <c r="BGW283" s="59"/>
      <c r="BGX283" s="59"/>
      <c r="BGY283" s="59"/>
      <c r="BGZ283" s="59"/>
      <c r="BHA283" s="59"/>
      <c r="BHB283" s="59"/>
      <c r="BHC283" s="59"/>
      <c r="BHD283" s="59"/>
      <c r="BHE283" s="59"/>
      <c r="BHF283" s="59"/>
      <c r="BHG283" s="59"/>
      <c r="BHH283" s="59"/>
      <c r="BHI283" s="59"/>
      <c r="BHJ283" s="59"/>
      <c r="BHK283" s="59"/>
      <c r="BHL283" s="59"/>
      <c r="BHM283" s="59"/>
      <c r="BHN283" s="59"/>
      <c r="BHO283" s="59"/>
      <c r="BHP283" s="59"/>
      <c r="BHQ283" s="59"/>
      <c r="BHR283" s="59"/>
      <c r="BHS283" s="59"/>
      <c r="BHT283" s="59"/>
      <c r="BHU283" s="59"/>
      <c r="BHV283" s="59"/>
      <c r="BHW283" s="59"/>
      <c r="BHX283" s="59"/>
      <c r="BHY283" s="59"/>
      <c r="BHZ283" s="59"/>
      <c r="BIA283" s="59"/>
      <c r="BIB283" s="59"/>
      <c r="BIC283" s="59"/>
      <c r="BID283" s="59"/>
      <c r="BIE283" s="59"/>
      <c r="BIF283" s="59"/>
      <c r="BIG283" s="59"/>
      <c r="BIH283" s="59"/>
      <c r="BII283" s="59"/>
      <c r="BIJ283" s="59"/>
      <c r="BIK283" s="59"/>
      <c r="BIL283" s="59"/>
      <c r="BIM283" s="59"/>
      <c r="BIN283" s="59"/>
      <c r="BIO283" s="59"/>
      <c r="BIP283" s="59"/>
      <c r="BIQ283" s="59"/>
      <c r="BIR283" s="59"/>
      <c r="BIS283" s="59"/>
      <c r="BIT283" s="59"/>
      <c r="BIU283" s="59"/>
      <c r="BIV283" s="59"/>
      <c r="BIW283" s="59"/>
      <c r="BIX283" s="59"/>
      <c r="BIY283" s="59"/>
      <c r="BIZ283" s="59"/>
      <c r="BJA283" s="59"/>
      <c r="BJB283" s="59"/>
      <c r="BJC283" s="59"/>
      <c r="BJD283" s="59"/>
      <c r="BJE283" s="59"/>
      <c r="BJF283" s="59"/>
      <c r="BJG283" s="59"/>
      <c r="BJH283" s="59"/>
      <c r="BJI283" s="59"/>
      <c r="BJJ283" s="59"/>
      <c r="BJK283" s="59"/>
      <c r="BJL283" s="59"/>
      <c r="BJM283" s="59"/>
      <c r="BJN283" s="59"/>
      <c r="BJO283" s="59"/>
      <c r="BJP283" s="59"/>
      <c r="BJQ283" s="59"/>
      <c r="BJR283" s="59"/>
      <c r="BJS283" s="59"/>
      <c r="BJT283" s="59"/>
      <c r="BJU283" s="59"/>
      <c r="BJV283" s="59"/>
      <c r="BJW283" s="59"/>
      <c r="BJX283" s="59"/>
      <c r="BJY283" s="59"/>
      <c r="BJZ283" s="59"/>
      <c r="BKA283" s="59"/>
      <c r="BKB283" s="59"/>
      <c r="BKC283" s="59"/>
      <c r="BKD283" s="59"/>
      <c r="BKE283" s="59"/>
      <c r="BKF283" s="59"/>
      <c r="BKG283" s="59"/>
      <c r="BKH283" s="59"/>
      <c r="BKI283" s="59"/>
      <c r="BKJ283" s="59"/>
      <c r="BKK283" s="59"/>
      <c r="BKL283" s="59"/>
      <c r="BKM283" s="59"/>
      <c r="BKN283" s="59"/>
      <c r="BKO283" s="59"/>
      <c r="BKP283" s="59"/>
      <c r="BKQ283" s="59"/>
      <c r="BKR283" s="59"/>
      <c r="BKS283" s="59"/>
      <c r="BKT283" s="59"/>
      <c r="BKU283" s="59"/>
      <c r="BKV283" s="59"/>
      <c r="BKW283" s="59"/>
      <c r="BKX283" s="59"/>
      <c r="BKY283" s="59"/>
      <c r="BKZ283" s="59"/>
      <c r="BLA283" s="59"/>
      <c r="BLB283" s="59"/>
      <c r="BLC283" s="59"/>
      <c r="BLD283" s="59"/>
      <c r="BLE283" s="59"/>
      <c r="BLF283" s="59"/>
      <c r="BLG283" s="59"/>
      <c r="BLH283" s="59"/>
      <c r="BLI283" s="59"/>
      <c r="BLJ283" s="59"/>
      <c r="BLK283" s="59"/>
      <c r="BLL283" s="59"/>
      <c r="BLM283" s="59"/>
      <c r="BLN283" s="59"/>
      <c r="BLO283" s="59"/>
      <c r="BLP283" s="59"/>
      <c r="BLQ283" s="59"/>
      <c r="BLR283" s="59"/>
      <c r="BLS283" s="59"/>
      <c r="BLT283" s="59"/>
      <c r="BLU283" s="59"/>
      <c r="BLV283" s="59"/>
      <c r="BLW283" s="59"/>
      <c r="BLX283" s="59"/>
      <c r="BLY283" s="59"/>
      <c r="BLZ283" s="59"/>
      <c r="BMA283" s="59"/>
      <c r="BMB283" s="59"/>
      <c r="BMC283" s="59"/>
      <c r="BMD283" s="59"/>
      <c r="BME283" s="59"/>
      <c r="BMF283" s="59"/>
      <c r="BMG283" s="59"/>
      <c r="BMH283" s="59"/>
      <c r="BMI283" s="59"/>
      <c r="BMJ283" s="59"/>
      <c r="BMK283" s="59"/>
      <c r="BML283" s="59"/>
      <c r="BMM283" s="59"/>
      <c r="BMN283" s="59"/>
      <c r="BMO283" s="59"/>
      <c r="BMP283" s="59"/>
      <c r="BMQ283" s="59"/>
      <c r="BMR283" s="59"/>
      <c r="BMS283" s="59"/>
      <c r="BMT283" s="59"/>
      <c r="BMU283" s="59"/>
      <c r="BMV283" s="59"/>
      <c r="BMW283" s="59"/>
      <c r="BMX283" s="59"/>
      <c r="BMY283" s="59"/>
      <c r="BMZ283" s="59"/>
      <c r="BNA283" s="59"/>
      <c r="BNB283" s="59"/>
      <c r="BNC283" s="59"/>
      <c r="BND283" s="59"/>
      <c r="BNE283" s="59"/>
      <c r="BNF283" s="59"/>
      <c r="BNG283" s="59"/>
      <c r="BNH283" s="59"/>
      <c r="BNI283" s="59"/>
      <c r="BNJ283" s="59"/>
      <c r="BNK283" s="59"/>
      <c r="BNL283" s="59"/>
      <c r="BNM283" s="59"/>
      <c r="BNN283" s="59"/>
      <c r="BNO283" s="59"/>
      <c r="BNP283" s="59"/>
      <c r="BNQ283" s="59"/>
      <c r="BNR283" s="59"/>
      <c r="BNS283" s="59"/>
      <c r="BNT283" s="59"/>
      <c r="BNU283" s="59"/>
      <c r="BNV283" s="59"/>
      <c r="BNW283" s="59"/>
      <c r="BNX283" s="59"/>
      <c r="BNY283" s="59"/>
      <c r="BNZ283" s="59"/>
      <c r="BOA283" s="59"/>
      <c r="BOB283" s="59"/>
      <c r="BOC283" s="59"/>
      <c r="BOD283" s="59"/>
      <c r="BOE283" s="59"/>
      <c r="BOF283" s="59"/>
      <c r="BOG283" s="59"/>
      <c r="BOH283" s="59"/>
      <c r="BOI283" s="59"/>
      <c r="BOJ283" s="59"/>
      <c r="BOK283" s="59"/>
      <c r="BOL283" s="59"/>
      <c r="BOM283" s="59"/>
      <c r="BON283" s="59"/>
      <c r="BOO283" s="59"/>
      <c r="BOP283" s="59"/>
      <c r="BOQ283" s="59"/>
      <c r="BOR283" s="59"/>
      <c r="BOS283" s="59"/>
      <c r="BOT283" s="59"/>
      <c r="BOU283" s="59"/>
      <c r="BOV283" s="59"/>
      <c r="BOW283" s="59"/>
      <c r="BOX283" s="59"/>
      <c r="BOY283" s="59"/>
      <c r="BOZ283" s="59"/>
      <c r="BPA283" s="59"/>
      <c r="BPB283" s="59"/>
      <c r="BPC283" s="59"/>
      <c r="BPD283" s="59"/>
      <c r="BPE283" s="59"/>
      <c r="BPF283" s="59"/>
      <c r="BPG283" s="59"/>
      <c r="BPH283" s="59"/>
      <c r="BPI283" s="59"/>
      <c r="BPJ283" s="59"/>
      <c r="BPK283" s="59"/>
      <c r="BPL283" s="59"/>
      <c r="BPM283" s="59"/>
      <c r="BPN283" s="59"/>
      <c r="BPO283" s="59"/>
      <c r="BPP283" s="59"/>
      <c r="BPQ283" s="59"/>
      <c r="BPR283" s="59"/>
      <c r="BPS283" s="59"/>
      <c r="BPT283" s="59"/>
      <c r="BPU283" s="59"/>
      <c r="BPV283" s="59"/>
      <c r="BPW283" s="59"/>
      <c r="BPX283" s="59"/>
      <c r="BPY283" s="59"/>
      <c r="BPZ283" s="59"/>
      <c r="BQA283" s="59"/>
      <c r="BQB283" s="59"/>
      <c r="BQC283" s="59"/>
      <c r="BQD283" s="59"/>
      <c r="BQE283" s="59"/>
      <c r="BQF283" s="59"/>
      <c r="BQG283" s="59"/>
      <c r="BQH283" s="59"/>
      <c r="BQI283" s="59"/>
      <c r="BQJ283" s="59"/>
      <c r="BQK283" s="59"/>
      <c r="BQL283" s="59"/>
      <c r="BQM283" s="59"/>
      <c r="BQN283" s="59"/>
      <c r="BQO283" s="59"/>
      <c r="BQP283" s="59"/>
      <c r="BQQ283" s="59"/>
      <c r="BQR283" s="59"/>
      <c r="BQS283" s="59"/>
      <c r="BQT283" s="59"/>
      <c r="BQU283" s="59"/>
      <c r="BQV283" s="59"/>
      <c r="BQW283" s="59"/>
      <c r="BQX283" s="59"/>
      <c r="BQY283" s="59"/>
      <c r="BQZ283" s="59"/>
      <c r="BRA283" s="59"/>
      <c r="BRB283" s="59"/>
      <c r="BRC283" s="59"/>
      <c r="BRD283" s="59"/>
      <c r="BRE283" s="59"/>
      <c r="BRF283" s="59"/>
      <c r="BRG283" s="59"/>
      <c r="BRH283" s="59"/>
      <c r="BRI283" s="59"/>
      <c r="BRJ283" s="59"/>
      <c r="BRK283" s="59"/>
      <c r="BRL283" s="59"/>
      <c r="BRM283" s="59"/>
      <c r="BRN283" s="59"/>
      <c r="BRO283" s="59"/>
      <c r="BRP283" s="59"/>
      <c r="BRQ283" s="59"/>
      <c r="BRR283" s="59"/>
      <c r="BRS283" s="59"/>
      <c r="BRT283" s="59"/>
      <c r="BRU283" s="59"/>
      <c r="BRV283" s="59"/>
      <c r="BRW283" s="59"/>
      <c r="BRX283" s="59"/>
      <c r="BRY283" s="59"/>
      <c r="BRZ283" s="59"/>
      <c r="BSA283" s="59"/>
      <c r="BSB283" s="59"/>
      <c r="BSC283" s="59"/>
      <c r="BSD283" s="59"/>
      <c r="BSE283" s="59"/>
      <c r="BSF283" s="59"/>
      <c r="BSG283" s="59"/>
      <c r="BSH283" s="59"/>
      <c r="BSI283" s="59"/>
      <c r="BSJ283" s="59"/>
      <c r="BSK283" s="59"/>
      <c r="BSL283" s="59"/>
      <c r="BSM283" s="59"/>
      <c r="BSN283" s="59"/>
      <c r="BSO283" s="59"/>
      <c r="BSP283" s="59"/>
      <c r="BSQ283" s="59"/>
      <c r="BSR283" s="59"/>
      <c r="BSS283" s="59"/>
      <c r="BST283" s="59"/>
      <c r="BSU283" s="59"/>
      <c r="BSV283" s="59"/>
      <c r="BSW283" s="59"/>
      <c r="BSX283" s="59"/>
      <c r="BSY283" s="59"/>
      <c r="BSZ283" s="59"/>
      <c r="BTA283" s="59"/>
      <c r="BTB283" s="59"/>
      <c r="BTC283" s="59"/>
      <c r="BTD283" s="59"/>
      <c r="BTE283" s="59"/>
      <c r="BTF283" s="59"/>
      <c r="BTG283" s="59"/>
      <c r="BTH283" s="59"/>
      <c r="BTI283" s="59"/>
      <c r="BTJ283" s="59"/>
      <c r="BTK283" s="59"/>
      <c r="BTL283" s="59"/>
      <c r="BTM283" s="59"/>
      <c r="BTN283" s="59"/>
      <c r="BTO283" s="59"/>
      <c r="BTP283" s="59"/>
      <c r="BTQ283" s="59"/>
      <c r="BTR283" s="59"/>
      <c r="BTS283" s="59"/>
      <c r="BTT283" s="59"/>
      <c r="BTU283" s="59"/>
      <c r="BTV283" s="59"/>
      <c r="BTW283" s="59"/>
      <c r="BTX283" s="59"/>
      <c r="BTY283" s="59"/>
      <c r="BTZ283" s="59"/>
      <c r="BUA283" s="59"/>
      <c r="BUB283" s="59"/>
      <c r="BUC283" s="59"/>
      <c r="BUD283" s="59"/>
      <c r="BUE283" s="59"/>
      <c r="BUF283" s="59"/>
      <c r="BUG283" s="59"/>
      <c r="BUH283" s="59"/>
      <c r="BUI283" s="59"/>
      <c r="BUJ283" s="59"/>
      <c r="BUK283" s="59"/>
      <c r="BUL283" s="59"/>
      <c r="BUM283" s="59"/>
      <c r="BUN283" s="59"/>
      <c r="BUO283" s="59"/>
      <c r="BUP283" s="59"/>
      <c r="BUQ283" s="59"/>
      <c r="BUR283" s="59"/>
      <c r="BUS283" s="59"/>
      <c r="BUT283" s="59"/>
      <c r="BUU283" s="59"/>
      <c r="BUV283" s="59"/>
      <c r="BUW283" s="59"/>
      <c r="BUX283" s="59"/>
      <c r="BUY283" s="59"/>
      <c r="BUZ283" s="59"/>
      <c r="BVA283" s="59"/>
      <c r="BVB283" s="59"/>
      <c r="BVC283" s="59"/>
      <c r="BVD283" s="59"/>
      <c r="BVE283" s="59"/>
      <c r="BVF283" s="59"/>
      <c r="BVG283" s="59"/>
      <c r="BVH283" s="59"/>
      <c r="BVI283" s="59"/>
      <c r="BVJ283" s="59"/>
      <c r="BVK283" s="59"/>
      <c r="BVL283" s="59"/>
      <c r="BVM283" s="59"/>
      <c r="BVN283" s="59"/>
      <c r="BVO283" s="59"/>
      <c r="BVP283" s="59"/>
      <c r="BVQ283" s="59"/>
      <c r="BVR283" s="59"/>
      <c r="BVS283" s="59"/>
      <c r="BVT283" s="59"/>
      <c r="BVU283" s="59"/>
      <c r="BVV283" s="59"/>
      <c r="BVW283" s="59"/>
      <c r="BVX283" s="59"/>
      <c r="BVY283" s="59"/>
      <c r="BVZ283" s="59"/>
      <c r="BWA283" s="59"/>
      <c r="BWB283" s="59"/>
      <c r="BWC283" s="59"/>
      <c r="BWD283" s="59"/>
      <c r="BWE283" s="59"/>
      <c r="BWF283" s="59"/>
      <c r="BWG283" s="59"/>
      <c r="BWH283" s="59"/>
      <c r="BWI283" s="59"/>
      <c r="BWJ283" s="59"/>
      <c r="BWK283" s="59"/>
      <c r="BWL283" s="59"/>
      <c r="BWM283" s="59"/>
      <c r="BWN283" s="59"/>
      <c r="BWO283" s="59"/>
      <c r="BWP283" s="59"/>
      <c r="BWQ283" s="59"/>
      <c r="BWR283" s="59"/>
      <c r="BWS283" s="59"/>
      <c r="BWT283" s="59"/>
      <c r="BWU283" s="59"/>
      <c r="BWV283" s="59"/>
      <c r="BWW283" s="59"/>
      <c r="BWX283" s="59"/>
      <c r="BWY283" s="59"/>
      <c r="BWZ283" s="59"/>
      <c r="BXA283" s="59"/>
      <c r="BXB283" s="59"/>
      <c r="BXC283" s="59"/>
      <c r="BXD283" s="59"/>
      <c r="BXE283" s="59"/>
      <c r="BXF283" s="59"/>
      <c r="BXG283" s="59"/>
      <c r="BXH283" s="59"/>
      <c r="BXI283" s="59"/>
      <c r="BXJ283" s="59"/>
      <c r="BXK283" s="59"/>
      <c r="BXL283" s="59"/>
      <c r="BXM283" s="59"/>
      <c r="BXN283" s="59"/>
      <c r="BXO283" s="59"/>
      <c r="BXP283" s="59"/>
      <c r="BXQ283" s="59"/>
      <c r="BXR283" s="59"/>
      <c r="BXS283" s="59"/>
      <c r="BXT283" s="59"/>
      <c r="BXU283" s="59"/>
      <c r="BXV283" s="59"/>
      <c r="BXW283" s="59"/>
      <c r="BXX283" s="59"/>
      <c r="BXY283" s="59"/>
      <c r="BXZ283" s="59"/>
      <c r="BYA283" s="59"/>
      <c r="BYB283" s="59"/>
      <c r="BYC283" s="59"/>
      <c r="BYD283" s="59"/>
      <c r="BYE283" s="59"/>
      <c r="BYF283" s="59"/>
      <c r="BYG283" s="59"/>
      <c r="BYH283" s="59"/>
      <c r="BYI283" s="59"/>
      <c r="BYJ283" s="59"/>
      <c r="BYK283" s="59"/>
      <c r="BYL283" s="59"/>
      <c r="BYM283" s="59"/>
      <c r="BYN283" s="59"/>
      <c r="BYO283" s="59"/>
      <c r="BYP283" s="59"/>
      <c r="BYQ283" s="59"/>
      <c r="BYR283" s="59"/>
      <c r="BYS283" s="59"/>
      <c r="BYT283" s="59"/>
      <c r="BYU283" s="59"/>
      <c r="BYV283" s="59"/>
      <c r="BYW283" s="59"/>
      <c r="BYX283" s="59"/>
      <c r="BYY283" s="59"/>
      <c r="BYZ283" s="59"/>
      <c r="BZA283" s="59"/>
      <c r="BZB283" s="59"/>
      <c r="BZC283" s="59"/>
      <c r="BZD283" s="59"/>
      <c r="BZE283" s="59"/>
      <c r="BZF283" s="59"/>
      <c r="BZG283" s="59"/>
      <c r="BZH283" s="59"/>
      <c r="BZI283" s="59"/>
      <c r="BZJ283" s="59"/>
      <c r="BZK283" s="59"/>
      <c r="BZL283" s="59"/>
      <c r="BZM283" s="59"/>
      <c r="BZN283" s="59"/>
      <c r="BZO283" s="59"/>
      <c r="BZP283" s="59"/>
      <c r="BZQ283" s="59"/>
      <c r="BZR283" s="59"/>
      <c r="BZS283" s="59"/>
      <c r="BZT283" s="59"/>
      <c r="BZU283" s="59"/>
      <c r="BZV283" s="59"/>
      <c r="BZW283" s="59"/>
      <c r="BZX283" s="59"/>
      <c r="BZY283" s="59"/>
      <c r="BZZ283" s="59"/>
      <c r="CAA283" s="59"/>
      <c r="CAB283" s="59"/>
      <c r="CAC283" s="59"/>
      <c r="CAD283" s="59"/>
      <c r="CAE283" s="59"/>
      <c r="CAF283" s="59"/>
      <c r="CAG283" s="59"/>
      <c r="CAH283" s="59"/>
      <c r="CAI283" s="59"/>
      <c r="CAJ283" s="59"/>
      <c r="CAK283" s="59"/>
      <c r="CAL283" s="59"/>
      <c r="CAM283" s="59"/>
      <c r="CAN283" s="59"/>
      <c r="CAO283" s="59"/>
      <c r="CAP283" s="59"/>
      <c r="CAQ283" s="59"/>
      <c r="CAR283" s="59"/>
      <c r="CAS283" s="59"/>
      <c r="CAT283" s="59"/>
      <c r="CAU283" s="59"/>
      <c r="CAV283" s="59"/>
      <c r="CAW283" s="59"/>
      <c r="CAX283" s="59"/>
      <c r="CAY283" s="59"/>
      <c r="CAZ283" s="59"/>
      <c r="CBA283" s="59"/>
      <c r="CBB283" s="59"/>
      <c r="CBC283" s="59"/>
      <c r="CBD283" s="59"/>
      <c r="CBE283" s="59"/>
      <c r="CBF283" s="59"/>
      <c r="CBG283" s="59"/>
      <c r="CBH283" s="59"/>
      <c r="CBI283" s="59"/>
      <c r="CBJ283" s="59"/>
      <c r="CBK283" s="59"/>
      <c r="CBL283" s="59"/>
      <c r="CBM283" s="59"/>
      <c r="CBN283" s="59"/>
      <c r="CBO283" s="59"/>
      <c r="CBP283" s="59"/>
      <c r="CBQ283" s="59"/>
      <c r="CBR283" s="59"/>
      <c r="CBS283" s="59"/>
      <c r="CBT283" s="59"/>
      <c r="CBU283" s="59"/>
      <c r="CBV283" s="59"/>
      <c r="CBW283" s="59"/>
      <c r="CBX283" s="59"/>
      <c r="CBY283" s="59"/>
      <c r="CBZ283" s="59"/>
      <c r="CCA283" s="59"/>
      <c r="CCB283" s="59"/>
      <c r="CCC283" s="59"/>
      <c r="CCD283" s="59"/>
      <c r="CCE283" s="59"/>
      <c r="CCF283" s="59"/>
      <c r="CCG283" s="59"/>
      <c r="CCH283" s="59"/>
      <c r="CCI283" s="59"/>
      <c r="CCJ283" s="59"/>
      <c r="CCK283" s="59"/>
      <c r="CCL283" s="59"/>
      <c r="CCM283" s="59"/>
      <c r="CCN283" s="59"/>
      <c r="CCO283" s="59"/>
      <c r="CCP283" s="59"/>
      <c r="CCQ283" s="59"/>
      <c r="CCR283" s="59"/>
      <c r="CCS283" s="59"/>
      <c r="CCT283" s="59"/>
      <c r="CCU283" s="59"/>
      <c r="CCV283" s="59"/>
      <c r="CCW283" s="59"/>
      <c r="CCX283" s="59"/>
      <c r="CCY283" s="59"/>
      <c r="CCZ283" s="59"/>
      <c r="CDA283" s="59"/>
      <c r="CDB283" s="59"/>
      <c r="CDC283" s="59"/>
      <c r="CDD283" s="59"/>
      <c r="CDE283" s="59"/>
      <c r="CDF283" s="59"/>
      <c r="CDG283" s="59"/>
      <c r="CDH283" s="59"/>
      <c r="CDI283" s="59"/>
      <c r="CDJ283" s="59"/>
      <c r="CDK283" s="59"/>
      <c r="CDL283" s="59"/>
      <c r="CDM283" s="59"/>
      <c r="CDN283" s="59"/>
      <c r="CDO283" s="59"/>
      <c r="CDP283" s="59"/>
      <c r="CDQ283" s="59"/>
      <c r="CDR283" s="59"/>
      <c r="CDS283" s="59"/>
      <c r="CDT283" s="59"/>
      <c r="CDU283" s="59"/>
      <c r="CDV283" s="59"/>
      <c r="CDW283" s="59"/>
      <c r="CDX283" s="59"/>
      <c r="CDY283" s="59"/>
      <c r="CDZ283" s="59"/>
      <c r="CEA283" s="59"/>
      <c r="CEB283" s="59"/>
      <c r="CEC283" s="59"/>
      <c r="CED283" s="59"/>
      <c r="CEE283" s="59"/>
      <c r="CEF283" s="59"/>
      <c r="CEG283" s="59"/>
      <c r="CEH283" s="59"/>
      <c r="CEI283" s="59"/>
      <c r="CEJ283" s="59"/>
      <c r="CEK283" s="59"/>
      <c r="CEL283" s="59"/>
      <c r="CEM283" s="59"/>
      <c r="CEN283" s="59"/>
      <c r="CEO283" s="59"/>
      <c r="CEP283" s="59"/>
      <c r="CEQ283" s="59"/>
      <c r="CER283" s="59"/>
      <c r="CES283" s="59"/>
      <c r="CET283" s="59"/>
      <c r="CEU283" s="59"/>
      <c r="CEV283" s="59"/>
      <c r="CEW283" s="59"/>
      <c r="CEX283" s="59"/>
      <c r="CEY283" s="59"/>
      <c r="CEZ283" s="59"/>
      <c r="CFA283" s="59"/>
      <c r="CFB283" s="59"/>
      <c r="CFC283" s="59"/>
      <c r="CFD283" s="59"/>
      <c r="CFE283" s="59"/>
      <c r="CFF283" s="59"/>
      <c r="CFG283" s="59"/>
      <c r="CFH283" s="59"/>
      <c r="CFI283" s="59"/>
      <c r="CFJ283" s="59"/>
      <c r="CFK283" s="59"/>
      <c r="CFL283" s="59"/>
      <c r="CFM283" s="59"/>
      <c r="CFN283" s="59"/>
      <c r="CFO283" s="59"/>
      <c r="CFP283" s="59"/>
      <c r="CFQ283" s="59"/>
      <c r="CFR283" s="59"/>
      <c r="CFS283" s="59"/>
      <c r="CFT283" s="59"/>
      <c r="CFU283" s="59"/>
      <c r="CFV283" s="59"/>
      <c r="CFW283" s="59"/>
      <c r="CFX283" s="59"/>
      <c r="CFY283" s="59"/>
      <c r="CFZ283" s="59"/>
      <c r="CGA283" s="59"/>
      <c r="CGB283" s="59"/>
      <c r="CGC283" s="59"/>
      <c r="CGD283" s="59"/>
      <c r="CGE283" s="59"/>
      <c r="CGF283" s="59"/>
      <c r="CGG283" s="59"/>
      <c r="CGH283" s="59"/>
      <c r="CGI283" s="59"/>
      <c r="CGJ283" s="59"/>
      <c r="CGK283" s="59"/>
      <c r="CGL283" s="59"/>
      <c r="CGM283" s="59"/>
      <c r="CGN283" s="59"/>
      <c r="CGO283" s="59"/>
      <c r="CGP283" s="59"/>
      <c r="CGQ283" s="59"/>
      <c r="CGR283" s="59"/>
      <c r="CGS283" s="59"/>
      <c r="CGT283" s="59"/>
      <c r="CGU283" s="59"/>
      <c r="CGV283" s="59"/>
      <c r="CGW283" s="59"/>
      <c r="CGX283" s="59"/>
      <c r="CGY283" s="59"/>
      <c r="CGZ283" s="59"/>
      <c r="CHA283" s="59"/>
      <c r="CHB283" s="59"/>
      <c r="CHC283" s="59"/>
      <c r="CHD283" s="59"/>
      <c r="CHE283" s="59"/>
      <c r="CHF283" s="59"/>
      <c r="CHG283" s="59"/>
      <c r="CHH283" s="59"/>
      <c r="CHI283" s="59"/>
      <c r="CHJ283" s="59"/>
      <c r="CHK283" s="59"/>
      <c r="CHL283" s="59"/>
      <c r="CHM283" s="59"/>
      <c r="CHN283" s="59"/>
      <c r="CHO283" s="59"/>
      <c r="CHP283" s="59"/>
      <c r="CHQ283" s="59"/>
      <c r="CHR283" s="59"/>
      <c r="CHS283" s="59"/>
      <c r="CHT283" s="59"/>
      <c r="CHU283" s="59"/>
      <c r="CHV283" s="59"/>
      <c r="CHW283" s="59"/>
      <c r="CHX283" s="59"/>
      <c r="CHY283" s="59"/>
      <c r="CHZ283" s="59"/>
      <c r="CIA283" s="59"/>
      <c r="CIB283" s="59"/>
      <c r="CIC283" s="59"/>
      <c r="CID283" s="59"/>
      <c r="CIE283" s="59"/>
      <c r="CIF283" s="59"/>
      <c r="CIG283" s="59"/>
      <c r="CIH283" s="59"/>
      <c r="CII283" s="59"/>
      <c r="CIJ283" s="59"/>
      <c r="CIK283" s="59"/>
      <c r="CIL283" s="59"/>
      <c r="CIM283" s="59"/>
      <c r="CIN283" s="59"/>
      <c r="CIO283" s="59"/>
      <c r="CIP283" s="59"/>
      <c r="CIQ283" s="59"/>
      <c r="CIR283" s="59"/>
      <c r="CIS283" s="59"/>
      <c r="CIT283" s="59"/>
      <c r="CIU283" s="59"/>
      <c r="CIV283" s="59"/>
      <c r="CIW283" s="59"/>
      <c r="CIX283" s="59"/>
      <c r="CIY283" s="59"/>
      <c r="CIZ283" s="59"/>
      <c r="CJA283" s="59"/>
      <c r="CJB283" s="59"/>
      <c r="CJC283" s="59"/>
      <c r="CJD283" s="59"/>
      <c r="CJE283" s="59"/>
      <c r="CJF283" s="59"/>
      <c r="CJG283" s="59"/>
      <c r="CJH283" s="59"/>
      <c r="CJI283" s="59"/>
      <c r="CJJ283" s="59"/>
      <c r="CJK283" s="59"/>
      <c r="CJL283" s="59"/>
      <c r="CJM283" s="59"/>
      <c r="CJN283" s="59"/>
      <c r="CJO283" s="59"/>
      <c r="CJP283" s="59"/>
      <c r="CJQ283" s="59"/>
      <c r="CJR283" s="59"/>
      <c r="CJS283" s="59"/>
      <c r="CJT283" s="59"/>
      <c r="CJU283" s="59"/>
      <c r="CJV283" s="59"/>
      <c r="CJW283" s="59"/>
      <c r="CJX283" s="59"/>
      <c r="CJY283" s="59"/>
      <c r="CJZ283" s="59"/>
      <c r="CKA283" s="59"/>
      <c r="CKB283" s="59"/>
      <c r="CKC283" s="59"/>
      <c r="CKD283" s="59"/>
      <c r="CKE283" s="59"/>
      <c r="CKF283" s="59"/>
      <c r="CKG283" s="59"/>
      <c r="CKH283" s="59"/>
      <c r="CKI283" s="59"/>
      <c r="CKJ283" s="59"/>
      <c r="CKK283" s="59"/>
      <c r="CKL283" s="59"/>
      <c r="CKM283" s="59"/>
      <c r="CKN283" s="59"/>
      <c r="CKO283" s="59"/>
      <c r="CKP283" s="59"/>
      <c r="CKQ283" s="59"/>
      <c r="CKR283" s="59"/>
      <c r="CKS283" s="59"/>
      <c r="CKT283" s="59"/>
      <c r="CKU283" s="59"/>
      <c r="CKV283" s="59"/>
      <c r="CKW283" s="59"/>
      <c r="CKX283" s="59"/>
      <c r="CKY283" s="59"/>
      <c r="CKZ283" s="59"/>
      <c r="CLA283" s="59"/>
      <c r="CLB283" s="59"/>
      <c r="CLC283" s="59"/>
      <c r="CLD283" s="59"/>
      <c r="CLE283" s="59"/>
      <c r="CLF283" s="59"/>
      <c r="CLG283" s="59"/>
      <c r="CLH283" s="59"/>
      <c r="CLI283" s="59"/>
      <c r="CLJ283" s="59"/>
      <c r="CLK283" s="59"/>
      <c r="CLL283" s="59"/>
      <c r="CLM283" s="59"/>
      <c r="CLN283" s="59"/>
      <c r="CLO283" s="59"/>
      <c r="CLP283" s="59"/>
      <c r="CLQ283" s="59"/>
      <c r="CLR283" s="59"/>
      <c r="CLS283" s="59"/>
      <c r="CLT283" s="59"/>
      <c r="CLU283" s="59"/>
      <c r="CLV283" s="59"/>
      <c r="CLW283" s="59"/>
      <c r="CLX283" s="59"/>
      <c r="CLY283" s="59"/>
      <c r="CLZ283" s="59"/>
      <c r="CMA283" s="59"/>
      <c r="CMB283" s="59"/>
      <c r="CMC283" s="59"/>
      <c r="CMD283" s="59"/>
      <c r="CME283" s="59"/>
      <c r="CMF283" s="59"/>
      <c r="CMG283" s="59"/>
      <c r="CMH283" s="59"/>
      <c r="CMI283" s="59"/>
      <c r="CMJ283" s="59"/>
      <c r="CMK283" s="59"/>
      <c r="CML283" s="59"/>
      <c r="CMM283" s="59"/>
      <c r="CMN283" s="59"/>
      <c r="CMO283" s="59"/>
      <c r="CMP283" s="59"/>
      <c r="CMQ283" s="59"/>
      <c r="CMR283" s="59"/>
      <c r="CMS283" s="59"/>
      <c r="CMT283" s="59"/>
      <c r="CMU283" s="59"/>
      <c r="CMV283" s="59"/>
      <c r="CMW283" s="59"/>
      <c r="CMX283" s="59"/>
      <c r="CMY283" s="59"/>
      <c r="CMZ283" s="59"/>
      <c r="CNA283" s="59"/>
      <c r="CNB283" s="59"/>
      <c r="CNC283" s="59"/>
      <c r="CND283" s="59"/>
      <c r="CNE283" s="59"/>
      <c r="CNF283" s="59"/>
      <c r="CNG283" s="59"/>
      <c r="CNH283" s="59"/>
      <c r="CNI283" s="59"/>
      <c r="CNJ283" s="59"/>
      <c r="CNK283" s="59"/>
      <c r="CNL283" s="59"/>
      <c r="CNM283" s="59"/>
      <c r="CNN283" s="59"/>
      <c r="CNO283" s="59"/>
      <c r="CNP283" s="59"/>
      <c r="CNQ283" s="59"/>
      <c r="CNR283" s="59"/>
      <c r="CNS283" s="59"/>
      <c r="CNT283" s="59"/>
      <c r="CNU283" s="59"/>
      <c r="CNV283" s="59"/>
      <c r="CNW283" s="59"/>
      <c r="CNX283" s="59"/>
      <c r="CNY283" s="59"/>
      <c r="CNZ283" s="59"/>
      <c r="COA283" s="59"/>
      <c r="COB283" s="59"/>
      <c r="COC283" s="59"/>
      <c r="COD283" s="59"/>
      <c r="COE283" s="59"/>
      <c r="COF283" s="59"/>
      <c r="COG283" s="59"/>
      <c r="COH283" s="59"/>
      <c r="COI283" s="59"/>
      <c r="COJ283" s="59"/>
      <c r="COK283" s="59"/>
      <c r="COL283" s="59"/>
      <c r="COM283" s="59"/>
      <c r="CON283" s="59"/>
      <c r="COO283" s="59"/>
      <c r="COP283" s="59"/>
      <c r="COQ283" s="59"/>
      <c r="COR283" s="59"/>
      <c r="COS283" s="59"/>
      <c r="COT283" s="59"/>
      <c r="COU283" s="59"/>
      <c r="COV283" s="59"/>
      <c r="COW283" s="59"/>
      <c r="COX283" s="59"/>
      <c r="COY283" s="59"/>
      <c r="COZ283" s="59"/>
      <c r="CPA283" s="59"/>
      <c r="CPB283" s="59"/>
      <c r="CPC283" s="59"/>
      <c r="CPD283" s="59"/>
      <c r="CPE283" s="59"/>
      <c r="CPF283" s="59"/>
      <c r="CPG283" s="59"/>
      <c r="CPH283" s="59"/>
      <c r="CPI283" s="59"/>
      <c r="CPJ283" s="59"/>
      <c r="CPK283" s="59"/>
      <c r="CPL283" s="59"/>
      <c r="CPM283" s="59"/>
      <c r="CPN283" s="59"/>
      <c r="CPO283" s="59"/>
      <c r="CPP283" s="59"/>
      <c r="CPQ283" s="59"/>
      <c r="CPR283" s="59"/>
      <c r="CPS283" s="59"/>
      <c r="CPT283" s="59"/>
      <c r="CPU283" s="59"/>
      <c r="CPV283" s="59"/>
      <c r="CPW283" s="59"/>
      <c r="CPX283" s="59"/>
      <c r="CPY283" s="59"/>
      <c r="CPZ283" s="59"/>
      <c r="CQA283" s="59"/>
      <c r="CQB283" s="59"/>
      <c r="CQC283" s="59"/>
      <c r="CQD283" s="59"/>
      <c r="CQE283" s="59"/>
      <c r="CQF283" s="59"/>
      <c r="CQG283" s="59"/>
      <c r="CQH283" s="59"/>
      <c r="CQI283" s="59"/>
      <c r="CQJ283" s="59"/>
      <c r="CQK283" s="59"/>
      <c r="CQL283" s="59"/>
      <c r="CQM283" s="59"/>
      <c r="CQN283" s="59"/>
      <c r="CQO283" s="59"/>
      <c r="CQP283" s="59"/>
      <c r="CQQ283" s="59"/>
      <c r="CQR283" s="59"/>
      <c r="CQS283" s="59"/>
      <c r="CQT283" s="59"/>
      <c r="CQU283" s="59"/>
      <c r="CQV283" s="59"/>
      <c r="CQW283" s="59"/>
      <c r="CQX283" s="59"/>
      <c r="CQY283" s="59"/>
      <c r="CQZ283" s="59"/>
      <c r="CRA283" s="59"/>
      <c r="CRB283" s="59"/>
      <c r="CRC283" s="59"/>
      <c r="CRD283" s="59"/>
      <c r="CRE283" s="59"/>
      <c r="CRF283" s="59"/>
      <c r="CRG283" s="59"/>
      <c r="CRH283" s="59"/>
      <c r="CRI283" s="59"/>
      <c r="CRJ283" s="59"/>
      <c r="CRK283" s="59"/>
      <c r="CRL283" s="59"/>
      <c r="CRM283" s="59"/>
      <c r="CRN283" s="59"/>
      <c r="CRO283" s="59"/>
      <c r="CRP283" s="59"/>
      <c r="CRQ283" s="59"/>
      <c r="CRR283" s="59"/>
      <c r="CRS283" s="59"/>
      <c r="CRT283" s="59"/>
      <c r="CRU283" s="59"/>
      <c r="CRV283" s="59"/>
      <c r="CRW283" s="59"/>
      <c r="CRX283" s="59"/>
      <c r="CRY283" s="59"/>
      <c r="CRZ283" s="59"/>
      <c r="CSA283" s="59"/>
      <c r="CSB283" s="59"/>
      <c r="CSC283" s="59"/>
      <c r="CSD283" s="59"/>
      <c r="CSE283" s="59"/>
      <c r="CSF283" s="59"/>
      <c r="CSG283" s="59"/>
      <c r="CSH283" s="59"/>
      <c r="CSI283" s="59"/>
      <c r="CSJ283" s="59"/>
      <c r="CSK283" s="59"/>
      <c r="CSL283" s="59"/>
      <c r="CSM283" s="59"/>
      <c r="CSN283" s="59"/>
      <c r="CSO283" s="59"/>
      <c r="CSP283" s="59"/>
      <c r="CSQ283" s="59"/>
      <c r="CSR283" s="59"/>
      <c r="CSS283" s="59"/>
      <c r="CST283" s="59"/>
      <c r="CSU283" s="59"/>
      <c r="CSV283" s="59"/>
      <c r="CSW283" s="59"/>
      <c r="CSX283" s="59"/>
      <c r="CSY283" s="59"/>
      <c r="CSZ283" s="59"/>
      <c r="CTA283" s="59"/>
      <c r="CTB283" s="59"/>
      <c r="CTC283" s="59"/>
      <c r="CTD283" s="59"/>
      <c r="CTE283" s="59"/>
      <c r="CTF283" s="59"/>
      <c r="CTG283" s="59"/>
      <c r="CTH283" s="59"/>
      <c r="CTI283" s="59"/>
      <c r="CTJ283" s="59"/>
      <c r="CTK283" s="59"/>
      <c r="CTL283" s="59"/>
      <c r="CTM283" s="59"/>
      <c r="CTN283" s="59"/>
      <c r="CTO283" s="59"/>
      <c r="CTP283" s="59"/>
      <c r="CTQ283" s="59"/>
      <c r="CTR283" s="59"/>
      <c r="CTS283" s="59"/>
      <c r="CTT283" s="59"/>
      <c r="CTU283" s="59"/>
      <c r="CTV283" s="59"/>
      <c r="CTW283" s="59"/>
      <c r="CTX283" s="59"/>
      <c r="CTY283" s="59"/>
      <c r="CTZ283" s="59"/>
      <c r="CUA283" s="59"/>
      <c r="CUB283" s="59"/>
      <c r="CUC283" s="59"/>
      <c r="CUD283" s="59"/>
      <c r="CUE283" s="59"/>
      <c r="CUF283" s="59"/>
      <c r="CUG283" s="59"/>
      <c r="CUH283" s="59"/>
      <c r="CUI283" s="59"/>
      <c r="CUJ283" s="59"/>
      <c r="CUK283" s="59"/>
      <c r="CUL283" s="59"/>
      <c r="CUM283" s="59"/>
      <c r="CUN283" s="59"/>
      <c r="CUO283" s="59"/>
      <c r="CUP283" s="59"/>
      <c r="CUQ283" s="59"/>
      <c r="CUR283" s="59"/>
      <c r="CUS283" s="59"/>
      <c r="CUT283" s="59"/>
      <c r="CUU283" s="59"/>
      <c r="CUV283" s="59"/>
      <c r="CUW283" s="59"/>
      <c r="CUX283" s="59"/>
      <c r="CUY283" s="59"/>
      <c r="CUZ283" s="59"/>
      <c r="CVA283" s="59"/>
      <c r="CVB283" s="59"/>
      <c r="CVC283" s="59"/>
      <c r="CVD283" s="59"/>
      <c r="CVE283" s="59"/>
      <c r="CVF283" s="59"/>
      <c r="CVG283" s="59"/>
      <c r="CVH283" s="59"/>
      <c r="CVI283" s="59"/>
      <c r="CVJ283" s="59"/>
      <c r="CVK283" s="59"/>
      <c r="CVL283" s="59"/>
      <c r="CVM283" s="59"/>
      <c r="CVN283" s="59"/>
      <c r="CVO283" s="59"/>
      <c r="CVP283" s="59"/>
      <c r="CVQ283" s="59"/>
      <c r="CVR283" s="59"/>
      <c r="CVS283" s="59"/>
      <c r="CVT283" s="59"/>
      <c r="CVU283" s="59"/>
      <c r="CVV283" s="59"/>
      <c r="CVW283" s="59"/>
      <c r="CVX283" s="59"/>
      <c r="CVY283" s="59"/>
      <c r="CVZ283" s="59"/>
      <c r="CWA283" s="59"/>
      <c r="CWB283" s="59"/>
      <c r="CWC283" s="59"/>
      <c r="CWD283" s="59"/>
      <c r="CWE283" s="59"/>
      <c r="CWF283" s="59"/>
      <c r="CWG283" s="59"/>
      <c r="CWH283" s="59"/>
      <c r="CWI283" s="59"/>
      <c r="CWJ283" s="59"/>
      <c r="CWK283" s="59"/>
      <c r="CWL283" s="59"/>
      <c r="CWM283" s="59"/>
      <c r="CWN283" s="59"/>
      <c r="CWO283" s="59"/>
      <c r="CWP283" s="59"/>
      <c r="CWQ283" s="59"/>
      <c r="CWR283" s="59"/>
      <c r="CWS283" s="59"/>
    </row>
    <row r="284" spans="1:2645" s="60" customFormat="1">
      <c r="A284" s="108"/>
      <c r="B284" s="108"/>
      <c r="C284" s="108"/>
      <c r="D284" s="108"/>
      <c r="E284" s="108"/>
      <c r="F284" s="108"/>
      <c r="G284" s="108"/>
      <c r="H284" s="108"/>
      <c r="I284" s="108"/>
      <c r="J284" s="108"/>
      <c r="K284" s="108"/>
      <c r="L284" s="108"/>
      <c r="M284" s="108"/>
      <c r="N284" s="108"/>
      <c r="O284" s="108"/>
      <c r="P284" s="108"/>
      <c r="Q284" s="108"/>
      <c r="R284" s="108"/>
      <c r="S284" s="108"/>
      <c r="T284" s="108"/>
      <c r="U284" s="59"/>
      <c r="V284" s="59"/>
      <c r="W284" s="6"/>
      <c r="X284" s="59"/>
      <c r="Y284" s="59"/>
      <c r="Z284" s="59"/>
      <c r="AA284" s="59"/>
      <c r="AB284" s="59"/>
      <c r="AC284"/>
      <c r="AD284"/>
      <c r="AE284"/>
      <c r="AF284"/>
      <c r="AG284"/>
      <c r="AH284"/>
      <c r="AI284"/>
      <c r="AJ284"/>
      <c r="AK284"/>
      <c r="AL284"/>
      <c r="AM284"/>
      <c r="AN284"/>
      <c r="AO284"/>
      <c r="AP284"/>
      <c r="AQ284"/>
      <c r="AR284"/>
      <c r="AS284"/>
      <c r="AT284"/>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59"/>
      <c r="BU284" s="59"/>
      <c r="BV284" s="59"/>
      <c r="BW284" s="59"/>
      <c r="BX284" s="59"/>
      <c r="BY284" s="59"/>
      <c r="BZ284" s="59"/>
      <c r="CA284" s="59"/>
      <c r="CB284" s="59"/>
      <c r="CC284" s="59"/>
      <c r="CD284" s="59"/>
      <c r="CE284" s="59"/>
      <c r="CF284" s="59"/>
      <c r="CG284" s="59"/>
      <c r="CH284" s="59"/>
      <c r="CI284" s="59"/>
      <c r="CJ284" s="59"/>
      <c r="CK284" s="59"/>
      <c r="CL284" s="59"/>
      <c r="CM284" s="59"/>
      <c r="CN284" s="59"/>
      <c r="CO284" s="59"/>
      <c r="CP284" s="59"/>
      <c r="CQ284" s="59"/>
      <c r="CR284" s="59"/>
      <c r="CS284" s="59"/>
      <c r="CT284" s="59"/>
      <c r="CU284" s="59"/>
      <c r="CV284" s="59"/>
      <c r="CW284" s="59"/>
      <c r="CX284" s="59"/>
      <c r="CY284" s="59"/>
      <c r="CZ284" s="59"/>
      <c r="DA284" s="59"/>
      <c r="DB284" s="59"/>
      <c r="DC284" s="59"/>
      <c r="DD284" s="59"/>
      <c r="DE284" s="59"/>
      <c r="DF284" s="59"/>
      <c r="DG284" s="59"/>
      <c r="DH284" s="59"/>
      <c r="DI284" s="59"/>
      <c r="DJ284" s="59"/>
      <c r="DK284" s="59"/>
      <c r="DL284" s="59"/>
      <c r="DM284" s="59"/>
      <c r="DN284" s="59"/>
      <c r="DO284" s="59"/>
      <c r="DP284" s="59"/>
      <c r="DQ284" s="59"/>
      <c r="DR284" s="59"/>
      <c r="DS284" s="59"/>
      <c r="DT284" s="59"/>
      <c r="DU284" s="59"/>
      <c r="DV284" s="59"/>
      <c r="DW284" s="59"/>
      <c r="DX284" s="59"/>
      <c r="DY284" s="59"/>
      <c r="DZ284" s="59"/>
      <c r="EA284" s="59"/>
      <c r="EB284" s="59"/>
      <c r="EC284" s="59"/>
      <c r="ED284" s="59"/>
      <c r="EE284" s="59"/>
      <c r="EF284" s="59"/>
      <c r="EG284" s="59"/>
      <c r="EH284" s="59"/>
      <c r="EI284" s="59"/>
      <c r="EJ284" s="59"/>
      <c r="EK284" s="59"/>
      <c r="EL284" s="59"/>
      <c r="EM284" s="59"/>
      <c r="EN284" s="59"/>
      <c r="EO284" s="59"/>
      <c r="EP284" s="59"/>
      <c r="EQ284" s="59"/>
      <c r="ER284" s="59"/>
      <c r="ES284" s="59"/>
      <c r="ET284" s="59"/>
      <c r="EU284" s="59"/>
      <c r="EV284" s="59"/>
      <c r="EW284" s="59"/>
      <c r="EX284" s="59"/>
      <c r="EY284" s="59"/>
      <c r="EZ284" s="59"/>
      <c r="FA284" s="59"/>
      <c r="FB284" s="59"/>
      <c r="FC284" s="59"/>
      <c r="FD284" s="59"/>
      <c r="FE284" s="59"/>
      <c r="FF284" s="59"/>
      <c r="FG284" s="59"/>
      <c r="FH284" s="59"/>
      <c r="FI284" s="59"/>
      <c r="FJ284" s="59"/>
      <c r="FK284" s="59"/>
      <c r="FL284" s="59"/>
      <c r="FM284" s="59"/>
      <c r="FN284" s="59"/>
      <c r="FO284" s="59"/>
      <c r="FP284" s="59"/>
      <c r="FQ284" s="59"/>
      <c r="FR284" s="59"/>
      <c r="FS284" s="59"/>
      <c r="FT284" s="59"/>
      <c r="FU284" s="59"/>
      <c r="FV284" s="59"/>
      <c r="FW284" s="59"/>
      <c r="FX284" s="59"/>
      <c r="FY284" s="59"/>
      <c r="FZ284" s="59"/>
      <c r="GA284" s="59"/>
      <c r="GB284" s="59"/>
      <c r="GC284" s="59"/>
      <c r="GD284" s="59"/>
      <c r="GE284" s="59"/>
      <c r="GF284" s="59"/>
      <c r="GG284" s="59"/>
      <c r="GH284" s="59"/>
      <c r="GI284" s="59"/>
      <c r="GJ284" s="59"/>
      <c r="GK284" s="59"/>
      <c r="GL284" s="59"/>
      <c r="GM284" s="59"/>
      <c r="GN284" s="59"/>
      <c r="GO284" s="59"/>
      <c r="GP284" s="59"/>
      <c r="GQ284" s="59"/>
      <c r="GR284" s="59"/>
      <c r="GS284" s="59"/>
      <c r="GT284" s="59"/>
      <c r="GU284" s="59"/>
      <c r="GV284" s="59"/>
      <c r="GW284" s="59"/>
      <c r="GX284" s="59"/>
      <c r="GY284" s="59"/>
      <c r="GZ284" s="59"/>
      <c r="HA284" s="59"/>
      <c r="HB284" s="59"/>
      <c r="HC284" s="59"/>
      <c r="HD284" s="59"/>
      <c r="HE284" s="59"/>
      <c r="HF284" s="59"/>
      <c r="HG284" s="59"/>
      <c r="HH284" s="59"/>
      <c r="HI284" s="59"/>
      <c r="HJ284" s="59"/>
      <c r="HK284" s="59"/>
      <c r="HL284" s="59"/>
      <c r="HM284" s="59"/>
      <c r="HN284" s="59"/>
      <c r="HO284" s="59"/>
      <c r="HP284" s="59"/>
      <c r="HQ284" s="59"/>
      <c r="HR284" s="59"/>
      <c r="HS284" s="59"/>
      <c r="HT284" s="59"/>
      <c r="HU284" s="59"/>
      <c r="HV284" s="59"/>
      <c r="HW284" s="59"/>
      <c r="HX284" s="59"/>
      <c r="HY284" s="59"/>
      <c r="HZ284" s="59"/>
      <c r="IA284" s="59"/>
      <c r="IB284" s="59"/>
      <c r="IC284" s="59"/>
      <c r="ID284" s="59"/>
      <c r="IE284" s="59"/>
      <c r="IF284" s="59"/>
      <c r="IG284" s="59"/>
      <c r="IH284" s="59"/>
      <c r="II284" s="59"/>
      <c r="IJ284" s="59"/>
      <c r="IK284" s="59"/>
      <c r="IL284" s="59"/>
      <c r="IM284" s="59"/>
      <c r="IN284" s="59"/>
      <c r="IO284" s="59"/>
      <c r="IP284" s="59"/>
      <c r="IQ284" s="59"/>
      <c r="IR284" s="59"/>
      <c r="IS284" s="59"/>
      <c r="IT284" s="59"/>
      <c r="IU284" s="59"/>
      <c r="IV284" s="59"/>
      <c r="IW284" s="59"/>
      <c r="IX284" s="59"/>
      <c r="IY284" s="59"/>
      <c r="IZ284" s="59"/>
      <c r="JA284" s="59"/>
      <c r="JB284" s="59"/>
      <c r="JC284" s="59"/>
      <c r="JD284" s="59"/>
      <c r="JE284" s="59"/>
      <c r="JF284" s="59"/>
      <c r="JG284" s="59"/>
      <c r="JH284" s="59"/>
      <c r="JI284" s="59"/>
      <c r="JJ284" s="59"/>
      <c r="JK284" s="59"/>
      <c r="JL284" s="59"/>
      <c r="JM284" s="59"/>
      <c r="JN284" s="59"/>
      <c r="JO284" s="59"/>
      <c r="JP284" s="59"/>
      <c r="JQ284" s="59"/>
      <c r="JR284" s="59"/>
      <c r="JS284" s="59"/>
      <c r="JT284" s="59"/>
      <c r="JU284" s="59"/>
      <c r="JV284" s="59"/>
      <c r="JW284" s="59"/>
      <c r="JX284" s="59"/>
      <c r="JY284" s="59"/>
      <c r="JZ284" s="59"/>
      <c r="KA284" s="59"/>
      <c r="KB284" s="59"/>
      <c r="KC284" s="59"/>
      <c r="KD284" s="59"/>
      <c r="KE284" s="59"/>
      <c r="KF284" s="59"/>
      <c r="KG284" s="59"/>
      <c r="KH284" s="59"/>
      <c r="KI284" s="59"/>
      <c r="KJ284" s="59"/>
      <c r="KK284" s="59"/>
      <c r="KL284" s="59"/>
      <c r="KM284" s="59"/>
      <c r="KN284" s="59"/>
      <c r="KO284" s="59"/>
      <c r="KP284" s="59"/>
      <c r="KQ284" s="59"/>
      <c r="KR284" s="59"/>
      <c r="KS284" s="59"/>
      <c r="KT284" s="59"/>
      <c r="KU284" s="59"/>
      <c r="KV284" s="59"/>
      <c r="KW284" s="59"/>
      <c r="KX284" s="59"/>
      <c r="KY284" s="59"/>
      <c r="KZ284" s="59"/>
      <c r="LA284" s="59"/>
      <c r="LB284" s="59"/>
      <c r="LC284" s="59"/>
      <c r="LD284" s="59"/>
      <c r="LE284" s="59"/>
      <c r="LF284" s="59"/>
      <c r="LG284" s="59"/>
      <c r="LH284" s="59"/>
      <c r="LI284" s="59"/>
      <c r="LJ284" s="59"/>
      <c r="LK284" s="59"/>
      <c r="LL284" s="59"/>
      <c r="LM284" s="59"/>
      <c r="LN284" s="59"/>
      <c r="LO284" s="59"/>
      <c r="LP284" s="59"/>
      <c r="LQ284" s="59"/>
      <c r="LR284" s="59"/>
      <c r="LS284" s="59"/>
      <c r="LT284" s="59"/>
      <c r="LU284" s="59"/>
      <c r="LV284" s="59"/>
      <c r="LW284" s="59"/>
      <c r="LX284" s="59"/>
      <c r="LY284" s="59"/>
      <c r="LZ284" s="59"/>
      <c r="MA284" s="59"/>
      <c r="MB284" s="59"/>
      <c r="MC284" s="59"/>
      <c r="MD284" s="59"/>
      <c r="ME284" s="59"/>
      <c r="MF284" s="59"/>
      <c r="MG284" s="59"/>
      <c r="MH284" s="59"/>
      <c r="MI284" s="59"/>
      <c r="MJ284" s="59"/>
      <c r="MK284" s="59"/>
      <c r="ML284" s="59"/>
      <c r="MM284" s="59"/>
      <c r="MN284" s="59"/>
      <c r="MO284" s="59"/>
      <c r="MP284" s="59"/>
      <c r="MQ284" s="59"/>
      <c r="MR284" s="59"/>
      <c r="MS284" s="59"/>
      <c r="MT284" s="59"/>
      <c r="MU284" s="59"/>
      <c r="MV284" s="59"/>
      <c r="MW284" s="59"/>
      <c r="MX284" s="59"/>
      <c r="MY284" s="59"/>
      <c r="MZ284" s="59"/>
      <c r="NA284" s="59"/>
      <c r="NB284" s="59"/>
      <c r="NC284" s="59"/>
      <c r="ND284" s="59"/>
      <c r="NE284" s="59"/>
      <c r="NF284" s="59"/>
      <c r="NG284" s="59"/>
      <c r="NH284" s="59"/>
      <c r="NI284" s="59"/>
      <c r="NJ284" s="59"/>
      <c r="NK284" s="59"/>
      <c r="NL284" s="59"/>
      <c r="NM284" s="59"/>
      <c r="NN284" s="59"/>
      <c r="NO284" s="59"/>
      <c r="NP284" s="59"/>
      <c r="NQ284" s="59"/>
      <c r="NR284" s="59"/>
      <c r="NS284" s="59"/>
      <c r="NT284" s="59"/>
      <c r="NU284" s="59"/>
      <c r="NV284" s="59"/>
      <c r="NW284" s="59"/>
      <c r="NX284" s="59"/>
      <c r="NY284" s="59"/>
      <c r="NZ284" s="59"/>
      <c r="OA284" s="59"/>
      <c r="OB284" s="59"/>
      <c r="OC284" s="59"/>
      <c r="OD284" s="59"/>
      <c r="OE284" s="59"/>
      <c r="OF284" s="59"/>
      <c r="OG284" s="59"/>
      <c r="OH284" s="59"/>
      <c r="OI284" s="59"/>
      <c r="OJ284" s="59"/>
      <c r="OK284" s="59"/>
      <c r="OL284" s="59"/>
      <c r="OM284" s="59"/>
      <c r="ON284" s="59"/>
      <c r="OO284" s="59"/>
      <c r="OP284" s="59"/>
      <c r="OQ284" s="59"/>
      <c r="OR284" s="59"/>
      <c r="OS284" s="59"/>
      <c r="OT284" s="59"/>
      <c r="OU284" s="59"/>
      <c r="OV284" s="59"/>
      <c r="OW284" s="59"/>
      <c r="OX284" s="59"/>
      <c r="OY284" s="59"/>
      <c r="OZ284" s="59"/>
      <c r="PA284" s="59"/>
      <c r="PB284" s="59"/>
      <c r="PC284" s="59"/>
      <c r="PD284" s="59"/>
      <c r="PE284" s="59"/>
      <c r="PF284" s="59"/>
      <c r="PG284" s="59"/>
      <c r="PH284" s="59"/>
      <c r="PI284" s="59"/>
      <c r="PJ284" s="59"/>
      <c r="PK284" s="59"/>
      <c r="PL284" s="59"/>
      <c r="PM284" s="59"/>
      <c r="PN284" s="59"/>
      <c r="PO284" s="59"/>
      <c r="PP284" s="59"/>
      <c r="PQ284" s="59"/>
      <c r="PR284" s="59"/>
      <c r="PS284" s="59"/>
      <c r="PT284" s="59"/>
      <c r="PU284" s="59"/>
      <c r="PV284" s="59"/>
      <c r="PW284" s="59"/>
      <c r="PX284" s="59"/>
      <c r="PY284" s="59"/>
      <c r="PZ284" s="59"/>
      <c r="QA284" s="59"/>
      <c r="QB284" s="59"/>
      <c r="QC284" s="59"/>
      <c r="QD284" s="59"/>
      <c r="QE284" s="59"/>
      <c r="QF284" s="59"/>
      <c r="QG284" s="59"/>
      <c r="QH284" s="59"/>
      <c r="QI284" s="59"/>
      <c r="QJ284" s="59"/>
      <c r="QK284" s="59"/>
      <c r="QL284" s="59"/>
      <c r="QM284" s="59"/>
      <c r="QN284" s="59"/>
      <c r="QO284" s="59"/>
      <c r="QP284" s="59"/>
      <c r="QQ284" s="59"/>
      <c r="QR284" s="59"/>
      <c r="QS284" s="59"/>
      <c r="QT284" s="59"/>
      <c r="QU284" s="59"/>
      <c r="QV284" s="59"/>
      <c r="QW284" s="59"/>
      <c r="QX284" s="59"/>
      <c r="QY284" s="59"/>
      <c r="QZ284" s="59"/>
      <c r="RA284" s="59"/>
      <c r="RB284" s="59"/>
      <c r="RC284" s="59"/>
      <c r="RD284" s="59"/>
      <c r="RE284" s="59"/>
      <c r="RF284" s="59"/>
      <c r="RG284" s="59"/>
      <c r="RH284" s="59"/>
      <c r="RI284" s="59"/>
      <c r="RJ284" s="59"/>
      <c r="RK284" s="59"/>
      <c r="RL284" s="59"/>
      <c r="RM284" s="59"/>
      <c r="RN284" s="59"/>
      <c r="RO284" s="59"/>
      <c r="RP284" s="59"/>
      <c r="RQ284" s="59"/>
      <c r="RR284" s="59"/>
      <c r="RS284" s="59"/>
      <c r="RT284" s="59"/>
      <c r="RU284" s="59"/>
      <c r="RV284" s="59"/>
      <c r="RW284" s="59"/>
      <c r="RX284" s="59"/>
      <c r="RY284" s="59"/>
      <c r="RZ284" s="59"/>
      <c r="SA284" s="59"/>
      <c r="SB284" s="59"/>
      <c r="SC284" s="59"/>
      <c r="SD284" s="59"/>
      <c r="SE284" s="59"/>
      <c r="SF284" s="59"/>
      <c r="SG284" s="59"/>
      <c r="SH284" s="59"/>
      <c r="SI284" s="59"/>
      <c r="SJ284" s="59"/>
      <c r="SK284" s="59"/>
      <c r="SL284" s="59"/>
      <c r="SM284" s="59"/>
      <c r="SN284" s="59"/>
      <c r="SO284" s="59"/>
      <c r="SP284" s="59"/>
      <c r="SQ284" s="59"/>
      <c r="SR284" s="59"/>
      <c r="SS284" s="59"/>
      <c r="ST284" s="59"/>
      <c r="SU284" s="59"/>
      <c r="SV284" s="59"/>
      <c r="SW284" s="59"/>
      <c r="SX284" s="59"/>
      <c r="SY284" s="59"/>
      <c r="SZ284" s="59"/>
      <c r="TA284" s="59"/>
      <c r="TB284" s="59"/>
      <c r="TC284" s="59"/>
      <c r="TD284" s="59"/>
      <c r="TE284" s="59"/>
      <c r="TF284" s="59"/>
      <c r="TG284" s="59"/>
      <c r="TH284" s="59"/>
      <c r="TI284" s="59"/>
      <c r="TJ284" s="59"/>
      <c r="TK284" s="59"/>
      <c r="TL284" s="59"/>
      <c r="TM284" s="59"/>
      <c r="TN284" s="59"/>
      <c r="TO284" s="59"/>
      <c r="TP284" s="59"/>
      <c r="TQ284" s="59"/>
      <c r="TR284" s="59"/>
      <c r="TS284" s="59"/>
      <c r="TT284" s="59"/>
      <c r="TU284" s="59"/>
      <c r="TV284" s="59"/>
      <c r="TW284" s="59"/>
      <c r="TX284" s="59"/>
      <c r="TY284" s="59"/>
      <c r="TZ284" s="59"/>
      <c r="UA284" s="59"/>
      <c r="UB284" s="59"/>
      <c r="UC284" s="59"/>
      <c r="UD284" s="59"/>
      <c r="UE284" s="59"/>
      <c r="UF284" s="59"/>
      <c r="UG284" s="59"/>
      <c r="UH284" s="59"/>
      <c r="UI284" s="59"/>
      <c r="UJ284" s="59"/>
      <c r="UK284" s="59"/>
      <c r="UL284" s="59"/>
      <c r="UM284" s="59"/>
      <c r="UN284" s="59"/>
      <c r="UO284" s="59"/>
      <c r="UP284" s="59"/>
      <c r="UQ284" s="59"/>
      <c r="UR284" s="59"/>
      <c r="US284" s="59"/>
      <c r="UT284" s="59"/>
      <c r="UU284" s="59"/>
      <c r="UV284" s="59"/>
      <c r="UW284" s="59"/>
      <c r="UX284" s="59"/>
      <c r="UY284" s="59"/>
      <c r="UZ284" s="59"/>
      <c r="VA284" s="59"/>
      <c r="VB284" s="59"/>
      <c r="VC284" s="59"/>
      <c r="VD284" s="59"/>
      <c r="VE284" s="59"/>
      <c r="VF284" s="59"/>
      <c r="VG284" s="59"/>
      <c r="VH284" s="59"/>
      <c r="VI284" s="59"/>
      <c r="VJ284" s="59"/>
      <c r="VK284" s="59"/>
      <c r="VL284" s="59"/>
      <c r="VM284" s="59"/>
      <c r="VN284" s="59"/>
      <c r="VO284" s="59"/>
      <c r="VP284" s="59"/>
      <c r="VQ284" s="59"/>
      <c r="VR284" s="59"/>
      <c r="VS284" s="59"/>
      <c r="VT284" s="59"/>
      <c r="VU284" s="59"/>
      <c r="VV284" s="59"/>
      <c r="VW284" s="59"/>
      <c r="VX284" s="59"/>
      <c r="VY284" s="59"/>
      <c r="VZ284" s="59"/>
      <c r="WA284" s="59"/>
      <c r="WB284" s="59"/>
      <c r="WC284" s="59"/>
      <c r="WD284" s="59"/>
      <c r="WE284" s="59"/>
      <c r="WF284" s="59"/>
      <c r="WG284" s="59"/>
      <c r="WH284" s="59"/>
      <c r="WI284" s="59"/>
      <c r="WJ284" s="59"/>
      <c r="WK284" s="59"/>
      <c r="WL284" s="59"/>
      <c r="WM284" s="59"/>
      <c r="WN284" s="59"/>
      <c r="WO284" s="59"/>
      <c r="WP284" s="59"/>
      <c r="WQ284" s="59"/>
      <c r="WR284" s="59"/>
      <c r="WS284" s="59"/>
      <c r="WT284" s="59"/>
      <c r="WU284" s="59"/>
      <c r="WV284" s="59"/>
      <c r="WW284" s="59"/>
      <c r="WX284" s="59"/>
      <c r="WY284" s="59"/>
      <c r="WZ284" s="59"/>
      <c r="XA284" s="59"/>
      <c r="XB284" s="59"/>
      <c r="XC284" s="59"/>
      <c r="XD284" s="59"/>
      <c r="XE284" s="59"/>
      <c r="XF284" s="59"/>
      <c r="XG284" s="59"/>
      <c r="XH284" s="59"/>
      <c r="XI284" s="59"/>
      <c r="XJ284" s="59"/>
      <c r="XK284" s="59"/>
      <c r="XL284" s="59"/>
      <c r="XM284" s="59"/>
      <c r="XN284" s="59"/>
      <c r="XO284" s="59"/>
      <c r="XP284" s="59"/>
      <c r="XQ284" s="59"/>
      <c r="XR284" s="59"/>
      <c r="XS284" s="59"/>
      <c r="XT284" s="59"/>
      <c r="XU284" s="59"/>
      <c r="XV284" s="59"/>
      <c r="XW284" s="59"/>
      <c r="XX284" s="59"/>
      <c r="XY284" s="59"/>
      <c r="XZ284" s="59"/>
      <c r="YA284" s="59"/>
      <c r="YB284" s="59"/>
      <c r="YC284" s="59"/>
      <c r="YD284" s="59"/>
      <c r="YE284" s="59"/>
      <c r="YF284" s="59"/>
      <c r="YG284" s="59"/>
      <c r="YH284" s="59"/>
      <c r="YI284" s="59"/>
      <c r="YJ284" s="59"/>
      <c r="YK284" s="59"/>
      <c r="YL284" s="59"/>
      <c r="YM284" s="59"/>
      <c r="YN284" s="59"/>
      <c r="YO284" s="59"/>
      <c r="YP284" s="59"/>
      <c r="YQ284" s="59"/>
      <c r="YR284" s="59"/>
      <c r="YS284" s="59"/>
      <c r="YT284" s="59"/>
      <c r="YU284" s="59"/>
      <c r="YV284" s="59"/>
      <c r="YW284" s="59"/>
      <c r="YX284" s="59"/>
      <c r="YY284" s="59"/>
      <c r="YZ284" s="59"/>
      <c r="ZA284" s="59"/>
      <c r="ZB284" s="59"/>
      <c r="ZC284" s="59"/>
      <c r="ZD284" s="59"/>
      <c r="ZE284" s="59"/>
      <c r="ZF284" s="59"/>
      <c r="ZG284" s="59"/>
      <c r="ZH284" s="59"/>
      <c r="ZI284" s="59"/>
      <c r="ZJ284" s="59"/>
      <c r="ZK284" s="59"/>
      <c r="ZL284" s="59"/>
      <c r="ZM284" s="59"/>
      <c r="ZN284" s="59"/>
      <c r="ZO284" s="59"/>
      <c r="ZP284" s="59"/>
      <c r="ZQ284" s="59"/>
      <c r="ZR284" s="59"/>
      <c r="ZS284" s="59"/>
      <c r="ZT284" s="59"/>
      <c r="ZU284" s="59"/>
      <c r="ZV284" s="59"/>
      <c r="ZW284" s="59"/>
      <c r="ZX284" s="59"/>
      <c r="ZY284" s="59"/>
      <c r="ZZ284" s="59"/>
      <c r="AAA284" s="59"/>
      <c r="AAB284" s="59"/>
      <c r="AAC284" s="59"/>
      <c r="AAD284" s="59"/>
      <c r="AAE284" s="59"/>
      <c r="AAF284" s="59"/>
      <c r="AAG284" s="59"/>
      <c r="AAH284" s="59"/>
      <c r="AAI284" s="59"/>
      <c r="AAJ284" s="59"/>
      <c r="AAK284" s="59"/>
      <c r="AAL284" s="59"/>
      <c r="AAM284" s="59"/>
      <c r="AAN284" s="59"/>
      <c r="AAO284" s="59"/>
      <c r="AAP284" s="59"/>
      <c r="AAQ284" s="59"/>
      <c r="AAR284" s="59"/>
      <c r="AAS284" s="59"/>
      <c r="AAT284" s="59"/>
      <c r="AAU284" s="59"/>
      <c r="AAV284" s="59"/>
      <c r="AAW284" s="59"/>
      <c r="AAX284" s="59"/>
      <c r="AAY284" s="59"/>
      <c r="AAZ284" s="59"/>
      <c r="ABA284" s="59"/>
      <c r="ABB284" s="59"/>
      <c r="ABC284" s="59"/>
      <c r="ABD284" s="59"/>
      <c r="ABE284" s="59"/>
      <c r="ABF284" s="59"/>
      <c r="ABG284" s="59"/>
      <c r="ABH284" s="59"/>
      <c r="ABI284" s="59"/>
      <c r="ABJ284" s="59"/>
      <c r="ABK284" s="59"/>
      <c r="ABL284" s="59"/>
      <c r="ABM284" s="59"/>
      <c r="ABN284" s="59"/>
      <c r="ABO284" s="59"/>
      <c r="ABP284" s="59"/>
      <c r="ABQ284" s="59"/>
      <c r="ABR284" s="59"/>
      <c r="ABS284" s="59"/>
      <c r="ABT284" s="59"/>
      <c r="ABU284" s="59"/>
      <c r="ABV284" s="59"/>
      <c r="ABW284" s="59"/>
      <c r="ABX284" s="59"/>
      <c r="ABY284" s="59"/>
      <c r="ABZ284" s="59"/>
      <c r="ACA284" s="59"/>
      <c r="ACB284" s="59"/>
      <c r="ACC284" s="59"/>
      <c r="ACD284" s="59"/>
      <c r="ACE284" s="59"/>
      <c r="ACF284" s="59"/>
      <c r="ACG284" s="59"/>
      <c r="ACH284" s="59"/>
      <c r="ACI284" s="59"/>
      <c r="ACJ284" s="59"/>
      <c r="ACK284" s="59"/>
      <c r="ACL284" s="59"/>
      <c r="ACM284" s="59"/>
      <c r="ACN284" s="59"/>
      <c r="ACO284" s="59"/>
      <c r="ACP284" s="59"/>
      <c r="ACQ284" s="59"/>
      <c r="ACR284" s="59"/>
      <c r="ACS284" s="59"/>
      <c r="ACT284" s="59"/>
      <c r="ACU284" s="59"/>
      <c r="ACV284" s="59"/>
      <c r="ACW284" s="59"/>
      <c r="ACX284" s="59"/>
      <c r="ACY284" s="59"/>
      <c r="ACZ284" s="59"/>
      <c r="ADA284" s="59"/>
      <c r="ADB284" s="59"/>
      <c r="ADC284" s="59"/>
      <c r="ADD284" s="59"/>
      <c r="ADE284" s="59"/>
      <c r="ADF284" s="59"/>
      <c r="ADG284" s="59"/>
      <c r="ADH284" s="59"/>
      <c r="ADI284" s="59"/>
      <c r="ADJ284" s="59"/>
      <c r="ADK284" s="59"/>
      <c r="ADL284" s="59"/>
      <c r="ADM284" s="59"/>
      <c r="ADN284" s="59"/>
      <c r="ADO284" s="59"/>
      <c r="ADP284" s="59"/>
      <c r="ADQ284" s="59"/>
      <c r="ADR284" s="59"/>
      <c r="ADS284" s="59"/>
      <c r="ADT284" s="59"/>
      <c r="ADU284" s="59"/>
      <c r="ADV284" s="59"/>
      <c r="ADW284" s="59"/>
      <c r="ADX284" s="59"/>
      <c r="ADY284" s="59"/>
      <c r="ADZ284" s="59"/>
      <c r="AEA284" s="59"/>
      <c r="AEB284" s="59"/>
      <c r="AEC284" s="59"/>
      <c r="AED284" s="59"/>
      <c r="AEE284" s="59"/>
      <c r="AEF284" s="59"/>
      <c r="AEG284" s="59"/>
      <c r="AEH284" s="59"/>
      <c r="AEI284" s="59"/>
      <c r="AEJ284" s="59"/>
      <c r="AEK284" s="59"/>
      <c r="AEL284" s="59"/>
      <c r="AEM284" s="59"/>
      <c r="AEN284" s="59"/>
      <c r="AEO284" s="59"/>
      <c r="AEP284" s="59"/>
      <c r="AEQ284" s="59"/>
      <c r="AER284" s="59"/>
      <c r="AES284" s="59"/>
      <c r="AET284" s="59"/>
      <c r="AEU284" s="59"/>
      <c r="AEV284" s="59"/>
      <c r="AEW284" s="59"/>
      <c r="AEX284" s="59"/>
      <c r="AEY284" s="59"/>
      <c r="AEZ284" s="59"/>
      <c r="AFA284" s="59"/>
      <c r="AFB284" s="59"/>
      <c r="AFC284" s="59"/>
      <c r="AFD284" s="59"/>
      <c r="AFE284" s="59"/>
      <c r="AFF284" s="59"/>
      <c r="AFG284" s="59"/>
      <c r="AFH284" s="59"/>
      <c r="AFI284" s="59"/>
      <c r="AFJ284" s="59"/>
      <c r="AFK284" s="59"/>
      <c r="AFL284" s="59"/>
      <c r="AFM284" s="59"/>
      <c r="AFN284" s="59"/>
      <c r="AFO284" s="59"/>
      <c r="AFP284" s="59"/>
      <c r="AFQ284" s="59"/>
      <c r="AFR284" s="59"/>
      <c r="AFS284" s="59"/>
      <c r="AFT284" s="59"/>
      <c r="AFU284" s="59"/>
      <c r="AFV284" s="59"/>
      <c r="AFW284" s="59"/>
      <c r="AFX284" s="59"/>
      <c r="AFY284" s="59"/>
      <c r="AFZ284" s="59"/>
      <c r="AGA284" s="59"/>
      <c r="AGB284" s="59"/>
      <c r="AGC284" s="59"/>
      <c r="AGD284" s="59"/>
      <c r="AGE284" s="59"/>
      <c r="AGF284" s="59"/>
      <c r="AGG284" s="59"/>
      <c r="AGH284" s="59"/>
      <c r="AGI284" s="59"/>
      <c r="AGJ284" s="59"/>
      <c r="AGK284" s="59"/>
      <c r="AGL284" s="59"/>
      <c r="AGM284" s="59"/>
      <c r="AGN284" s="59"/>
      <c r="AGO284" s="59"/>
      <c r="AGP284" s="59"/>
      <c r="AGQ284" s="59"/>
      <c r="AGR284" s="59"/>
      <c r="AGS284" s="59"/>
      <c r="AGT284" s="59"/>
      <c r="AGU284" s="59"/>
      <c r="AGV284" s="59"/>
      <c r="AGW284" s="59"/>
      <c r="AGX284" s="59"/>
      <c r="AGY284" s="59"/>
      <c r="AGZ284" s="59"/>
      <c r="AHA284" s="59"/>
      <c r="AHB284" s="59"/>
      <c r="AHC284" s="59"/>
      <c r="AHD284" s="59"/>
      <c r="AHE284" s="59"/>
      <c r="AHF284" s="59"/>
      <c r="AHG284" s="59"/>
      <c r="AHH284" s="59"/>
      <c r="AHI284" s="59"/>
      <c r="AHJ284" s="59"/>
      <c r="AHK284" s="59"/>
      <c r="AHL284" s="59"/>
      <c r="AHM284" s="59"/>
      <c r="AHN284" s="59"/>
      <c r="AHO284" s="59"/>
      <c r="AHP284" s="59"/>
      <c r="AHQ284" s="59"/>
      <c r="AHR284" s="59"/>
      <c r="AHS284" s="59"/>
      <c r="AHT284" s="59"/>
      <c r="AHU284" s="59"/>
      <c r="AHV284" s="59"/>
      <c r="AHW284" s="59"/>
      <c r="AHX284" s="59"/>
      <c r="AHY284" s="59"/>
      <c r="AHZ284" s="59"/>
      <c r="AIA284" s="59"/>
      <c r="AIB284" s="59"/>
      <c r="AIC284" s="59"/>
      <c r="AID284" s="59"/>
      <c r="AIE284" s="59"/>
      <c r="AIF284" s="59"/>
      <c r="AIG284" s="59"/>
      <c r="AIH284" s="59"/>
      <c r="AII284" s="59"/>
      <c r="AIJ284" s="59"/>
      <c r="AIK284" s="59"/>
      <c r="AIL284" s="59"/>
      <c r="AIM284" s="59"/>
      <c r="AIN284" s="59"/>
      <c r="AIO284" s="59"/>
      <c r="AIP284" s="59"/>
      <c r="AIQ284" s="59"/>
      <c r="AIR284" s="59"/>
      <c r="AIS284" s="59"/>
      <c r="AIT284" s="59"/>
      <c r="AIU284" s="59"/>
      <c r="AIV284" s="59"/>
      <c r="AIW284" s="59"/>
      <c r="AIX284" s="59"/>
      <c r="AIY284" s="59"/>
      <c r="AIZ284" s="59"/>
      <c r="AJA284" s="59"/>
      <c r="AJB284" s="59"/>
      <c r="AJC284" s="59"/>
      <c r="AJD284" s="59"/>
      <c r="AJE284" s="59"/>
      <c r="AJF284" s="59"/>
      <c r="AJG284" s="59"/>
      <c r="AJH284" s="59"/>
      <c r="AJI284" s="59"/>
      <c r="AJJ284" s="59"/>
      <c r="AJK284" s="59"/>
      <c r="AJL284" s="59"/>
      <c r="AJM284" s="59"/>
      <c r="AJN284" s="59"/>
      <c r="AJO284" s="59"/>
      <c r="AJP284" s="59"/>
      <c r="AJQ284" s="59"/>
      <c r="AJR284" s="59"/>
      <c r="AJS284" s="59"/>
      <c r="AJT284" s="59"/>
      <c r="AJU284" s="59"/>
      <c r="AJV284" s="59"/>
      <c r="AJW284" s="59"/>
      <c r="AJX284" s="59"/>
      <c r="AJY284" s="59"/>
      <c r="AJZ284" s="59"/>
      <c r="AKA284" s="59"/>
      <c r="AKB284" s="59"/>
      <c r="AKC284" s="59"/>
      <c r="AKD284" s="59"/>
      <c r="AKE284" s="59"/>
      <c r="AKF284" s="59"/>
      <c r="AKG284" s="59"/>
      <c r="AKH284" s="59"/>
      <c r="AKI284" s="59"/>
      <c r="AKJ284" s="59"/>
      <c r="AKK284" s="59"/>
      <c r="AKL284" s="59"/>
      <c r="AKM284" s="59"/>
      <c r="AKN284" s="59"/>
      <c r="AKO284" s="59"/>
      <c r="AKP284" s="59"/>
      <c r="AKQ284" s="59"/>
      <c r="AKR284" s="59"/>
      <c r="AKS284" s="59"/>
      <c r="AKT284" s="59"/>
      <c r="AKU284" s="59"/>
      <c r="AKV284" s="59"/>
      <c r="AKW284" s="59"/>
      <c r="AKX284" s="59"/>
      <c r="AKY284" s="59"/>
      <c r="AKZ284" s="59"/>
      <c r="ALA284" s="59"/>
      <c r="ALB284" s="59"/>
      <c r="ALC284" s="59"/>
      <c r="ALD284" s="59"/>
      <c r="ALE284" s="59"/>
      <c r="ALF284" s="59"/>
      <c r="ALG284" s="59"/>
      <c r="ALH284" s="59"/>
      <c r="ALI284" s="59"/>
      <c r="ALJ284" s="59"/>
      <c r="ALK284" s="59"/>
      <c r="ALL284" s="59"/>
      <c r="ALM284" s="59"/>
      <c r="ALN284" s="59"/>
      <c r="ALO284" s="59"/>
      <c r="ALP284" s="59"/>
      <c r="ALQ284" s="59"/>
      <c r="ALR284" s="59"/>
      <c r="ALS284" s="59"/>
      <c r="ALT284" s="59"/>
      <c r="ALU284" s="59"/>
      <c r="ALV284" s="59"/>
      <c r="ALW284" s="59"/>
      <c r="ALX284" s="59"/>
      <c r="ALY284" s="59"/>
      <c r="ALZ284" s="59"/>
      <c r="AMA284" s="59"/>
      <c r="AMB284" s="59"/>
      <c r="AMC284" s="59"/>
      <c r="AMD284" s="59"/>
      <c r="AME284" s="59"/>
      <c r="AMF284" s="59"/>
      <c r="AMG284" s="59"/>
      <c r="AMH284" s="59"/>
      <c r="AMI284" s="59"/>
      <c r="AMJ284" s="59"/>
      <c r="AMK284" s="59"/>
      <c r="AML284" s="59"/>
      <c r="AMM284" s="59"/>
      <c r="AMN284" s="59"/>
      <c r="AMO284" s="59"/>
      <c r="AMP284" s="59"/>
      <c r="AMQ284" s="59"/>
      <c r="AMR284" s="59"/>
      <c r="AMS284" s="59"/>
      <c r="AMT284" s="59"/>
      <c r="AMU284" s="59"/>
      <c r="AMV284" s="59"/>
      <c r="AMW284" s="59"/>
      <c r="AMX284" s="59"/>
      <c r="AMY284" s="59"/>
      <c r="AMZ284" s="59"/>
      <c r="ANA284" s="59"/>
      <c r="ANB284" s="59"/>
      <c r="ANC284" s="59"/>
      <c r="AND284" s="59"/>
      <c r="ANE284" s="59"/>
      <c r="ANF284" s="59"/>
      <c r="ANG284" s="59"/>
      <c r="ANH284" s="59"/>
      <c r="ANI284" s="59"/>
      <c r="ANJ284" s="59"/>
      <c r="ANK284" s="59"/>
      <c r="ANL284" s="59"/>
      <c r="ANM284" s="59"/>
      <c r="ANN284" s="59"/>
      <c r="ANO284" s="59"/>
      <c r="ANP284" s="59"/>
      <c r="ANQ284" s="59"/>
      <c r="ANR284" s="59"/>
      <c r="ANS284" s="59"/>
      <c r="ANT284" s="59"/>
      <c r="ANU284" s="59"/>
      <c r="ANV284" s="59"/>
      <c r="ANW284" s="59"/>
      <c r="ANX284" s="59"/>
      <c r="ANY284" s="59"/>
      <c r="ANZ284" s="59"/>
      <c r="AOA284" s="59"/>
      <c r="AOB284" s="59"/>
      <c r="AOC284" s="59"/>
      <c r="AOD284" s="59"/>
      <c r="AOE284" s="59"/>
      <c r="AOF284" s="59"/>
      <c r="AOG284" s="59"/>
      <c r="AOH284" s="59"/>
      <c r="AOI284" s="59"/>
      <c r="AOJ284" s="59"/>
      <c r="AOK284" s="59"/>
      <c r="AOL284" s="59"/>
      <c r="AOM284" s="59"/>
      <c r="AON284" s="59"/>
      <c r="AOO284" s="59"/>
      <c r="AOP284" s="59"/>
      <c r="AOQ284" s="59"/>
      <c r="AOR284" s="59"/>
      <c r="AOS284" s="59"/>
      <c r="AOT284" s="59"/>
      <c r="AOU284" s="59"/>
      <c r="AOV284" s="59"/>
      <c r="AOW284" s="59"/>
      <c r="AOX284" s="59"/>
      <c r="AOY284" s="59"/>
      <c r="AOZ284" s="59"/>
      <c r="APA284" s="59"/>
      <c r="APB284" s="59"/>
      <c r="APC284" s="59"/>
      <c r="APD284" s="59"/>
      <c r="APE284" s="59"/>
      <c r="APF284" s="59"/>
      <c r="APG284" s="59"/>
      <c r="APH284" s="59"/>
      <c r="API284" s="59"/>
      <c r="APJ284" s="59"/>
      <c r="APK284" s="59"/>
      <c r="APL284" s="59"/>
      <c r="APM284" s="59"/>
      <c r="APN284" s="59"/>
      <c r="APO284" s="59"/>
      <c r="APP284" s="59"/>
      <c r="APQ284" s="59"/>
      <c r="APR284" s="59"/>
      <c r="APS284" s="59"/>
      <c r="APT284" s="59"/>
      <c r="APU284" s="59"/>
      <c r="APV284" s="59"/>
      <c r="APW284" s="59"/>
      <c r="APX284" s="59"/>
      <c r="APY284" s="59"/>
      <c r="APZ284" s="59"/>
      <c r="AQA284" s="59"/>
      <c r="AQB284" s="59"/>
      <c r="AQC284" s="59"/>
      <c r="AQD284" s="59"/>
      <c r="AQE284" s="59"/>
      <c r="AQF284" s="59"/>
      <c r="AQG284" s="59"/>
      <c r="AQH284" s="59"/>
      <c r="AQI284" s="59"/>
      <c r="AQJ284" s="59"/>
      <c r="AQK284" s="59"/>
      <c r="AQL284" s="59"/>
      <c r="AQM284" s="59"/>
      <c r="AQN284" s="59"/>
      <c r="AQO284" s="59"/>
      <c r="AQP284" s="59"/>
      <c r="AQQ284" s="59"/>
      <c r="AQR284" s="59"/>
      <c r="AQS284" s="59"/>
      <c r="AQT284" s="59"/>
      <c r="AQU284" s="59"/>
      <c r="AQV284" s="59"/>
      <c r="AQW284" s="59"/>
      <c r="AQX284" s="59"/>
      <c r="AQY284" s="59"/>
      <c r="AQZ284" s="59"/>
      <c r="ARA284" s="59"/>
      <c r="ARB284" s="59"/>
      <c r="ARC284" s="59"/>
      <c r="ARD284" s="59"/>
      <c r="ARE284" s="59"/>
      <c r="ARF284" s="59"/>
      <c r="ARG284" s="59"/>
      <c r="ARH284" s="59"/>
      <c r="ARI284" s="59"/>
      <c r="ARJ284" s="59"/>
      <c r="ARK284" s="59"/>
      <c r="ARL284" s="59"/>
      <c r="ARM284" s="59"/>
      <c r="ARN284" s="59"/>
      <c r="ARO284" s="59"/>
      <c r="ARP284" s="59"/>
      <c r="ARQ284" s="59"/>
      <c r="ARR284" s="59"/>
      <c r="ARS284" s="59"/>
      <c r="ART284" s="59"/>
      <c r="ARU284" s="59"/>
      <c r="ARV284" s="59"/>
      <c r="ARW284" s="59"/>
      <c r="ARX284" s="59"/>
      <c r="ARY284" s="59"/>
      <c r="ARZ284" s="59"/>
      <c r="ASA284" s="59"/>
      <c r="ASB284" s="59"/>
      <c r="ASC284" s="59"/>
      <c r="ASD284" s="59"/>
      <c r="ASE284" s="59"/>
      <c r="ASF284" s="59"/>
      <c r="ASG284" s="59"/>
      <c r="ASH284" s="59"/>
      <c r="ASI284" s="59"/>
      <c r="ASJ284" s="59"/>
      <c r="ASK284" s="59"/>
      <c r="ASL284" s="59"/>
      <c r="ASM284" s="59"/>
      <c r="ASN284" s="59"/>
      <c r="ASO284" s="59"/>
      <c r="ASP284" s="59"/>
      <c r="ASQ284" s="59"/>
      <c r="ASR284" s="59"/>
      <c r="ASS284" s="59"/>
      <c r="AST284" s="59"/>
      <c r="ASU284" s="59"/>
      <c r="ASV284" s="59"/>
      <c r="ASW284" s="59"/>
      <c r="ASX284" s="59"/>
      <c r="ASY284" s="59"/>
      <c r="ASZ284" s="59"/>
      <c r="ATA284" s="59"/>
      <c r="ATB284" s="59"/>
      <c r="ATC284" s="59"/>
      <c r="ATD284" s="59"/>
      <c r="ATE284" s="59"/>
      <c r="ATF284" s="59"/>
      <c r="ATG284" s="59"/>
      <c r="ATH284" s="59"/>
      <c r="ATI284" s="59"/>
      <c r="ATJ284" s="59"/>
      <c r="ATK284" s="59"/>
      <c r="ATL284" s="59"/>
      <c r="ATM284" s="59"/>
      <c r="ATN284" s="59"/>
      <c r="ATO284" s="59"/>
      <c r="ATP284" s="59"/>
      <c r="ATQ284" s="59"/>
      <c r="ATR284" s="59"/>
      <c r="ATS284" s="59"/>
      <c r="ATT284" s="59"/>
      <c r="ATU284" s="59"/>
      <c r="ATV284" s="59"/>
      <c r="ATW284" s="59"/>
      <c r="ATX284" s="59"/>
      <c r="ATY284" s="59"/>
      <c r="ATZ284" s="59"/>
      <c r="AUA284" s="59"/>
      <c r="AUB284" s="59"/>
      <c r="AUC284" s="59"/>
      <c r="AUD284" s="59"/>
      <c r="AUE284" s="59"/>
      <c r="AUF284" s="59"/>
      <c r="AUG284" s="59"/>
      <c r="AUH284" s="59"/>
      <c r="AUI284" s="59"/>
      <c r="AUJ284" s="59"/>
      <c r="AUK284" s="59"/>
      <c r="AUL284" s="59"/>
      <c r="AUM284" s="59"/>
      <c r="AUN284" s="59"/>
      <c r="AUO284" s="59"/>
      <c r="AUP284" s="59"/>
      <c r="AUQ284" s="59"/>
      <c r="AUR284" s="59"/>
      <c r="AUS284" s="59"/>
      <c r="AUT284" s="59"/>
      <c r="AUU284" s="59"/>
      <c r="AUV284" s="59"/>
      <c r="AUW284" s="59"/>
      <c r="AUX284" s="59"/>
      <c r="AUY284" s="59"/>
      <c r="AUZ284" s="59"/>
      <c r="AVA284" s="59"/>
      <c r="AVB284" s="59"/>
      <c r="AVC284" s="59"/>
      <c r="AVD284" s="59"/>
      <c r="AVE284" s="59"/>
      <c r="AVF284" s="59"/>
      <c r="AVG284" s="59"/>
      <c r="AVH284" s="59"/>
      <c r="AVI284" s="59"/>
      <c r="AVJ284" s="59"/>
      <c r="AVK284" s="59"/>
      <c r="AVL284" s="59"/>
      <c r="AVM284" s="59"/>
      <c r="AVN284" s="59"/>
      <c r="AVO284" s="59"/>
      <c r="AVP284" s="59"/>
      <c r="AVQ284" s="59"/>
      <c r="AVR284" s="59"/>
      <c r="AVS284" s="59"/>
      <c r="AVT284" s="59"/>
      <c r="AVU284" s="59"/>
      <c r="AVV284" s="59"/>
      <c r="AVW284" s="59"/>
      <c r="AVX284" s="59"/>
      <c r="AVY284" s="59"/>
      <c r="AVZ284" s="59"/>
      <c r="AWA284" s="59"/>
      <c r="AWB284" s="59"/>
      <c r="AWC284" s="59"/>
      <c r="AWD284" s="59"/>
      <c r="AWE284" s="59"/>
      <c r="AWF284" s="59"/>
      <c r="AWG284" s="59"/>
      <c r="AWH284" s="59"/>
      <c r="AWI284" s="59"/>
      <c r="AWJ284" s="59"/>
      <c r="AWK284" s="59"/>
      <c r="AWL284" s="59"/>
      <c r="AWM284" s="59"/>
      <c r="AWN284" s="59"/>
      <c r="AWO284" s="59"/>
      <c r="AWP284" s="59"/>
      <c r="AWQ284" s="59"/>
      <c r="AWR284" s="59"/>
      <c r="AWS284" s="59"/>
      <c r="AWT284" s="59"/>
      <c r="AWU284" s="59"/>
      <c r="AWV284" s="59"/>
      <c r="AWW284" s="59"/>
      <c r="AWX284" s="59"/>
      <c r="AWY284" s="59"/>
      <c r="AWZ284" s="59"/>
      <c r="AXA284" s="59"/>
      <c r="AXB284" s="59"/>
      <c r="AXC284" s="59"/>
      <c r="AXD284" s="59"/>
      <c r="AXE284" s="59"/>
      <c r="AXF284" s="59"/>
      <c r="AXG284" s="59"/>
      <c r="AXH284" s="59"/>
      <c r="AXI284" s="59"/>
      <c r="AXJ284" s="59"/>
      <c r="AXK284" s="59"/>
      <c r="AXL284" s="59"/>
      <c r="AXM284" s="59"/>
      <c r="AXN284" s="59"/>
      <c r="AXO284" s="59"/>
      <c r="AXP284" s="59"/>
      <c r="AXQ284" s="59"/>
      <c r="AXR284" s="59"/>
      <c r="AXS284" s="59"/>
      <c r="AXT284" s="59"/>
      <c r="AXU284" s="59"/>
      <c r="AXV284" s="59"/>
      <c r="AXW284" s="59"/>
      <c r="AXX284" s="59"/>
      <c r="AXY284" s="59"/>
      <c r="AXZ284" s="59"/>
      <c r="AYA284" s="59"/>
      <c r="AYB284" s="59"/>
      <c r="AYC284" s="59"/>
      <c r="AYD284" s="59"/>
      <c r="AYE284" s="59"/>
      <c r="AYF284" s="59"/>
      <c r="AYG284" s="59"/>
      <c r="AYH284" s="59"/>
      <c r="AYI284" s="59"/>
      <c r="AYJ284" s="59"/>
      <c r="AYK284" s="59"/>
      <c r="AYL284" s="59"/>
      <c r="AYM284" s="59"/>
      <c r="AYN284" s="59"/>
      <c r="AYO284" s="59"/>
      <c r="AYP284" s="59"/>
      <c r="AYQ284" s="59"/>
      <c r="AYR284" s="59"/>
      <c r="AYS284" s="59"/>
      <c r="AYT284" s="59"/>
      <c r="AYU284" s="59"/>
      <c r="AYV284" s="59"/>
      <c r="AYW284" s="59"/>
      <c r="AYX284" s="59"/>
      <c r="AYY284" s="59"/>
      <c r="AYZ284" s="59"/>
      <c r="AZA284" s="59"/>
      <c r="AZB284" s="59"/>
      <c r="AZC284" s="59"/>
      <c r="AZD284" s="59"/>
      <c r="AZE284" s="59"/>
      <c r="AZF284" s="59"/>
      <c r="AZG284" s="59"/>
      <c r="AZH284" s="59"/>
      <c r="AZI284" s="59"/>
      <c r="AZJ284" s="59"/>
      <c r="AZK284" s="59"/>
      <c r="AZL284" s="59"/>
      <c r="AZM284" s="59"/>
      <c r="AZN284" s="59"/>
      <c r="AZO284" s="59"/>
      <c r="AZP284" s="59"/>
      <c r="AZQ284" s="59"/>
      <c r="AZR284" s="59"/>
      <c r="AZS284" s="59"/>
      <c r="AZT284" s="59"/>
      <c r="AZU284" s="59"/>
      <c r="AZV284" s="59"/>
      <c r="AZW284" s="59"/>
      <c r="AZX284" s="59"/>
      <c r="AZY284" s="59"/>
      <c r="AZZ284" s="59"/>
      <c r="BAA284" s="59"/>
      <c r="BAB284" s="59"/>
      <c r="BAC284" s="59"/>
      <c r="BAD284" s="59"/>
      <c r="BAE284" s="59"/>
      <c r="BAF284" s="59"/>
      <c r="BAG284" s="59"/>
      <c r="BAH284" s="59"/>
      <c r="BAI284" s="59"/>
      <c r="BAJ284" s="59"/>
      <c r="BAK284" s="59"/>
      <c r="BAL284" s="59"/>
      <c r="BAM284" s="59"/>
      <c r="BAN284" s="59"/>
      <c r="BAO284" s="59"/>
      <c r="BAP284" s="59"/>
      <c r="BAQ284" s="59"/>
      <c r="BAR284" s="59"/>
      <c r="BAS284" s="59"/>
      <c r="BAT284" s="59"/>
      <c r="BAU284" s="59"/>
      <c r="BAV284" s="59"/>
      <c r="BAW284" s="59"/>
      <c r="BAX284" s="59"/>
      <c r="BAY284" s="59"/>
      <c r="BAZ284" s="59"/>
      <c r="BBA284" s="59"/>
      <c r="BBB284" s="59"/>
      <c r="BBC284" s="59"/>
      <c r="BBD284" s="59"/>
      <c r="BBE284" s="59"/>
      <c r="BBF284" s="59"/>
      <c r="BBG284" s="59"/>
      <c r="BBH284" s="59"/>
      <c r="BBI284" s="59"/>
      <c r="BBJ284" s="59"/>
      <c r="BBK284" s="59"/>
      <c r="BBL284" s="59"/>
      <c r="BBM284" s="59"/>
      <c r="BBN284" s="59"/>
      <c r="BBO284" s="59"/>
      <c r="BBP284" s="59"/>
      <c r="BBQ284" s="59"/>
      <c r="BBR284" s="59"/>
      <c r="BBS284" s="59"/>
      <c r="BBT284" s="59"/>
      <c r="BBU284" s="59"/>
      <c r="BBV284" s="59"/>
      <c r="BBW284" s="59"/>
      <c r="BBX284" s="59"/>
      <c r="BBY284" s="59"/>
      <c r="BBZ284" s="59"/>
      <c r="BCA284" s="59"/>
      <c r="BCB284" s="59"/>
      <c r="BCC284" s="59"/>
      <c r="BCD284" s="59"/>
      <c r="BCE284" s="59"/>
      <c r="BCF284" s="59"/>
      <c r="BCG284" s="59"/>
      <c r="BCH284" s="59"/>
      <c r="BCI284" s="59"/>
      <c r="BCJ284" s="59"/>
      <c r="BCK284" s="59"/>
      <c r="BCL284" s="59"/>
      <c r="BCM284" s="59"/>
      <c r="BCN284" s="59"/>
      <c r="BCO284" s="59"/>
      <c r="BCP284" s="59"/>
      <c r="BCQ284" s="59"/>
      <c r="BCR284" s="59"/>
      <c r="BCS284" s="59"/>
      <c r="BCT284" s="59"/>
      <c r="BCU284" s="59"/>
      <c r="BCV284" s="59"/>
      <c r="BCW284" s="59"/>
      <c r="BCX284" s="59"/>
      <c r="BCY284" s="59"/>
      <c r="BCZ284" s="59"/>
      <c r="BDA284" s="59"/>
      <c r="BDB284" s="59"/>
      <c r="BDC284" s="59"/>
      <c r="BDD284" s="59"/>
      <c r="BDE284" s="59"/>
      <c r="BDF284" s="59"/>
      <c r="BDG284" s="59"/>
      <c r="BDH284" s="59"/>
      <c r="BDI284" s="59"/>
      <c r="BDJ284" s="59"/>
      <c r="BDK284" s="59"/>
      <c r="BDL284" s="59"/>
      <c r="BDM284" s="59"/>
      <c r="BDN284" s="59"/>
      <c r="BDO284" s="59"/>
      <c r="BDP284" s="59"/>
      <c r="BDQ284" s="59"/>
      <c r="BDR284" s="59"/>
      <c r="BDS284" s="59"/>
      <c r="BDT284" s="59"/>
      <c r="BDU284" s="59"/>
      <c r="BDV284" s="59"/>
      <c r="BDW284" s="59"/>
      <c r="BDX284" s="59"/>
      <c r="BDY284" s="59"/>
      <c r="BDZ284" s="59"/>
      <c r="BEA284" s="59"/>
      <c r="BEB284" s="59"/>
      <c r="BEC284" s="59"/>
      <c r="BED284" s="59"/>
      <c r="BEE284" s="59"/>
      <c r="BEF284" s="59"/>
      <c r="BEG284" s="59"/>
      <c r="BEH284" s="59"/>
      <c r="BEI284" s="59"/>
      <c r="BEJ284" s="59"/>
      <c r="BEK284" s="59"/>
      <c r="BEL284" s="59"/>
      <c r="BEM284" s="59"/>
      <c r="BEN284" s="59"/>
      <c r="BEO284" s="59"/>
      <c r="BEP284" s="59"/>
      <c r="BEQ284" s="59"/>
      <c r="BER284" s="59"/>
      <c r="BES284" s="59"/>
      <c r="BET284" s="59"/>
      <c r="BEU284" s="59"/>
      <c r="BEV284" s="59"/>
      <c r="BEW284" s="59"/>
      <c r="BEX284" s="59"/>
      <c r="BEY284" s="59"/>
      <c r="BEZ284" s="59"/>
      <c r="BFA284" s="59"/>
      <c r="BFB284" s="59"/>
      <c r="BFC284" s="59"/>
      <c r="BFD284" s="59"/>
      <c r="BFE284" s="59"/>
      <c r="BFF284" s="59"/>
      <c r="BFG284" s="59"/>
      <c r="BFH284" s="59"/>
      <c r="BFI284" s="59"/>
      <c r="BFJ284" s="59"/>
      <c r="BFK284" s="59"/>
      <c r="BFL284" s="59"/>
      <c r="BFM284" s="59"/>
      <c r="BFN284" s="59"/>
      <c r="BFO284" s="59"/>
      <c r="BFP284" s="59"/>
      <c r="BFQ284" s="59"/>
      <c r="BFR284" s="59"/>
      <c r="BFS284" s="59"/>
      <c r="BFT284" s="59"/>
      <c r="BFU284" s="59"/>
      <c r="BFV284" s="59"/>
      <c r="BFW284" s="59"/>
      <c r="BFX284" s="59"/>
      <c r="BFY284" s="59"/>
      <c r="BFZ284" s="59"/>
      <c r="BGA284" s="59"/>
      <c r="BGB284" s="59"/>
      <c r="BGC284" s="59"/>
      <c r="BGD284" s="59"/>
      <c r="BGE284" s="59"/>
      <c r="BGF284" s="59"/>
      <c r="BGG284" s="59"/>
      <c r="BGH284" s="59"/>
      <c r="BGI284" s="59"/>
      <c r="BGJ284" s="59"/>
      <c r="BGK284" s="59"/>
      <c r="BGL284" s="59"/>
      <c r="BGM284" s="59"/>
      <c r="BGN284" s="59"/>
      <c r="BGO284" s="59"/>
      <c r="BGP284" s="59"/>
      <c r="BGQ284" s="59"/>
      <c r="BGR284" s="59"/>
      <c r="BGS284" s="59"/>
      <c r="BGT284" s="59"/>
      <c r="BGU284" s="59"/>
      <c r="BGV284" s="59"/>
      <c r="BGW284" s="59"/>
      <c r="BGX284" s="59"/>
      <c r="BGY284" s="59"/>
      <c r="BGZ284" s="59"/>
      <c r="BHA284" s="59"/>
      <c r="BHB284" s="59"/>
      <c r="BHC284" s="59"/>
      <c r="BHD284" s="59"/>
      <c r="BHE284" s="59"/>
      <c r="BHF284" s="59"/>
      <c r="BHG284" s="59"/>
      <c r="BHH284" s="59"/>
      <c r="BHI284" s="59"/>
      <c r="BHJ284" s="59"/>
      <c r="BHK284" s="59"/>
      <c r="BHL284" s="59"/>
      <c r="BHM284" s="59"/>
      <c r="BHN284" s="59"/>
      <c r="BHO284" s="59"/>
      <c r="BHP284" s="59"/>
      <c r="BHQ284" s="59"/>
      <c r="BHR284" s="59"/>
      <c r="BHS284" s="59"/>
      <c r="BHT284" s="59"/>
      <c r="BHU284" s="59"/>
      <c r="BHV284" s="59"/>
      <c r="BHW284" s="59"/>
      <c r="BHX284" s="59"/>
      <c r="BHY284" s="59"/>
      <c r="BHZ284" s="59"/>
      <c r="BIA284" s="59"/>
      <c r="BIB284" s="59"/>
      <c r="BIC284" s="59"/>
      <c r="BID284" s="59"/>
      <c r="BIE284" s="59"/>
      <c r="BIF284" s="59"/>
      <c r="BIG284" s="59"/>
      <c r="BIH284" s="59"/>
      <c r="BII284" s="59"/>
      <c r="BIJ284" s="59"/>
      <c r="BIK284" s="59"/>
      <c r="BIL284" s="59"/>
      <c r="BIM284" s="59"/>
      <c r="BIN284" s="59"/>
      <c r="BIO284" s="59"/>
      <c r="BIP284" s="59"/>
      <c r="BIQ284" s="59"/>
      <c r="BIR284" s="59"/>
      <c r="BIS284" s="59"/>
      <c r="BIT284" s="59"/>
      <c r="BIU284" s="59"/>
      <c r="BIV284" s="59"/>
      <c r="BIW284" s="59"/>
      <c r="BIX284" s="59"/>
      <c r="BIY284" s="59"/>
      <c r="BIZ284" s="59"/>
      <c r="BJA284" s="59"/>
      <c r="BJB284" s="59"/>
      <c r="BJC284" s="59"/>
      <c r="BJD284" s="59"/>
      <c r="BJE284" s="59"/>
      <c r="BJF284" s="59"/>
      <c r="BJG284" s="59"/>
      <c r="BJH284" s="59"/>
      <c r="BJI284" s="59"/>
      <c r="BJJ284" s="59"/>
      <c r="BJK284" s="59"/>
      <c r="BJL284" s="59"/>
      <c r="BJM284" s="59"/>
      <c r="BJN284" s="59"/>
      <c r="BJO284" s="59"/>
      <c r="BJP284" s="59"/>
      <c r="BJQ284" s="59"/>
      <c r="BJR284" s="59"/>
      <c r="BJS284" s="59"/>
      <c r="BJT284" s="59"/>
      <c r="BJU284" s="59"/>
      <c r="BJV284" s="59"/>
      <c r="BJW284" s="59"/>
      <c r="BJX284" s="59"/>
      <c r="BJY284" s="59"/>
      <c r="BJZ284" s="59"/>
      <c r="BKA284" s="59"/>
      <c r="BKB284" s="59"/>
      <c r="BKC284" s="59"/>
      <c r="BKD284" s="59"/>
      <c r="BKE284" s="59"/>
      <c r="BKF284" s="59"/>
      <c r="BKG284" s="59"/>
      <c r="BKH284" s="59"/>
      <c r="BKI284" s="59"/>
      <c r="BKJ284" s="59"/>
      <c r="BKK284" s="59"/>
      <c r="BKL284" s="59"/>
      <c r="BKM284" s="59"/>
      <c r="BKN284" s="59"/>
      <c r="BKO284" s="59"/>
      <c r="BKP284" s="59"/>
      <c r="BKQ284" s="59"/>
      <c r="BKR284" s="59"/>
      <c r="BKS284" s="59"/>
      <c r="BKT284" s="59"/>
      <c r="BKU284" s="59"/>
      <c r="BKV284" s="59"/>
      <c r="BKW284" s="59"/>
      <c r="BKX284" s="59"/>
      <c r="BKY284" s="59"/>
      <c r="BKZ284" s="59"/>
      <c r="BLA284" s="59"/>
      <c r="BLB284" s="59"/>
      <c r="BLC284" s="59"/>
      <c r="BLD284" s="59"/>
      <c r="BLE284" s="59"/>
      <c r="BLF284" s="59"/>
      <c r="BLG284" s="59"/>
      <c r="BLH284" s="59"/>
      <c r="BLI284" s="59"/>
      <c r="BLJ284" s="59"/>
      <c r="BLK284" s="59"/>
      <c r="BLL284" s="59"/>
      <c r="BLM284" s="59"/>
      <c r="BLN284" s="59"/>
      <c r="BLO284" s="59"/>
      <c r="BLP284" s="59"/>
      <c r="BLQ284" s="59"/>
      <c r="BLR284" s="59"/>
      <c r="BLS284" s="59"/>
      <c r="BLT284" s="59"/>
      <c r="BLU284" s="59"/>
      <c r="BLV284" s="59"/>
      <c r="BLW284" s="59"/>
      <c r="BLX284" s="59"/>
      <c r="BLY284" s="59"/>
      <c r="BLZ284" s="59"/>
      <c r="BMA284" s="59"/>
      <c r="BMB284" s="59"/>
      <c r="BMC284" s="59"/>
      <c r="BMD284" s="59"/>
      <c r="BME284" s="59"/>
      <c r="BMF284" s="59"/>
      <c r="BMG284" s="59"/>
      <c r="BMH284" s="59"/>
      <c r="BMI284" s="59"/>
      <c r="BMJ284" s="59"/>
      <c r="BMK284" s="59"/>
      <c r="BML284" s="59"/>
      <c r="BMM284" s="59"/>
      <c r="BMN284" s="59"/>
      <c r="BMO284" s="59"/>
      <c r="BMP284" s="59"/>
      <c r="BMQ284" s="59"/>
      <c r="BMR284" s="59"/>
      <c r="BMS284" s="59"/>
      <c r="BMT284" s="59"/>
      <c r="BMU284" s="59"/>
      <c r="BMV284" s="59"/>
      <c r="BMW284" s="59"/>
      <c r="BMX284" s="59"/>
      <c r="BMY284" s="59"/>
      <c r="BMZ284" s="59"/>
      <c r="BNA284" s="59"/>
      <c r="BNB284" s="59"/>
      <c r="BNC284" s="59"/>
      <c r="BND284" s="59"/>
      <c r="BNE284" s="59"/>
      <c r="BNF284" s="59"/>
      <c r="BNG284" s="59"/>
      <c r="BNH284" s="59"/>
      <c r="BNI284" s="59"/>
      <c r="BNJ284" s="59"/>
      <c r="BNK284" s="59"/>
      <c r="BNL284" s="59"/>
      <c r="BNM284" s="59"/>
      <c r="BNN284" s="59"/>
      <c r="BNO284" s="59"/>
      <c r="BNP284" s="59"/>
      <c r="BNQ284" s="59"/>
      <c r="BNR284" s="59"/>
      <c r="BNS284" s="59"/>
      <c r="BNT284" s="59"/>
      <c r="BNU284" s="59"/>
      <c r="BNV284" s="59"/>
      <c r="BNW284" s="59"/>
      <c r="BNX284" s="59"/>
      <c r="BNY284" s="59"/>
      <c r="BNZ284" s="59"/>
      <c r="BOA284" s="59"/>
      <c r="BOB284" s="59"/>
      <c r="BOC284" s="59"/>
      <c r="BOD284" s="59"/>
      <c r="BOE284" s="59"/>
      <c r="BOF284" s="59"/>
      <c r="BOG284" s="59"/>
      <c r="BOH284" s="59"/>
      <c r="BOI284" s="59"/>
      <c r="BOJ284" s="59"/>
      <c r="BOK284" s="59"/>
      <c r="BOL284" s="59"/>
      <c r="BOM284" s="59"/>
      <c r="BON284" s="59"/>
      <c r="BOO284" s="59"/>
      <c r="BOP284" s="59"/>
      <c r="BOQ284" s="59"/>
      <c r="BOR284" s="59"/>
      <c r="BOS284" s="59"/>
      <c r="BOT284" s="59"/>
      <c r="BOU284" s="59"/>
      <c r="BOV284" s="59"/>
      <c r="BOW284" s="59"/>
      <c r="BOX284" s="59"/>
      <c r="BOY284" s="59"/>
      <c r="BOZ284" s="59"/>
      <c r="BPA284" s="59"/>
      <c r="BPB284" s="59"/>
      <c r="BPC284" s="59"/>
      <c r="BPD284" s="59"/>
      <c r="BPE284" s="59"/>
      <c r="BPF284" s="59"/>
      <c r="BPG284" s="59"/>
      <c r="BPH284" s="59"/>
      <c r="BPI284" s="59"/>
      <c r="BPJ284" s="59"/>
      <c r="BPK284" s="59"/>
      <c r="BPL284" s="59"/>
      <c r="BPM284" s="59"/>
      <c r="BPN284" s="59"/>
      <c r="BPO284" s="59"/>
      <c r="BPP284" s="59"/>
      <c r="BPQ284" s="59"/>
      <c r="BPR284" s="59"/>
      <c r="BPS284" s="59"/>
      <c r="BPT284" s="59"/>
      <c r="BPU284" s="59"/>
      <c r="BPV284" s="59"/>
      <c r="BPW284" s="59"/>
      <c r="BPX284" s="59"/>
      <c r="BPY284" s="59"/>
      <c r="BPZ284" s="59"/>
      <c r="BQA284" s="59"/>
      <c r="BQB284" s="59"/>
      <c r="BQC284" s="59"/>
      <c r="BQD284" s="59"/>
      <c r="BQE284" s="59"/>
      <c r="BQF284" s="59"/>
      <c r="BQG284" s="59"/>
      <c r="BQH284" s="59"/>
      <c r="BQI284" s="59"/>
      <c r="BQJ284" s="59"/>
      <c r="BQK284" s="59"/>
      <c r="BQL284" s="59"/>
      <c r="BQM284" s="59"/>
      <c r="BQN284" s="59"/>
      <c r="BQO284" s="59"/>
      <c r="BQP284" s="59"/>
      <c r="BQQ284" s="59"/>
      <c r="BQR284" s="59"/>
      <c r="BQS284" s="59"/>
      <c r="BQT284" s="59"/>
      <c r="BQU284" s="59"/>
      <c r="BQV284" s="59"/>
      <c r="BQW284" s="59"/>
      <c r="BQX284" s="59"/>
      <c r="BQY284" s="59"/>
      <c r="BQZ284" s="59"/>
      <c r="BRA284" s="59"/>
      <c r="BRB284" s="59"/>
      <c r="BRC284" s="59"/>
      <c r="BRD284" s="59"/>
      <c r="BRE284" s="59"/>
      <c r="BRF284" s="59"/>
      <c r="BRG284" s="59"/>
      <c r="BRH284" s="59"/>
      <c r="BRI284" s="59"/>
      <c r="BRJ284" s="59"/>
      <c r="BRK284" s="59"/>
      <c r="BRL284" s="59"/>
      <c r="BRM284" s="59"/>
      <c r="BRN284" s="59"/>
      <c r="BRO284" s="59"/>
      <c r="BRP284" s="59"/>
      <c r="BRQ284" s="59"/>
      <c r="BRR284" s="59"/>
      <c r="BRS284" s="59"/>
      <c r="BRT284" s="59"/>
      <c r="BRU284" s="59"/>
      <c r="BRV284" s="59"/>
      <c r="BRW284" s="59"/>
      <c r="BRX284" s="59"/>
      <c r="BRY284" s="59"/>
      <c r="BRZ284" s="59"/>
      <c r="BSA284" s="59"/>
      <c r="BSB284" s="59"/>
      <c r="BSC284" s="59"/>
      <c r="BSD284" s="59"/>
      <c r="BSE284" s="59"/>
      <c r="BSF284" s="59"/>
      <c r="BSG284" s="59"/>
      <c r="BSH284" s="59"/>
      <c r="BSI284" s="59"/>
      <c r="BSJ284" s="59"/>
      <c r="BSK284" s="59"/>
      <c r="BSL284" s="59"/>
      <c r="BSM284" s="59"/>
      <c r="BSN284" s="59"/>
      <c r="BSO284" s="59"/>
      <c r="BSP284" s="59"/>
      <c r="BSQ284" s="59"/>
      <c r="BSR284" s="59"/>
      <c r="BSS284" s="59"/>
      <c r="BST284" s="59"/>
      <c r="BSU284" s="59"/>
      <c r="BSV284" s="59"/>
      <c r="BSW284" s="59"/>
      <c r="BSX284" s="59"/>
      <c r="BSY284" s="59"/>
      <c r="BSZ284" s="59"/>
      <c r="BTA284" s="59"/>
      <c r="BTB284" s="59"/>
      <c r="BTC284" s="59"/>
      <c r="BTD284" s="59"/>
      <c r="BTE284" s="59"/>
      <c r="BTF284" s="59"/>
      <c r="BTG284" s="59"/>
      <c r="BTH284" s="59"/>
      <c r="BTI284" s="59"/>
      <c r="BTJ284" s="59"/>
      <c r="BTK284" s="59"/>
      <c r="BTL284" s="59"/>
      <c r="BTM284" s="59"/>
      <c r="BTN284" s="59"/>
      <c r="BTO284" s="59"/>
      <c r="BTP284" s="59"/>
      <c r="BTQ284" s="59"/>
      <c r="BTR284" s="59"/>
      <c r="BTS284" s="59"/>
      <c r="BTT284" s="59"/>
      <c r="BTU284" s="59"/>
      <c r="BTV284" s="59"/>
      <c r="BTW284" s="59"/>
      <c r="BTX284" s="59"/>
      <c r="BTY284" s="59"/>
      <c r="BTZ284" s="59"/>
      <c r="BUA284" s="59"/>
      <c r="BUB284" s="59"/>
      <c r="BUC284" s="59"/>
      <c r="BUD284" s="59"/>
      <c r="BUE284" s="59"/>
      <c r="BUF284" s="59"/>
      <c r="BUG284" s="59"/>
      <c r="BUH284" s="59"/>
      <c r="BUI284" s="59"/>
      <c r="BUJ284" s="59"/>
      <c r="BUK284" s="59"/>
      <c r="BUL284" s="59"/>
      <c r="BUM284" s="59"/>
      <c r="BUN284" s="59"/>
      <c r="BUO284" s="59"/>
      <c r="BUP284" s="59"/>
      <c r="BUQ284" s="59"/>
      <c r="BUR284" s="59"/>
      <c r="BUS284" s="59"/>
      <c r="BUT284" s="59"/>
      <c r="BUU284" s="59"/>
      <c r="BUV284" s="59"/>
      <c r="BUW284" s="59"/>
      <c r="BUX284" s="59"/>
      <c r="BUY284" s="59"/>
      <c r="BUZ284" s="59"/>
      <c r="BVA284" s="59"/>
      <c r="BVB284" s="59"/>
      <c r="BVC284" s="59"/>
      <c r="BVD284" s="59"/>
      <c r="BVE284" s="59"/>
      <c r="BVF284" s="59"/>
      <c r="BVG284" s="59"/>
      <c r="BVH284" s="59"/>
      <c r="BVI284" s="59"/>
      <c r="BVJ284" s="59"/>
      <c r="BVK284" s="59"/>
      <c r="BVL284" s="59"/>
      <c r="BVM284" s="59"/>
      <c r="BVN284" s="59"/>
      <c r="BVO284" s="59"/>
      <c r="BVP284" s="59"/>
      <c r="BVQ284" s="59"/>
      <c r="BVR284" s="59"/>
      <c r="BVS284" s="59"/>
      <c r="BVT284" s="59"/>
      <c r="BVU284" s="59"/>
      <c r="BVV284" s="59"/>
      <c r="BVW284" s="59"/>
      <c r="BVX284" s="59"/>
      <c r="BVY284" s="59"/>
      <c r="BVZ284" s="59"/>
      <c r="BWA284" s="59"/>
      <c r="BWB284" s="59"/>
      <c r="BWC284" s="59"/>
      <c r="BWD284" s="59"/>
      <c r="BWE284" s="59"/>
      <c r="BWF284" s="59"/>
      <c r="BWG284" s="59"/>
      <c r="BWH284" s="59"/>
      <c r="BWI284" s="59"/>
      <c r="BWJ284" s="59"/>
      <c r="BWK284" s="59"/>
      <c r="BWL284" s="59"/>
      <c r="BWM284" s="59"/>
      <c r="BWN284" s="59"/>
      <c r="BWO284" s="59"/>
      <c r="BWP284" s="59"/>
      <c r="BWQ284" s="59"/>
      <c r="BWR284" s="59"/>
      <c r="BWS284" s="59"/>
      <c r="BWT284" s="59"/>
      <c r="BWU284" s="59"/>
      <c r="BWV284" s="59"/>
      <c r="BWW284" s="59"/>
      <c r="BWX284" s="59"/>
      <c r="BWY284" s="59"/>
      <c r="BWZ284" s="59"/>
      <c r="BXA284" s="59"/>
      <c r="BXB284" s="59"/>
      <c r="BXC284" s="59"/>
      <c r="BXD284" s="59"/>
      <c r="BXE284" s="59"/>
      <c r="BXF284" s="59"/>
      <c r="BXG284" s="59"/>
      <c r="BXH284" s="59"/>
      <c r="BXI284" s="59"/>
      <c r="BXJ284" s="59"/>
      <c r="BXK284" s="59"/>
      <c r="BXL284" s="59"/>
      <c r="BXM284" s="59"/>
      <c r="BXN284" s="59"/>
      <c r="BXO284" s="59"/>
      <c r="BXP284" s="59"/>
      <c r="BXQ284" s="59"/>
      <c r="BXR284" s="59"/>
      <c r="BXS284" s="59"/>
      <c r="BXT284" s="59"/>
      <c r="BXU284" s="59"/>
      <c r="BXV284" s="59"/>
      <c r="BXW284" s="59"/>
      <c r="BXX284" s="59"/>
      <c r="BXY284" s="59"/>
      <c r="BXZ284" s="59"/>
      <c r="BYA284" s="59"/>
      <c r="BYB284" s="59"/>
      <c r="BYC284" s="59"/>
      <c r="BYD284" s="59"/>
      <c r="BYE284" s="59"/>
      <c r="BYF284" s="59"/>
      <c r="BYG284" s="59"/>
      <c r="BYH284" s="59"/>
      <c r="BYI284" s="59"/>
      <c r="BYJ284" s="59"/>
      <c r="BYK284" s="59"/>
      <c r="BYL284" s="59"/>
      <c r="BYM284" s="59"/>
      <c r="BYN284" s="59"/>
      <c r="BYO284" s="59"/>
      <c r="BYP284" s="59"/>
      <c r="BYQ284" s="59"/>
      <c r="BYR284" s="59"/>
      <c r="BYS284" s="59"/>
      <c r="BYT284" s="59"/>
      <c r="BYU284" s="59"/>
      <c r="BYV284" s="59"/>
      <c r="BYW284" s="59"/>
      <c r="BYX284" s="59"/>
      <c r="BYY284" s="59"/>
      <c r="BYZ284" s="59"/>
      <c r="BZA284" s="59"/>
      <c r="BZB284" s="59"/>
      <c r="BZC284" s="59"/>
      <c r="BZD284" s="59"/>
      <c r="BZE284" s="59"/>
      <c r="BZF284" s="59"/>
      <c r="BZG284" s="59"/>
      <c r="BZH284" s="59"/>
      <c r="BZI284" s="59"/>
      <c r="BZJ284" s="59"/>
      <c r="BZK284" s="59"/>
      <c r="BZL284" s="59"/>
      <c r="BZM284" s="59"/>
      <c r="BZN284" s="59"/>
      <c r="BZO284" s="59"/>
      <c r="BZP284" s="59"/>
      <c r="BZQ284" s="59"/>
      <c r="BZR284" s="59"/>
      <c r="BZS284" s="59"/>
      <c r="BZT284" s="59"/>
      <c r="BZU284" s="59"/>
      <c r="BZV284" s="59"/>
      <c r="BZW284" s="59"/>
      <c r="BZX284" s="59"/>
      <c r="BZY284" s="59"/>
      <c r="BZZ284" s="59"/>
      <c r="CAA284" s="59"/>
      <c r="CAB284" s="59"/>
      <c r="CAC284" s="59"/>
      <c r="CAD284" s="59"/>
      <c r="CAE284" s="59"/>
      <c r="CAF284" s="59"/>
      <c r="CAG284" s="59"/>
      <c r="CAH284" s="59"/>
      <c r="CAI284" s="59"/>
      <c r="CAJ284" s="59"/>
      <c r="CAK284" s="59"/>
      <c r="CAL284" s="59"/>
      <c r="CAM284" s="59"/>
      <c r="CAN284" s="59"/>
      <c r="CAO284" s="59"/>
      <c r="CAP284" s="59"/>
      <c r="CAQ284" s="59"/>
      <c r="CAR284" s="59"/>
      <c r="CAS284" s="59"/>
      <c r="CAT284" s="59"/>
      <c r="CAU284" s="59"/>
      <c r="CAV284" s="59"/>
      <c r="CAW284" s="59"/>
      <c r="CAX284" s="59"/>
      <c r="CAY284" s="59"/>
      <c r="CAZ284" s="59"/>
      <c r="CBA284" s="59"/>
      <c r="CBB284" s="59"/>
      <c r="CBC284" s="59"/>
      <c r="CBD284" s="59"/>
      <c r="CBE284" s="59"/>
      <c r="CBF284" s="59"/>
      <c r="CBG284" s="59"/>
      <c r="CBH284" s="59"/>
      <c r="CBI284" s="59"/>
      <c r="CBJ284" s="59"/>
      <c r="CBK284" s="59"/>
      <c r="CBL284" s="59"/>
      <c r="CBM284" s="59"/>
      <c r="CBN284" s="59"/>
      <c r="CBO284" s="59"/>
      <c r="CBP284" s="59"/>
      <c r="CBQ284" s="59"/>
      <c r="CBR284" s="59"/>
      <c r="CBS284" s="59"/>
      <c r="CBT284" s="59"/>
      <c r="CBU284" s="59"/>
      <c r="CBV284" s="59"/>
      <c r="CBW284" s="59"/>
      <c r="CBX284" s="59"/>
      <c r="CBY284" s="59"/>
      <c r="CBZ284" s="59"/>
      <c r="CCA284" s="59"/>
      <c r="CCB284" s="59"/>
      <c r="CCC284" s="59"/>
      <c r="CCD284" s="59"/>
      <c r="CCE284" s="59"/>
      <c r="CCF284" s="59"/>
      <c r="CCG284" s="59"/>
      <c r="CCH284" s="59"/>
      <c r="CCI284" s="59"/>
      <c r="CCJ284" s="59"/>
      <c r="CCK284" s="59"/>
      <c r="CCL284" s="59"/>
      <c r="CCM284" s="59"/>
      <c r="CCN284" s="59"/>
      <c r="CCO284" s="59"/>
      <c r="CCP284" s="59"/>
      <c r="CCQ284" s="59"/>
      <c r="CCR284" s="59"/>
      <c r="CCS284" s="59"/>
      <c r="CCT284" s="59"/>
      <c r="CCU284" s="59"/>
      <c r="CCV284" s="59"/>
      <c r="CCW284" s="59"/>
      <c r="CCX284" s="59"/>
      <c r="CCY284" s="59"/>
      <c r="CCZ284" s="59"/>
      <c r="CDA284" s="59"/>
      <c r="CDB284" s="59"/>
      <c r="CDC284" s="59"/>
      <c r="CDD284" s="59"/>
      <c r="CDE284" s="59"/>
      <c r="CDF284" s="59"/>
      <c r="CDG284" s="59"/>
      <c r="CDH284" s="59"/>
      <c r="CDI284" s="59"/>
      <c r="CDJ284" s="59"/>
      <c r="CDK284" s="59"/>
      <c r="CDL284" s="59"/>
      <c r="CDM284" s="59"/>
      <c r="CDN284" s="59"/>
      <c r="CDO284" s="59"/>
      <c r="CDP284" s="59"/>
      <c r="CDQ284" s="59"/>
      <c r="CDR284" s="59"/>
      <c r="CDS284" s="59"/>
      <c r="CDT284" s="59"/>
      <c r="CDU284" s="59"/>
      <c r="CDV284" s="59"/>
      <c r="CDW284" s="59"/>
      <c r="CDX284" s="59"/>
      <c r="CDY284" s="59"/>
      <c r="CDZ284" s="59"/>
      <c r="CEA284" s="59"/>
      <c r="CEB284" s="59"/>
      <c r="CEC284" s="59"/>
      <c r="CED284" s="59"/>
      <c r="CEE284" s="59"/>
      <c r="CEF284" s="59"/>
      <c r="CEG284" s="59"/>
      <c r="CEH284" s="59"/>
      <c r="CEI284" s="59"/>
      <c r="CEJ284" s="59"/>
      <c r="CEK284" s="59"/>
      <c r="CEL284" s="59"/>
      <c r="CEM284" s="59"/>
      <c r="CEN284" s="59"/>
      <c r="CEO284" s="59"/>
      <c r="CEP284" s="59"/>
      <c r="CEQ284" s="59"/>
      <c r="CER284" s="59"/>
      <c r="CES284" s="59"/>
      <c r="CET284" s="59"/>
      <c r="CEU284" s="59"/>
      <c r="CEV284" s="59"/>
      <c r="CEW284" s="59"/>
      <c r="CEX284" s="59"/>
      <c r="CEY284" s="59"/>
      <c r="CEZ284" s="59"/>
      <c r="CFA284" s="59"/>
      <c r="CFB284" s="59"/>
      <c r="CFC284" s="59"/>
      <c r="CFD284" s="59"/>
      <c r="CFE284" s="59"/>
      <c r="CFF284" s="59"/>
      <c r="CFG284" s="59"/>
      <c r="CFH284" s="59"/>
      <c r="CFI284" s="59"/>
      <c r="CFJ284" s="59"/>
      <c r="CFK284" s="59"/>
      <c r="CFL284" s="59"/>
      <c r="CFM284" s="59"/>
      <c r="CFN284" s="59"/>
      <c r="CFO284" s="59"/>
      <c r="CFP284" s="59"/>
      <c r="CFQ284" s="59"/>
      <c r="CFR284" s="59"/>
      <c r="CFS284" s="59"/>
      <c r="CFT284" s="59"/>
      <c r="CFU284" s="59"/>
      <c r="CFV284" s="59"/>
      <c r="CFW284" s="59"/>
      <c r="CFX284" s="59"/>
      <c r="CFY284" s="59"/>
      <c r="CFZ284" s="59"/>
      <c r="CGA284" s="59"/>
      <c r="CGB284" s="59"/>
      <c r="CGC284" s="59"/>
      <c r="CGD284" s="59"/>
      <c r="CGE284" s="59"/>
      <c r="CGF284" s="59"/>
      <c r="CGG284" s="59"/>
      <c r="CGH284" s="59"/>
      <c r="CGI284" s="59"/>
      <c r="CGJ284" s="59"/>
      <c r="CGK284" s="59"/>
      <c r="CGL284" s="59"/>
      <c r="CGM284" s="59"/>
      <c r="CGN284" s="59"/>
      <c r="CGO284" s="59"/>
      <c r="CGP284" s="59"/>
      <c r="CGQ284" s="59"/>
      <c r="CGR284" s="59"/>
      <c r="CGS284" s="59"/>
      <c r="CGT284" s="59"/>
      <c r="CGU284" s="59"/>
      <c r="CGV284" s="59"/>
      <c r="CGW284" s="59"/>
      <c r="CGX284" s="59"/>
      <c r="CGY284" s="59"/>
      <c r="CGZ284" s="59"/>
      <c r="CHA284" s="59"/>
      <c r="CHB284" s="59"/>
      <c r="CHC284" s="59"/>
      <c r="CHD284" s="59"/>
      <c r="CHE284" s="59"/>
      <c r="CHF284" s="59"/>
      <c r="CHG284" s="59"/>
      <c r="CHH284" s="59"/>
      <c r="CHI284" s="59"/>
      <c r="CHJ284" s="59"/>
      <c r="CHK284" s="59"/>
      <c r="CHL284" s="59"/>
      <c r="CHM284" s="59"/>
      <c r="CHN284" s="59"/>
      <c r="CHO284" s="59"/>
      <c r="CHP284" s="59"/>
      <c r="CHQ284" s="59"/>
      <c r="CHR284" s="59"/>
      <c r="CHS284" s="59"/>
      <c r="CHT284" s="59"/>
      <c r="CHU284" s="59"/>
      <c r="CHV284" s="59"/>
      <c r="CHW284" s="59"/>
      <c r="CHX284" s="59"/>
      <c r="CHY284" s="59"/>
      <c r="CHZ284" s="59"/>
      <c r="CIA284" s="59"/>
      <c r="CIB284" s="59"/>
      <c r="CIC284" s="59"/>
      <c r="CID284" s="59"/>
      <c r="CIE284" s="59"/>
      <c r="CIF284" s="59"/>
      <c r="CIG284" s="59"/>
      <c r="CIH284" s="59"/>
      <c r="CII284" s="59"/>
      <c r="CIJ284" s="59"/>
      <c r="CIK284" s="59"/>
      <c r="CIL284" s="59"/>
      <c r="CIM284" s="59"/>
      <c r="CIN284" s="59"/>
      <c r="CIO284" s="59"/>
      <c r="CIP284" s="59"/>
      <c r="CIQ284" s="59"/>
      <c r="CIR284" s="59"/>
      <c r="CIS284" s="59"/>
      <c r="CIT284" s="59"/>
      <c r="CIU284" s="59"/>
      <c r="CIV284" s="59"/>
      <c r="CIW284" s="59"/>
      <c r="CIX284" s="59"/>
      <c r="CIY284" s="59"/>
      <c r="CIZ284" s="59"/>
      <c r="CJA284" s="59"/>
      <c r="CJB284" s="59"/>
      <c r="CJC284" s="59"/>
      <c r="CJD284" s="59"/>
      <c r="CJE284" s="59"/>
      <c r="CJF284" s="59"/>
      <c r="CJG284" s="59"/>
      <c r="CJH284" s="59"/>
      <c r="CJI284" s="59"/>
      <c r="CJJ284" s="59"/>
      <c r="CJK284" s="59"/>
      <c r="CJL284" s="59"/>
      <c r="CJM284" s="59"/>
      <c r="CJN284" s="59"/>
      <c r="CJO284" s="59"/>
      <c r="CJP284" s="59"/>
      <c r="CJQ284" s="59"/>
      <c r="CJR284" s="59"/>
      <c r="CJS284" s="59"/>
      <c r="CJT284" s="59"/>
      <c r="CJU284" s="59"/>
      <c r="CJV284" s="59"/>
      <c r="CJW284" s="59"/>
      <c r="CJX284" s="59"/>
      <c r="CJY284" s="59"/>
      <c r="CJZ284" s="59"/>
      <c r="CKA284" s="59"/>
      <c r="CKB284" s="59"/>
      <c r="CKC284" s="59"/>
      <c r="CKD284" s="59"/>
      <c r="CKE284" s="59"/>
      <c r="CKF284" s="59"/>
      <c r="CKG284" s="59"/>
      <c r="CKH284" s="59"/>
      <c r="CKI284" s="59"/>
      <c r="CKJ284" s="59"/>
      <c r="CKK284" s="59"/>
      <c r="CKL284" s="59"/>
      <c r="CKM284" s="59"/>
      <c r="CKN284" s="59"/>
      <c r="CKO284" s="59"/>
      <c r="CKP284" s="59"/>
      <c r="CKQ284" s="59"/>
      <c r="CKR284" s="59"/>
      <c r="CKS284" s="59"/>
      <c r="CKT284" s="59"/>
      <c r="CKU284" s="59"/>
      <c r="CKV284" s="59"/>
      <c r="CKW284" s="59"/>
      <c r="CKX284" s="59"/>
      <c r="CKY284" s="59"/>
      <c r="CKZ284" s="59"/>
      <c r="CLA284" s="59"/>
      <c r="CLB284" s="59"/>
      <c r="CLC284" s="59"/>
      <c r="CLD284" s="59"/>
      <c r="CLE284" s="59"/>
      <c r="CLF284" s="59"/>
      <c r="CLG284" s="59"/>
      <c r="CLH284" s="59"/>
      <c r="CLI284" s="59"/>
      <c r="CLJ284" s="59"/>
      <c r="CLK284" s="59"/>
      <c r="CLL284" s="59"/>
      <c r="CLM284" s="59"/>
      <c r="CLN284" s="59"/>
      <c r="CLO284" s="59"/>
      <c r="CLP284" s="59"/>
      <c r="CLQ284" s="59"/>
      <c r="CLR284" s="59"/>
      <c r="CLS284" s="59"/>
      <c r="CLT284" s="59"/>
      <c r="CLU284" s="59"/>
      <c r="CLV284" s="59"/>
      <c r="CLW284" s="59"/>
      <c r="CLX284" s="59"/>
      <c r="CLY284" s="59"/>
      <c r="CLZ284" s="59"/>
      <c r="CMA284" s="59"/>
      <c r="CMB284" s="59"/>
      <c r="CMC284" s="59"/>
      <c r="CMD284" s="59"/>
      <c r="CME284" s="59"/>
      <c r="CMF284" s="59"/>
      <c r="CMG284" s="59"/>
      <c r="CMH284" s="59"/>
      <c r="CMI284" s="59"/>
      <c r="CMJ284" s="59"/>
      <c r="CMK284" s="59"/>
      <c r="CML284" s="59"/>
      <c r="CMM284" s="59"/>
      <c r="CMN284" s="59"/>
      <c r="CMO284" s="59"/>
      <c r="CMP284" s="59"/>
      <c r="CMQ284" s="59"/>
      <c r="CMR284" s="59"/>
      <c r="CMS284" s="59"/>
      <c r="CMT284" s="59"/>
      <c r="CMU284" s="59"/>
      <c r="CMV284" s="59"/>
      <c r="CMW284" s="59"/>
      <c r="CMX284" s="59"/>
      <c r="CMY284" s="59"/>
      <c r="CMZ284" s="59"/>
      <c r="CNA284" s="59"/>
      <c r="CNB284" s="59"/>
      <c r="CNC284" s="59"/>
      <c r="CND284" s="59"/>
      <c r="CNE284" s="59"/>
      <c r="CNF284" s="59"/>
      <c r="CNG284" s="59"/>
      <c r="CNH284" s="59"/>
      <c r="CNI284" s="59"/>
      <c r="CNJ284" s="59"/>
      <c r="CNK284" s="59"/>
      <c r="CNL284" s="59"/>
      <c r="CNM284" s="59"/>
      <c r="CNN284" s="59"/>
      <c r="CNO284" s="59"/>
      <c r="CNP284" s="59"/>
      <c r="CNQ284" s="59"/>
      <c r="CNR284" s="59"/>
      <c r="CNS284" s="59"/>
      <c r="CNT284" s="59"/>
      <c r="CNU284" s="59"/>
      <c r="CNV284" s="59"/>
      <c r="CNW284" s="59"/>
      <c r="CNX284" s="59"/>
      <c r="CNY284" s="59"/>
      <c r="CNZ284" s="59"/>
      <c r="COA284" s="59"/>
      <c r="COB284" s="59"/>
      <c r="COC284" s="59"/>
      <c r="COD284" s="59"/>
      <c r="COE284" s="59"/>
      <c r="COF284" s="59"/>
      <c r="COG284" s="59"/>
      <c r="COH284" s="59"/>
      <c r="COI284" s="59"/>
      <c r="COJ284" s="59"/>
      <c r="COK284" s="59"/>
      <c r="COL284" s="59"/>
      <c r="COM284" s="59"/>
      <c r="CON284" s="59"/>
      <c r="COO284" s="59"/>
      <c r="COP284" s="59"/>
      <c r="COQ284" s="59"/>
      <c r="COR284" s="59"/>
      <c r="COS284" s="59"/>
      <c r="COT284" s="59"/>
      <c r="COU284" s="59"/>
      <c r="COV284" s="59"/>
      <c r="COW284" s="59"/>
      <c r="COX284" s="59"/>
      <c r="COY284" s="59"/>
      <c r="COZ284" s="59"/>
      <c r="CPA284" s="59"/>
      <c r="CPB284" s="59"/>
      <c r="CPC284" s="59"/>
      <c r="CPD284" s="59"/>
      <c r="CPE284" s="59"/>
      <c r="CPF284" s="59"/>
      <c r="CPG284" s="59"/>
      <c r="CPH284" s="59"/>
      <c r="CPI284" s="59"/>
      <c r="CPJ284" s="59"/>
      <c r="CPK284" s="59"/>
      <c r="CPL284" s="59"/>
      <c r="CPM284" s="59"/>
      <c r="CPN284" s="59"/>
      <c r="CPO284" s="59"/>
      <c r="CPP284" s="59"/>
      <c r="CPQ284" s="59"/>
      <c r="CPR284" s="59"/>
      <c r="CPS284" s="59"/>
      <c r="CPT284" s="59"/>
      <c r="CPU284" s="59"/>
      <c r="CPV284" s="59"/>
      <c r="CPW284" s="59"/>
      <c r="CPX284" s="59"/>
      <c r="CPY284" s="59"/>
      <c r="CPZ284" s="59"/>
      <c r="CQA284" s="59"/>
      <c r="CQB284" s="59"/>
      <c r="CQC284" s="59"/>
      <c r="CQD284" s="59"/>
      <c r="CQE284" s="59"/>
      <c r="CQF284" s="59"/>
      <c r="CQG284" s="59"/>
      <c r="CQH284" s="59"/>
      <c r="CQI284" s="59"/>
      <c r="CQJ284" s="59"/>
      <c r="CQK284" s="59"/>
      <c r="CQL284" s="59"/>
      <c r="CQM284" s="59"/>
      <c r="CQN284" s="59"/>
      <c r="CQO284" s="59"/>
      <c r="CQP284" s="59"/>
      <c r="CQQ284" s="59"/>
      <c r="CQR284" s="59"/>
      <c r="CQS284" s="59"/>
      <c r="CQT284" s="59"/>
      <c r="CQU284" s="59"/>
      <c r="CQV284" s="59"/>
      <c r="CQW284" s="59"/>
      <c r="CQX284" s="59"/>
      <c r="CQY284" s="59"/>
      <c r="CQZ284" s="59"/>
      <c r="CRA284" s="59"/>
      <c r="CRB284" s="59"/>
      <c r="CRC284" s="59"/>
      <c r="CRD284" s="59"/>
      <c r="CRE284" s="59"/>
      <c r="CRF284" s="59"/>
      <c r="CRG284" s="59"/>
      <c r="CRH284" s="59"/>
      <c r="CRI284" s="59"/>
      <c r="CRJ284" s="59"/>
      <c r="CRK284" s="59"/>
      <c r="CRL284" s="59"/>
      <c r="CRM284" s="59"/>
      <c r="CRN284" s="59"/>
      <c r="CRO284" s="59"/>
      <c r="CRP284" s="59"/>
      <c r="CRQ284" s="59"/>
      <c r="CRR284" s="59"/>
      <c r="CRS284" s="59"/>
      <c r="CRT284" s="59"/>
      <c r="CRU284" s="59"/>
      <c r="CRV284" s="59"/>
      <c r="CRW284" s="59"/>
      <c r="CRX284" s="59"/>
      <c r="CRY284" s="59"/>
      <c r="CRZ284" s="59"/>
      <c r="CSA284" s="59"/>
      <c r="CSB284" s="59"/>
      <c r="CSC284" s="59"/>
      <c r="CSD284" s="59"/>
      <c r="CSE284" s="59"/>
      <c r="CSF284" s="59"/>
      <c r="CSG284" s="59"/>
      <c r="CSH284" s="59"/>
      <c r="CSI284" s="59"/>
      <c r="CSJ284" s="59"/>
      <c r="CSK284" s="59"/>
      <c r="CSL284" s="59"/>
      <c r="CSM284" s="59"/>
      <c r="CSN284" s="59"/>
      <c r="CSO284" s="59"/>
      <c r="CSP284" s="59"/>
      <c r="CSQ284" s="59"/>
      <c r="CSR284" s="59"/>
      <c r="CSS284" s="59"/>
      <c r="CST284" s="59"/>
      <c r="CSU284" s="59"/>
      <c r="CSV284" s="59"/>
      <c r="CSW284" s="59"/>
      <c r="CSX284" s="59"/>
      <c r="CSY284" s="59"/>
      <c r="CSZ284" s="59"/>
      <c r="CTA284" s="59"/>
      <c r="CTB284" s="59"/>
      <c r="CTC284" s="59"/>
      <c r="CTD284" s="59"/>
      <c r="CTE284" s="59"/>
      <c r="CTF284" s="59"/>
      <c r="CTG284" s="59"/>
      <c r="CTH284" s="59"/>
      <c r="CTI284" s="59"/>
      <c r="CTJ284" s="59"/>
      <c r="CTK284" s="59"/>
      <c r="CTL284" s="59"/>
      <c r="CTM284" s="59"/>
      <c r="CTN284" s="59"/>
      <c r="CTO284" s="59"/>
      <c r="CTP284" s="59"/>
      <c r="CTQ284" s="59"/>
      <c r="CTR284" s="59"/>
      <c r="CTS284" s="59"/>
      <c r="CTT284" s="59"/>
      <c r="CTU284" s="59"/>
      <c r="CTV284" s="59"/>
      <c r="CTW284" s="59"/>
      <c r="CTX284" s="59"/>
      <c r="CTY284" s="59"/>
      <c r="CTZ284" s="59"/>
      <c r="CUA284" s="59"/>
      <c r="CUB284" s="59"/>
      <c r="CUC284" s="59"/>
      <c r="CUD284" s="59"/>
      <c r="CUE284" s="59"/>
      <c r="CUF284" s="59"/>
      <c r="CUG284" s="59"/>
      <c r="CUH284" s="59"/>
      <c r="CUI284" s="59"/>
      <c r="CUJ284" s="59"/>
      <c r="CUK284" s="59"/>
      <c r="CUL284" s="59"/>
      <c r="CUM284" s="59"/>
      <c r="CUN284" s="59"/>
      <c r="CUO284" s="59"/>
      <c r="CUP284" s="59"/>
      <c r="CUQ284" s="59"/>
      <c r="CUR284" s="59"/>
      <c r="CUS284" s="59"/>
      <c r="CUT284" s="59"/>
      <c r="CUU284" s="59"/>
      <c r="CUV284" s="59"/>
      <c r="CUW284" s="59"/>
      <c r="CUX284" s="59"/>
      <c r="CUY284" s="59"/>
      <c r="CUZ284" s="59"/>
      <c r="CVA284" s="59"/>
      <c r="CVB284" s="59"/>
      <c r="CVC284" s="59"/>
      <c r="CVD284" s="59"/>
      <c r="CVE284" s="59"/>
      <c r="CVF284" s="59"/>
      <c r="CVG284" s="59"/>
      <c r="CVH284" s="59"/>
      <c r="CVI284" s="59"/>
      <c r="CVJ284" s="59"/>
      <c r="CVK284" s="59"/>
      <c r="CVL284" s="59"/>
      <c r="CVM284" s="59"/>
      <c r="CVN284" s="59"/>
      <c r="CVO284" s="59"/>
      <c r="CVP284" s="59"/>
      <c r="CVQ284" s="59"/>
      <c r="CVR284" s="59"/>
      <c r="CVS284" s="59"/>
      <c r="CVT284" s="59"/>
      <c r="CVU284" s="59"/>
      <c r="CVV284" s="59"/>
      <c r="CVW284" s="59"/>
      <c r="CVX284" s="59"/>
      <c r="CVY284" s="59"/>
      <c r="CVZ284" s="59"/>
      <c r="CWA284" s="59"/>
      <c r="CWB284" s="59"/>
      <c r="CWC284" s="59"/>
      <c r="CWD284" s="59"/>
      <c r="CWE284" s="59"/>
      <c r="CWF284" s="59"/>
      <c r="CWG284" s="59"/>
      <c r="CWH284" s="59"/>
      <c r="CWI284" s="59"/>
      <c r="CWJ284" s="59"/>
      <c r="CWK284" s="59"/>
      <c r="CWL284" s="59"/>
      <c r="CWM284" s="59"/>
      <c r="CWN284" s="59"/>
      <c r="CWO284" s="59"/>
      <c r="CWP284" s="59"/>
      <c r="CWQ284" s="59"/>
      <c r="CWR284" s="59"/>
      <c r="CWS284" s="59"/>
    </row>
    <row r="285" spans="1:2645" s="60" customFormat="1">
      <c r="A285" s="5"/>
      <c r="B285" s="5"/>
      <c r="C285" s="5"/>
      <c r="D285" s="5"/>
      <c r="E285" s="5"/>
      <c r="F285" s="5"/>
      <c r="G285" s="5"/>
      <c r="H285" s="5"/>
      <c r="I285" s="5"/>
      <c r="J285" s="5"/>
      <c r="K285" s="5"/>
      <c r="L285" s="5"/>
      <c r="M285" s="5"/>
      <c r="N285" s="5"/>
      <c r="O285" s="5"/>
      <c r="P285" s="5"/>
      <c r="Q285" s="5"/>
      <c r="R285" s="5"/>
      <c r="S285" s="5"/>
      <c r="T285" s="5"/>
      <c r="U285" s="59"/>
      <c r="V285" s="59"/>
      <c r="W285" s="6"/>
      <c r="X285" s="59"/>
      <c r="Y285" s="59"/>
      <c r="Z285" s="59"/>
      <c r="AA285" s="59"/>
      <c r="AB285" s="59"/>
      <c r="AC285"/>
      <c r="AD285"/>
      <c r="AE285"/>
      <c r="AF285"/>
      <c r="AG285"/>
      <c r="AH285"/>
      <c r="AI285"/>
      <c r="AJ285"/>
      <c r="AK285"/>
      <c r="AL285"/>
      <c r="AM285"/>
      <c r="AN285"/>
      <c r="AO285"/>
      <c r="AP285"/>
      <c r="AQ285"/>
      <c r="AR285"/>
      <c r="AS285"/>
      <c r="AT285"/>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A285" s="59"/>
      <c r="CB285" s="59"/>
      <c r="CC285" s="59"/>
      <c r="CD285" s="59"/>
      <c r="CE285" s="59"/>
      <c r="CF285" s="59"/>
      <c r="CG285" s="59"/>
      <c r="CH285" s="59"/>
      <c r="CI285" s="59"/>
      <c r="CJ285" s="59"/>
      <c r="CK285" s="59"/>
      <c r="CL285" s="59"/>
      <c r="CM285" s="59"/>
      <c r="CN285" s="59"/>
      <c r="CO285" s="59"/>
      <c r="CP285" s="59"/>
      <c r="CQ285" s="59"/>
      <c r="CR285" s="59"/>
      <c r="CS285" s="59"/>
      <c r="CT285" s="59"/>
      <c r="CU285" s="59"/>
      <c r="CV285" s="59"/>
      <c r="CW285" s="59"/>
      <c r="CX285" s="59"/>
      <c r="CY285" s="59"/>
      <c r="CZ285" s="59"/>
      <c r="DA285" s="59"/>
      <c r="DB285" s="59"/>
      <c r="DC285" s="59"/>
      <c r="DD285" s="59"/>
      <c r="DE285" s="59"/>
      <c r="DF285" s="59"/>
      <c r="DG285" s="59"/>
      <c r="DH285" s="59"/>
      <c r="DI285" s="59"/>
      <c r="DJ285" s="59"/>
      <c r="DK285" s="59"/>
      <c r="DL285" s="59"/>
      <c r="DM285" s="59"/>
      <c r="DN285" s="59"/>
      <c r="DO285" s="59"/>
      <c r="DP285" s="59"/>
      <c r="DQ285" s="59"/>
      <c r="DR285" s="59"/>
      <c r="DS285" s="59"/>
      <c r="DT285" s="59"/>
      <c r="DU285" s="59"/>
      <c r="DV285" s="59"/>
      <c r="DW285" s="59"/>
      <c r="DX285" s="59"/>
      <c r="DY285" s="59"/>
      <c r="DZ285" s="59"/>
      <c r="EA285" s="59"/>
      <c r="EB285" s="59"/>
      <c r="EC285" s="59"/>
      <c r="ED285" s="59"/>
      <c r="EE285" s="59"/>
      <c r="EF285" s="59"/>
      <c r="EG285" s="59"/>
      <c r="EH285" s="59"/>
      <c r="EI285" s="59"/>
      <c r="EJ285" s="59"/>
      <c r="EK285" s="59"/>
      <c r="EL285" s="59"/>
      <c r="EM285" s="59"/>
      <c r="EN285" s="59"/>
      <c r="EO285" s="59"/>
      <c r="EP285" s="59"/>
      <c r="EQ285" s="59"/>
      <c r="ER285" s="59"/>
      <c r="ES285" s="59"/>
      <c r="ET285" s="59"/>
      <c r="EU285" s="59"/>
      <c r="EV285" s="59"/>
      <c r="EW285" s="59"/>
      <c r="EX285" s="59"/>
      <c r="EY285" s="59"/>
      <c r="EZ285" s="59"/>
      <c r="FA285" s="59"/>
      <c r="FB285" s="59"/>
      <c r="FC285" s="59"/>
      <c r="FD285" s="59"/>
      <c r="FE285" s="59"/>
      <c r="FF285" s="59"/>
      <c r="FG285" s="59"/>
      <c r="FH285" s="59"/>
      <c r="FI285" s="59"/>
      <c r="FJ285" s="59"/>
      <c r="FK285" s="59"/>
      <c r="FL285" s="59"/>
      <c r="FM285" s="59"/>
      <c r="FN285" s="59"/>
      <c r="FO285" s="59"/>
      <c r="FP285" s="59"/>
      <c r="FQ285" s="59"/>
      <c r="FR285" s="59"/>
      <c r="FS285" s="59"/>
      <c r="FT285" s="59"/>
      <c r="FU285" s="59"/>
      <c r="FV285" s="59"/>
      <c r="FW285" s="59"/>
      <c r="FX285" s="59"/>
      <c r="FY285" s="59"/>
      <c r="FZ285" s="59"/>
      <c r="GA285" s="59"/>
      <c r="GB285" s="59"/>
      <c r="GC285" s="59"/>
      <c r="GD285" s="59"/>
      <c r="GE285" s="59"/>
      <c r="GF285" s="59"/>
      <c r="GG285" s="59"/>
      <c r="GH285" s="59"/>
      <c r="GI285" s="59"/>
      <c r="GJ285" s="59"/>
      <c r="GK285" s="59"/>
      <c r="GL285" s="59"/>
      <c r="GM285" s="59"/>
      <c r="GN285" s="59"/>
      <c r="GO285" s="59"/>
      <c r="GP285" s="59"/>
      <c r="GQ285" s="59"/>
      <c r="GR285" s="59"/>
      <c r="GS285" s="59"/>
      <c r="GT285" s="59"/>
      <c r="GU285" s="59"/>
      <c r="GV285" s="59"/>
      <c r="GW285" s="59"/>
      <c r="GX285" s="59"/>
      <c r="GY285" s="59"/>
      <c r="GZ285" s="59"/>
      <c r="HA285" s="59"/>
      <c r="HB285" s="59"/>
      <c r="HC285" s="59"/>
      <c r="HD285" s="59"/>
      <c r="HE285" s="59"/>
      <c r="HF285" s="59"/>
      <c r="HG285" s="59"/>
      <c r="HH285" s="59"/>
      <c r="HI285" s="59"/>
      <c r="HJ285" s="59"/>
      <c r="HK285" s="59"/>
      <c r="HL285" s="59"/>
      <c r="HM285" s="59"/>
      <c r="HN285" s="59"/>
      <c r="HO285" s="59"/>
      <c r="HP285" s="59"/>
      <c r="HQ285" s="59"/>
      <c r="HR285" s="59"/>
      <c r="HS285" s="59"/>
      <c r="HT285" s="59"/>
      <c r="HU285" s="59"/>
      <c r="HV285" s="59"/>
      <c r="HW285" s="59"/>
      <c r="HX285" s="59"/>
      <c r="HY285" s="59"/>
      <c r="HZ285" s="59"/>
      <c r="IA285" s="59"/>
      <c r="IB285" s="59"/>
      <c r="IC285" s="59"/>
      <c r="ID285" s="59"/>
      <c r="IE285" s="59"/>
      <c r="IF285" s="59"/>
      <c r="IG285" s="59"/>
      <c r="IH285" s="59"/>
      <c r="II285" s="59"/>
      <c r="IJ285" s="59"/>
      <c r="IK285" s="59"/>
      <c r="IL285" s="59"/>
      <c r="IM285" s="59"/>
      <c r="IN285" s="59"/>
      <c r="IO285" s="59"/>
      <c r="IP285" s="59"/>
      <c r="IQ285" s="59"/>
      <c r="IR285" s="59"/>
      <c r="IS285" s="59"/>
      <c r="IT285" s="59"/>
      <c r="IU285" s="59"/>
      <c r="IV285" s="59"/>
      <c r="IW285" s="59"/>
      <c r="IX285" s="59"/>
      <c r="IY285" s="59"/>
      <c r="IZ285" s="59"/>
      <c r="JA285" s="59"/>
      <c r="JB285" s="59"/>
      <c r="JC285" s="59"/>
      <c r="JD285" s="59"/>
      <c r="JE285" s="59"/>
      <c r="JF285" s="59"/>
      <c r="JG285" s="59"/>
      <c r="JH285" s="59"/>
      <c r="JI285" s="59"/>
      <c r="JJ285" s="59"/>
      <c r="JK285" s="59"/>
      <c r="JL285" s="59"/>
      <c r="JM285" s="59"/>
      <c r="JN285" s="59"/>
      <c r="JO285" s="59"/>
      <c r="JP285" s="59"/>
      <c r="JQ285" s="59"/>
      <c r="JR285" s="59"/>
      <c r="JS285" s="59"/>
      <c r="JT285" s="59"/>
      <c r="JU285" s="59"/>
      <c r="JV285" s="59"/>
      <c r="JW285" s="59"/>
      <c r="JX285" s="59"/>
      <c r="JY285" s="59"/>
      <c r="JZ285" s="59"/>
      <c r="KA285" s="59"/>
      <c r="KB285" s="59"/>
      <c r="KC285" s="59"/>
      <c r="KD285" s="59"/>
      <c r="KE285" s="59"/>
      <c r="KF285" s="59"/>
      <c r="KG285" s="59"/>
      <c r="KH285" s="59"/>
      <c r="KI285" s="59"/>
      <c r="KJ285" s="59"/>
      <c r="KK285" s="59"/>
      <c r="KL285" s="59"/>
      <c r="KM285" s="59"/>
      <c r="KN285" s="59"/>
      <c r="KO285" s="59"/>
      <c r="KP285" s="59"/>
      <c r="KQ285" s="59"/>
      <c r="KR285" s="59"/>
      <c r="KS285" s="59"/>
      <c r="KT285" s="59"/>
      <c r="KU285" s="59"/>
      <c r="KV285" s="59"/>
      <c r="KW285" s="59"/>
      <c r="KX285" s="59"/>
      <c r="KY285" s="59"/>
      <c r="KZ285" s="59"/>
      <c r="LA285" s="59"/>
      <c r="LB285" s="59"/>
      <c r="LC285" s="59"/>
      <c r="LD285" s="59"/>
      <c r="LE285" s="59"/>
      <c r="LF285" s="59"/>
      <c r="LG285" s="59"/>
      <c r="LH285" s="59"/>
      <c r="LI285" s="59"/>
      <c r="LJ285" s="59"/>
      <c r="LK285" s="59"/>
      <c r="LL285" s="59"/>
      <c r="LM285" s="59"/>
      <c r="LN285" s="59"/>
      <c r="LO285" s="59"/>
      <c r="LP285" s="59"/>
      <c r="LQ285" s="59"/>
      <c r="LR285" s="59"/>
      <c r="LS285" s="59"/>
      <c r="LT285" s="59"/>
      <c r="LU285" s="59"/>
      <c r="LV285" s="59"/>
      <c r="LW285" s="59"/>
      <c r="LX285" s="59"/>
      <c r="LY285" s="59"/>
      <c r="LZ285" s="59"/>
      <c r="MA285" s="59"/>
      <c r="MB285" s="59"/>
      <c r="MC285" s="59"/>
      <c r="MD285" s="59"/>
      <c r="ME285" s="59"/>
      <c r="MF285" s="59"/>
      <c r="MG285" s="59"/>
      <c r="MH285" s="59"/>
      <c r="MI285" s="59"/>
      <c r="MJ285" s="59"/>
      <c r="MK285" s="59"/>
      <c r="ML285" s="59"/>
      <c r="MM285" s="59"/>
      <c r="MN285" s="59"/>
      <c r="MO285" s="59"/>
      <c r="MP285" s="59"/>
      <c r="MQ285" s="59"/>
      <c r="MR285" s="59"/>
      <c r="MS285" s="59"/>
      <c r="MT285" s="59"/>
      <c r="MU285" s="59"/>
      <c r="MV285" s="59"/>
      <c r="MW285" s="59"/>
      <c r="MX285" s="59"/>
      <c r="MY285" s="59"/>
      <c r="MZ285" s="59"/>
      <c r="NA285" s="59"/>
      <c r="NB285" s="59"/>
      <c r="NC285" s="59"/>
      <c r="ND285" s="59"/>
      <c r="NE285" s="59"/>
      <c r="NF285" s="59"/>
      <c r="NG285" s="59"/>
      <c r="NH285" s="59"/>
      <c r="NI285" s="59"/>
      <c r="NJ285" s="59"/>
      <c r="NK285" s="59"/>
      <c r="NL285" s="59"/>
      <c r="NM285" s="59"/>
      <c r="NN285" s="59"/>
      <c r="NO285" s="59"/>
      <c r="NP285" s="59"/>
      <c r="NQ285" s="59"/>
      <c r="NR285" s="59"/>
      <c r="NS285" s="59"/>
      <c r="NT285" s="59"/>
      <c r="NU285" s="59"/>
      <c r="NV285" s="59"/>
      <c r="NW285" s="59"/>
      <c r="NX285" s="59"/>
      <c r="NY285" s="59"/>
      <c r="NZ285" s="59"/>
      <c r="OA285" s="59"/>
      <c r="OB285" s="59"/>
      <c r="OC285" s="59"/>
      <c r="OD285" s="59"/>
      <c r="OE285" s="59"/>
      <c r="OF285" s="59"/>
      <c r="OG285" s="59"/>
      <c r="OH285" s="59"/>
      <c r="OI285" s="59"/>
      <c r="OJ285" s="59"/>
      <c r="OK285" s="59"/>
      <c r="OL285" s="59"/>
      <c r="OM285" s="59"/>
      <c r="ON285" s="59"/>
      <c r="OO285" s="59"/>
      <c r="OP285" s="59"/>
      <c r="OQ285" s="59"/>
      <c r="OR285" s="59"/>
      <c r="OS285" s="59"/>
      <c r="OT285" s="59"/>
      <c r="OU285" s="59"/>
      <c r="OV285" s="59"/>
      <c r="OW285" s="59"/>
      <c r="OX285" s="59"/>
      <c r="OY285" s="59"/>
      <c r="OZ285" s="59"/>
      <c r="PA285" s="59"/>
      <c r="PB285" s="59"/>
      <c r="PC285" s="59"/>
      <c r="PD285" s="59"/>
      <c r="PE285" s="59"/>
      <c r="PF285" s="59"/>
      <c r="PG285" s="59"/>
      <c r="PH285" s="59"/>
      <c r="PI285" s="59"/>
      <c r="PJ285" s="59"/>
      <c r="PK285" s="59"/>
      <c r="PL285" s="59"/>
      <c r="PM285" s="59"/>
      <c r="PN285" s="59"/>
      <c r="PO285" s="59"/>
      <c r="PP285" s="59"/>
      <c r="PQ285" s="59"/>
      <c r="PR285" s="59"/>
      <c r="PS285" s="59"/>
      <c r="PT285" s="59"/>
      <c r="PU285" s="59"/>
      <c r="PV285" s="59"/>
      <c r="PW285" s="59"/>
      <c r="PX285" s="59"/>
      <c r="PY285" s="59"/>
      <c r="PZ285" s="59"/>
      <c r="QA285" s="59"/>
      <c r="QB285" s="59"/>
      <c r="QC285" s="59"/>
      <c r="QD285" s="59"/>
      <c r="QE285" s="59"/>
      <c r="QF285" s="59"/>
      <c r="QG285" s="59"/>
      <c r="QH285" s="59"/>
      <c r="QI285" s="59"/>
      <c r="QJ285" s="59"/>
      <c r="QK285" s="59"/>
      <c r="QL285" s="59"/>
      <c r="QM285" s="59"/>
      <c r="QN285" s="59"/>
      <c r="QO285" s="59"/>
      <c r="QP285" s="59"/>
      <c r="QQ285" s="59"/>
      <c r="QR285" s="59"/>
      <c r="QS285" s="59"/>
      <c r="QT285" s="59"/>
      <c r="QU285" s="59"/>
      <c r="QV285" s="59"/>
      <c r="QW285" s="59"/>
      <c r="QX285" s="59"/>
      <c r="QY285" s="59"/>
      <c r="QZ285" s="59"/>
      <c r="RA285" s="59"/>
      <c r="RB285" s="59"/>
      <c r="RC285" s="59"/>
      <c r="RD285" s="59"/>
      <c r="RE285" s="59"/>
      <c r="RF285" s="59"/>
      <c r="RG285" s="59"/>
      <c r="RH285" s="59"/>
      <c r="RI285" s="59"/>
      <c r="RJ285" s="59"/>
      <c r="RK285" s="59"/>
      <c r="RL285" s="59"/>
      <c r="RM285" s="59"/>
      <c r="RN285" s="59"/>
      <c r="RO285" s="59"/>
      <c r="RP285" s="59"/>
      <c r="RQ285" s="59"/>
      <c r="RR285" s="59"/>
      <c r="RS285" s="59"/>
      <c r="RT285" s="59"/>
      <c r="RU285" s="59"/>
      <c r="RV285" s="59"/>
      <c r="RW285" s="59"/>
      <c r="RX285" s="59"/>
      <c r="RY285" s="59"/>
      <c r="RZ285" s="59"/>
      <c r="SA285" s="59"/>
      <c r="SB285" s="59"/>
      <c r="SC285" s="59"/>
      <c r="SD285" s="59"/>
      <c r="SE285" s="59"/>
      <c r="SF285" s="59"/>
      <c r="SG285" s="59"/>
      <c r="SH285" s="59"/>
      <c r="SI285" s="59"/>
      <c r="SJ285" s="59"/>
      <c r="SK285" s="59"/>
      <c r="SL285" s="59"/>
      <c r="SM285" s="59"/>
      <c r="SN285" s="59"/>
      <c r="SO285" s="59"/>
      <c r="SP285" s="59"/>
      <c r="SQ285" s="59"/>
      <c r="SR285" s="59"/>
      <c r="SS285" s="59"/>
      <c r="ST285" s="59"/>
      <c r="SU285" s="59"/>
      <c r="SV285" s="59"/>
      <c r="SW285" s="59"/>
      <c r="SX285" s="59"/>
      <c r="SY285" s="59"/>
      <c r="SZ285" s="59"/>
      <c r="TA285" s="59"/>
      <c r="TB285" s="59"/>
      <c r="TC285" s="59"/>
      <c r="TD285" s="59"/>
      <c r="TE285" s="59"/>
      <c r="TF285" s="59"/>
      <c r="TG285" s="59"/>
      <c r="TH285" s="59"/>
      <c r="TI285" s="59"/>
      <c r="TJ285" s="59"/>
      <c r="TK285" s="59"/>
      <c r="TL285" s="59"/>
      <c r="TM285" s="59"/>
      <c r="TN285" s="59"/>
      <c r="TO285" s="59"/>
      <c r="TP285" s="59"/>
      <c r="TQ285" s="59"/>
      <c r="TR285" s="59"/>
      <c r="TS285" s="59"/>
      <c r="TT285" s="59"/>
      <c r="TU285" s="59"/>
      <c r="TV285" s="59"/>
      <c r="TW285" s="59"/>
      <c r="TX285" s="59"/>
      <c r="TY285" s="59"/>
      <c r="TZ285" s="59"/>
      <c r="UA285" s="59"/>
      <c r="UB285" s="59"/>
      <c r="UC285" s="59"/>
      <c r="UD285" s="59"/>
      <c r="UE285" s="59"/>
      <c r="UF285" s="59"/>
      <c r="UG285" s="59"/>
      <c r="UH285" s="59"/>
      <c r="UI285" s="59"/>
      <c r="UJ285" s="59"/>
      <c r="UK285" s="59"/>
      <c r="UL285" s="59"/>
      <c r="UM285" s="59"/>
      <c r="UN285" s="59"/>
      <c r="UO285" s="59"/>
      <c r="UP285" s="59"/>
      <c r="UQ285" s="59"/>
      <c r="UR285" s="59"/>
      <c r="US285" s="59"/>
      <c r="UT285" s="59"/>
      <c r="UU285" s="59"/>
      <c r="UV285" s="59"/>
      <c r="UW285" s="59"/>
      <c r="UX285" s="59"/>
      <c r="UY285" s="59"/>
      <c r="UZ285" s="59"/>
      <c r="VA285" s="59"/>
      <c r="VB285" s="59"/>
      <c r="VC285" s="59"/>
      <c r="VD285" s="59"/>
      <c r="VE285" s="59"/>
      <c r="VF285" s="59"/>
      <c r="VG285" s="59"/>
      <c r="VH285" s="59"/>
      <c r="VI285" s="59"/>
      <c r="VJ285" s="59"/>
      <c r="VK285" s="59"/>
      <c r="VL285" s="59"/>
      <c r="VM285" s="59"/>
      <c r="VN285" s="59"/>
      <c r="VO285" s="59"/>
      <c r="VP285" s="59"/>
      <c r="VQ285" s="59"/>
      <c r="VR285" s="59"/>
      <c r="VS285" s="59"/>
      <c r="VT285" s="59"/>
      <c r="VU285" s="59"/>
      <c r="VV285" s="59"/>
      <c r="VW285" s="59"/>
      <c r="VX285" s="59"/>
      <c r="VY285" s="59"/>
      <c r="VZ285" s="59"/>
      <c r="WA285" s="59"/>
      <c r="WB285" s="59"/>
      <c r="WC285" s="59"/>
      <c r="WD285" s="59"/>
      <c r="WE285" s="59"/>
      <c r="WF285" s="59"/>
      <c r="WG285" s="59"/>
      <c r="WH285" s="59"/>
      <c r="WI285" s="59"/>
      <c r="WJ285" s="59"/>
      <c r="WK285" s="59"/>
      <c r="WL285" s="59"/>
      <c r="WM285" s="59"/>
      <c r="WN285" s="59"/>
      <c r="WO285" s="59"/>
      <c r="WP285" s="59"/>
      <c r="WQ285" s="59"/>
      <c r="WR285" s="59"/>
      <c r="WS285" s="59"/>
      <c r="WT285" s="59"/>
      <c r="WU285" s="59"/>
      <c r="WV285" s="59"/>
      <c r="WW285" s="59"/>
      <c r="WX285" s="59"/>
      <c r="WY285" s="59"/>
      <c r="WZ285" s="59"/>
      <c r="XA285" s="59"/>
      <c r="XB285" s="59"/>
      <c r="XC285" s="59"/>
      <c r="XD285" s="59"/>
      <c r="XE285" s="59"/>
      <c r="XF285" s="59"/>
      <c r="XG285" s="59"/>
      <c r="XH285" s="59"/>
      <c r="XI285" s="59"/>
      <c r="XJ285" s="59"/>
      <c r="XK285" s="59"/>
      <c r="XL285" s="59"/>
      <c r="XM285" s="59"/>
      <c r="XN285" s="59"/>
      <c r="XO285" s="59"/>
      <c r="XP285" s="59"/>
      <c r="XQ285" s="59"/>
      <c r="XR285" s="59"/>
      <c r="XS285" s="59"/>
      <c r="XT285" s="59"/>
      <c r="XU285" s="59"/>
      <c r="XV285" s="59"/>
      <c r="XW285" s="59"/>
      <c r="XX285" s="59"/>
      <c r="XY285" s="59"/>
      <c r="XZ285" s="59"/>
      <c r="YA285" s="59"/>
      <c r="YB285" s="59"/>
      <c r="YC285" s="59"/>
      <c r="YD285" s="59"/>
      <c r="YE285" s="59"/>
      <c r="YF285" s="59"/>
      <c r="YG285" s="59"/>
      <c r="YH285" s="59"/>
      <c r="YI285" s="59"/>
      <c r="YJ285" s="59"/>
      <c r="YK285" s="59"/>
      <c r="YL285" s="59"/>
      <c r="YM285" s="59"/>
      <c r="YN285" s="59"/>
      <c r="YO285" s="59"/>
      <c r="YP285" s="59"/>
      <c r="YQ285" s="59"/>
      <c r="YR285" s="59"/>
      <c r="YS285" s="59"/>
      <c r="YT285" s="59"/>
      <c r="YU285" s="59"/>
      <c r="YV285" s="59"/>
      <c r="YW285" s="59"/>
      <c r="YX285" s="59"/>
      <c r="YY285" s="59"/>
      <c r="YZ285" s="59"/>
      <c r="ZA285" s="59"/>
      <c r="ZB285" s="59"/>
      <c r="ZC285" s="59"/>
      <c r="ZD285" s="59"/>
      <c r="ZE285" s="59"/>
      <c r="ZF285" s="59"/>
      <c r="ZG285" s="59"/>
      <c r="ZH285" s="59"/>
      <c r="ZI285" s="59"/>
      <c r="ZJ285" s="59"/>
      <c r="ZK285" s="59"/>
      <c r="ZL285" s="59"/>
      <c r="ZM285" s="59"/>
      <c r="ZN285" s="59"/>
      <c r="ZO285" s="59"/>
      <c r="ZP285" s="59"/>
      <c r="ZQ285" s="59"/>
      <c r="ZR285" s="59"/>
      <c r="ZS285" s="59"/>
      <c r="ZT285" s="59"/>
      <c r="ZU285" s="59"/>
      <c r="ZV285" s="59"/>
      <c r="ZW285" s="59"/>
      <c r="ZX285" s="59"/>
      <c r="ZY285" s="59"/>
      <c r="ZZ285" s="59"/>
      <c r="AAA285" s="59"/>
      <c r="AAB285" s="59"/>
      <c r="AAC285" s="59"/>
      <c r="AAD285" s="59"/>
      <c r="AAE285" s="59"/>
      <c r="AAF285" s="59"/>
      <c r="AAG285" s="59"/>
      <c r="AAH285" s="59"/>
      <c r="AAI285" s="59"/>
      <c r="AAJ285" s="59"/>
      <c r="AAK285" s="59"/>
      <c r="AAL285" s="59"/>
      <c r="AAM285" s="59"/>
      <c r="AAN285" s="59"/>
      <c r="AAO285" s="59"/>
      <c r="AAP285" s="59"/>
      <c r="AAQ285" s="59"/>
      <c r="AAR285" s="59"/>
      <c r="AAS285" s="59"/>
      <c r="AAT285" s="59"/>
      <c r="AAU285" s="59"/>
      <c r="AAV285" s="59"/>
      <c r="AAW285" s="59"/>
      <c r="AAX285" s="59"/>
      <c r="AAY285" s="59"/>
      <c r="AAZ285" s="59"/>
      <c r="ABA285" s="59"/>
      <c r="ABB285" s="59"/>
      <c r="ABC285" s="59"/>
      <c r="ABD285" s="59"/>
      <c r="ABE285" s="59"/>
      <c r="ABF285" s="59"/>
      <c r="ABG285" s="59"/>
      <c r="ABH285" s="59"/>
      <c r="ABI285" s="59"/>
      <c r="ABJ285" s="59"/>
      <c r="ABK285" s="59"/>
      <c r="ABL285" s="59"/>
      <c r="ABM285" s="59"/>
      <c r="ABN285" s="59"/>
      <c r="ABO285" s="59"/>
      <c r="ABP285" s="59"/>
      <c r="ABQ285" s="59"/>
      <c r="ABR285" s="59"/>
      <c r="ABS285" s="59"/>
      <c r="ABT285" s="59"/>
      <c r="ABU285" s="59"/>
      <c r="ABV285" s="59"/>
      <c r="ABW285" s="59"/>
      <c r="ABX285" s="59"/>
      <c r="ABY285" s="59"/>
      <c r="ABZ285" s="59"/>
      <c r="ACA285" s="59"/>
      <c r="ACB285" s="59"/>
      <c r="ACC285" s="59"/>
      <c r="ACD285" s="59"/>
      <c r="ACE285" s="59"/>
      <c r="ACF285" s="59"/>
      <c r="ACG285" s="59"/>
      <c r="ACH285" s="59"/>
      <c r="ACI285" s="59"/>
      <c r="ACJ285" s="59"/>
      <c r="ACK285" s="59"/>
      <c r="ACL285" s="59"/>
      <c r="ACM285" s="59"/>
      <c r="ACN285" s="59"/>
      <c r="ACO285" s="59"/>
      <c r="ACP285" s="59"/>
      <c r="ACQ285" s="59"/>
      <c r="ACR285" s="59"/>
      <c r="ACS285" s="59"/>
      <c r="ACT285" s="59"/>
      <c r="ACU285" s="59"/>
      <c r="ACV285" s="59"/>
      <c r="ACW285" s="59"/>
      <c r="ACX285" s="59"/>
      <c r="ACY285" s="59"/>
      <c r="ACZ285" s="59"/>
      <c r="ADA285" s="59"/>
      <c r="ADB285" s="59"/>
      <c r="ADC285" s="59"/>
      <c r="ADD285" s="59"/>
      <c r="ADE285" s="59"/>
      <c r="ADF285" s="59"/>
      <c r="ADG285" s="59"/>
      <c r="ADH285" s="59"/>
      <c r="ADI285" s="59"/>
      <c r="ADJ285" s="59"/>
      <c r="ADK285" s="59"/>
      <c r="ADL285" s="59"/>
      <c r="ADM285" s="59"/>
      <c r="ADN285" s="59"/>
      <c r="ADO285" s="59"/>
      <c r="ADP285" s="59"/>
      <c r="ADQ285" s="59"/>
      <c r="ADR285" s="59"/>
      <c r="ADS285" s="59"/>
      <c r="ADT285" s="59"/>
      <c r="ADU285" s="59"/>
      <c r="ADV285" s="59"/>
      <c r="ADW285" s="59"/>
      <c r="ADX285" s="59"/>
      <c r="ADY285" s="59"/>
      <c r="ADZ285" s="59"/>
      <c r="AEA285" s="59"/>
      <c r="AEB285" s="59"/>
      <c r="AEC285" s="59"/>
      <c r="AED285" s="59"/>
      <c r="AEE285" s="59"/>
      <c r="AEF285" s="59"/>
      <c r="AEG285" s="59"/>
      <c r="AEH285" s="59"/>
      <c r="AEI285" s="59"/>
      <c r="AEJ285" s="59"/>
      <c r="AEK285" s="59"/>
      <c r="AEL285" s="59"/>
      <c r="AEM285" s="59"/>
      <c r="AEN285" s="59"/>
      <c r="AEO285" s="59"/>
      <c r="AEP285" s="59"/>
      <c r="AEQ285" s="59"/>
      <c r="AER285" s="59"/>
      <c r="AES285" s="59"/>
      <c r="AET285" s="59"/>
      <c r="AEU285" s="59"/>
      <c r="AEV285" s="59"/>
      <c r="AEW285" s="59"/>
      <c r="AEX285" s="59"/>
      <c r="AEY285" s="59"/>
      <c r="AEZ285" s="59"/>
      <c r="AFA285" s="59"/>
      <c r="AFB285" s="59"/>
      <c r="AFC285" s="59"/>
      <c r="AFD285" s="59"/>
      <c r="AFE285" s="59"/>
      <c r="AFF285" s="59"/>
      <c r="AFG285" s="59"/>
      <c r="AFH285" s="59"/>
      <c r="AFI285" s="59"/>
      <c r="AFJ285" s="59"/>
      <c r="AFK285" s="59"/>
      <c r="AFL285" s="59"/>
      <c r="AFM285" s="59"/>
      <c r="AFN285" s="59"/>
      <c r="AFO285" s="59"/>
      <c r="AFP285" s="59"/>
      <c r="AFQ285" s="59"/>
      <c r="AFR285" s="59"/>
      <c r="AFS285" s="59"/>
      <c r="AFT285" s="59"/>
      <c r="AFU285" s="59"/>
      <c r="AFV285" s="59"/>
      <c r="AFW285" s="59"/>
      <c r="AFX285" s="59"/>
      <c r="AFY285" s="59"/>
      <c r="AFZ285" s="59"/>
      <c r="AGA285" s="59"/>
      <c r="AGB285" s="59"/>
      <c r="AGC285" s="59"/>
      <c r="AGD285" s="59"/>
      <c r="AGE285" s="59"/>
      <c r="AGF285" s="59"/>
      <c r="AGG285" s="59"/>
      <c r="AGH285" s="59"/>
      <c r="AGI285" s="59"/>
      <c r="AGJ285" s="59"/>
      <c r="AGK285" s="59"/>
      <c r="AGL285" s="59"/>
      <c r="AGM285" s="59"/>
      <c r="AGN285" s="59"/>
      <c r="AGO285" s="59"/>
      <c r="AGP285" s="59"/>
      <c r="AGQ285" s="59"/>
      <c r="AGR285" s="59"/>
      <c r="AGS285" s="59"/>
      <c r="AGT285" s="59"/>
      <c r="AGU285" s="59"/>
      <c r="AGV285" s="59"/>
      <c r="AGW285" s="59"/>
      <c r="AGX285" s="59"/>
      <c r="AGY285" s="59"/>
      <c r="AGZ285" s="59"/>
      <c r="AHA285" s="59"/>
      <c r="AHB285" s="59"/>
      <c r="AHC285" s="59"/>
      <c r="AHD285" s="59"/>
      <c r="AHE285" s="59"/>
      <c r="AHF285" s="59"/>
      <c r="AHG285" s="59"/>
      <c r="AHH285" s="59"/>
      <c r="AHI285" s="59"/>
      <c r="AHJ285" s="59"/>
      <c r="AHK285" s="59"/>
      <c r="AHL285" s="59"/>
      <c r="AHM285" s="59"/>
      <c r="AHN285" s="59"/>
      <c r="AHO285" s="59"/>
      <c r="AHP285" s="59"/>
      <c r="AHQ285" s="59"/>
      <c r="AHR285" s="59"/>
      <c r="AHS285" s="59"/>
      <c r="AHT285" s="59"/>
      <c r="AHU285" s="59"/>
      <c r="AHV285" s="59"/>
      <c r="AHW285" s="59"/>
      <c r="AHX285" s="59"/>
      <c r="AHY285" s="59"/>
      <c r="AHZ285" s="59"/>
      <c r="AIA285" s="59"/>
      <c r="AIB285" s="59"/>
      <c r="AIC285" s="59"/>
      <c r="AID285" s="59"/>
      <c r="AIE285" s="59"/>
      <c r="AIF285" s="59"/>
      <c r="AIG285" s="59"/>
      <c r="AIH285" s="59"/>
      <c r="AII285" s="59"/>
      <c r="AIJ285" s="59"/>
      <c r="AIK285" s="59"/>
      <c r="AIL285" s="59"/>
      <c r="AIM285" s="59"/>
      <c r="AIN285" s="59"/>
      <c r="AIO285" s="59"/>
      <c r="AIP285" s="59"/>
      <c r="AIQ285" s="59"/>
      <c r="AIR285" s="59"/>
      <c r="AIS285" s="59"/>
      <c r="AIT285" s="59"/>
      <c r="AIU285" s="59"/>
      <c r="AIV285" s="59"/>
      <c r="AIW285" s="59"/>
      <c r="AIX285" s="59"/>
      <c r="AIY285" s="59"/>
      <c r="AIZ285" s="59"/>
      <c r="AJA285" s="59"/>
      <c r="AJB285" s="59"/>
      <c r="AJC285" s="59"/>
      <c r="AJD285" s="59"/>
      <c r="AJE285" s="59"/>
      <c r="AJF285" s="59"/>
      <c r="AJG285" s="59"/>
      <c r="AJH285" s="59"/>
      <c r="AJI285" s="59"/>
      <c r="AJJ285" s="59"/>
      <c r="AJK285" s="59"/>
      <c r="AJL285" s="59"/>
      <c r="AJM285" s="59"/>
      <c r="AJN285" s="59"/>
      <c r="AJO285" s="59"/>
      <c r="AJP285" s="59"/>
      <c r="AJQ285" s="59"/>
      <c r="AJR285" s="59"/>
      <c r="AJS285" s="59"/>
      <c r="AJT285" s="59"/>
      <c r="AJU285" s="59"/>
      <c r="AJV285" s="59"/>
      <c r="AJW285" s="59"/>
      <c r="AJX285" s="59"/>
      <c r="AJY285" s="59"/>
      <c r="AJZ285" s="59"/>
      <c r="AKA285" s="59"/>
      <c r="AKB285" s="59"/>
      <c r="AKC285" s="59"/>
      <c r="AKD285" s="59"/>
      <c r="AKE285" s="59"/>
      <c r="AKF285" s="59"/>
      <c r="AKG285" s="59"/>
      <c r="AKH285" s="59"/>
      <c r="AKI285" s="59"/>
      <c r="AKJ285" s="59"/>
      <c r="AKK285" s="59"/>
      <c r="AKL285" s="59"/>
      <c r="AKM285" s="59"/>
      <c r="AKN285" s="59"/>
      <c r="AKO285" s="59"/>
      <c r="AKP285" s="59"/>
      <c r="AKQ285" s="59"/>
      <c r="AKR285" s="59"/>
      <c r="AKS285" s="59"/>
      <c r="AKT285" s="59"/>
      <c r="AKU285" s="59"/>
      <c r="AKV285" s="59"/>
      <c r="AKW285" s="59"/>
      <c r="AKX285" s="59"/>
      <c r="AKY285" s="59"/>
      <c r="AKZ285" s="59"/>
      <c r="ALA285" s="59"/>
      <c r="ALB285" s="59"/>
      <c r="ALC285" s="59"/>
      <c r="ALD285" s="59"/>
      <c r="ALE285" s="59"/>
      <c r="ALF285" s="59"/>
      <c r="ALG285" s="59"/>
      <c r="ALH285" s="59"/>
      <c r="ALI285" s="59"/>
      <c r="ALJ285" s="59"/>
      <c r="ALK285" s="59"/>
      <c r="ALL285" s="59"/>
      <c r="ALM285" s="59"/>
      <c r="ALN285" s="59"/>
      <c r="ALO285" s="59"/>
      <c r="ALP285" s="59"/>
      <c r="ALQ285" s="59"/>
      <c r="ALR285" s="59"/>
      <c r="ALS285" s="59"/>
      <c r="ALT285" s="59"/>
      <c r="ALU285" s="59"/>
      <c r="ALV285" s="59"/>
      <c r="ALW285" s="59"/>
      <c r="ALX285" s="59"/>
      <c r="ALY285" s="59"/>
      <c r="ALZ285" s="59"/>
      <c r="AMA285" s="59"/>
      <c r="AMB285" s="59"/>
      <c r="AMC285" s="59"/>
      <c r="AMD285" s="59"/>
      <c r="AME285" s="59"/>
      <c r="AMF285" s="59"/>
      <c r="AMG285" s="59"/>
      <c r="AMH285" s="59"/>
      <c r="AMI285" s="59"/>
      <c r="AMJ285" s="59"/>
      <c r="AMK285" s="59"/>
      <c r="AML285" s="59"/>
      <c r="AMM285" s="59"/>
      <c r="AMN285" s="59"/>
      <c r="AMO285" s="59"/>
      <c r="AMP285" s="59"/>
      <c r="AMQ285" s="59"/>
      <c r="AMR285" s="59"/>
      <c r="AMS285" s="59"/>
      <c r="AMT285" s="59"/>
      <c r="AMU285" s="59"/>
      <c r="AMV285" s="59"/>
      <c r="AMW285" s="59"/>
      <c r="AMX285" s="59"/>
      <c r="AMY285" s="59"/>
      <c r="AMZ285" s="59"/>
      <c r="ANA285" s="59"/>
      <c r="ANB285" s="59"/>
      <c r="ANC285" s="59"/>
      <c r="AND285" s="59"/>
      <c r="ANE285" s="59"/>
      <c r="ANF285" s="59"/>
      <c r="ANG285" s="59"/>
      <c r="ANH285" s="59"/>
      <c r="ANI285" s="59"/>
      <c r="ANJ285" s="59"/>
      <c r="ANK285" s="59"/>
      <c r="ANL285" s="59"/>
      <c r="ANM285" s="59"/>
      <c r="ANN285" s="59"/>
      <c r="ANO285" s="59"/>
      <c r="ANP285" s="59"/>
      <c r="ANQ285" s="59"/>
      <c r="ANR285" s="59"/>
      <c r="ANS285" s="59"/>
      <c r="ANT285" s="59"/>
      <c r="ANU285" s="59"/>
      <c r="ANV285" s="59"/>
      <c r="ANW285" s="59"/>
      <c r="ANX285" s="59"/>
      <c r="ANY285" s="59"/>
      <c r="ANZ285" s="59"/>
      <c r="AOA285" s="59"/>
      <c r="AOB285" s="59"/>
      <c r="AOC285" s="59"/>
      <c r="AOD285" s="59"/>
      <c r="AOE285" s="59"/>
      <c r="AOF285" s="59"/>
      <c r="AOG285" s="59"/>
      <c r="AOH285" s="59"/>
      <c r="AOI285" s="59"/>
      <c r="AOJ285" s="59"/>
      <c r="AOK285" s="59"/>
      <c r="AOL285" s="59"/>
      <c r="AOM285" s="59"/>
      <c r="AON285" s="59"/>
      <c r="AOO285" s="59"/>
      <c r="AOP285" s="59"/>
      <c r="AOQ285" s="59"/>
      <c r="AOR285" s="59"/>
      <c r="AOS285" s="59"/>
      <c r="AOT285" s="59"/>
      <c r="AOU285" s="59"/>
      <c r="AOV285" s="59"/>
      <c r="AOW285" s="59"/>
      <c r="AOX285" s="59"/>
      <c r="AOY285" s="59"/>
      <c r="AOZ285" s="59"/>
      <c r="APA285" s="59"/>
      <c r="APB285" s="59"/>
      <c r="APC285" s="59"/>
      <c r="APD285" s="59"/>
      <c r="APE285" s="59"/>
      <c r="APF285" s="59"/>
      <c r="APG285" s="59"/>
      <c r="APH285" s="59"/>
      <c r="API285" s="59"/>
      <c r="APJ285" s="59"/>
      <c r="APK285" s="59"/>
      <c r="APL285" s="59"/>
      <c r="APM285" s="59"/>
      <c r="APN285" s="59"/>
      <c r="APO285" s="59"/>
      <c r="APP285" s="59"/>
      <c r="APQ285" s="59"/>
      <c r="APR285" s="59"/>
      <c r="APS285" s="59"/>
      <c r="APT285" s="59"/>
      <c r="APU285" s="59"/>
      <c r="APV285" s="59"/>
      <c r="APW285" s="59"/>
      <c r="APX285" s="59"/>
      <c r="APY285" s="59"/>
      <c r="APZ285" s="59"/>
      <c r="AQA285" s="59"/>
      <c r="AQB285" s="59"/>
      <c r="AQC285" s="59"/>
      <c r="AQD285" s="59"/>
      <c r="AQE285" s="59"/>
      <c r="AQF285" s="59"/>
      <c r="AQG285" s="59"/>
      <c r="AQH285" s="59"/>
      <c r="AQI285" s="59"/>
      <c r="AQJ285" s="59"/>
      <c r="AQK285" s="59"/>
      <c r="AQL285" s="59"/>
      <c r="AQM285" s="59"/>
      <c r="AQN285" s="59"/>
      <c r="AQO285" s="59"/>
      <c r="AQP285" s="59"/>
      <c r="AQQ285" s="59"/>
      <c r="AQR285" s="59"/>
      <c r="AQS285" s="59"/>
      <c r="AQT285" s="59"/>
      <c r="AQU285" s="59"/>
      <c r="AQV285" s="59"/>
      <c r="AQW285" s="59"/>
      <c r="AQX285" s="59"/>
      <c r="AQY285" s="59"/>
      <c r="AQZ285" s="59"/>
      <c r="ARA285" s="59"/>
      <c r="ARB285" s="59"/>
      <c r="ARC285" s="59"/>
      <c r="ARD285" s="59"/>
      <c r="ARE285" s="59"/>
      <c r="ARF285" s="59"/>
      <c r="ARG285" s="59"/>
      <c r="ARH285" s="59"/>
      <c r="ARI285" s="59"/>
      <c r="ARJ285" s="59"/>
      <c r="ARK285" s="59"/>
      <c r="ARL285" s="59"/>
      <c r="ARM285" s="59"/>
      <c r="ARN285" s="59"/>
      <c r="ARO285" s="59"/>
      <c r="ARP285" s="59"/>
      <c r="ARQ285" s="59"/>
      <c r="ARR285" s="59"/>
      <c r="ARS285" s="59"/>
      <c r="ART285" s="59"/>
      <c r="ARU285" s="59"/>
      <c r="ARV285" s="59"/>
      <c r="ARW285" s="59"/>
      <c r="ARX285" s="59"/>
      <c r="ARY285" s="59"/>
      <c r="ARZ285" s="59"/>
      <c r="ASA285" s="59"/>
      <c r="ASB285" s="59"/>
      <c r="ASC285" s="59"/>
      <c r="ASD285" s="59"/>
      <c r="ASE285" s="59"/>
      <c r="ASF285" s="59"/>
      <c r="ASG285" s="59"/>
      <c r="ASH285" s="59"/>
      <c r="ASI285" s="59"/>
      <c r="ASJ285" s="59"/>
      <c r="ASK285" s="59"/>
      <c r="ASL285" s="59"/>
      <c r="ASM285" s="59"/>
      <c r="ASN285" s="59"/>
      <c r="ASO285" s="59"/>
      <c r="ASP285" s="59"/>
      <c r="ASQ285" s="59"/>
      <c r="ASR285" s="59"/>
      <c r="ASS285" s="59"/>
      <c r="AST285" s="59"/>
      <c r="ASU285" s="59"/>
      <c r="ASV285" s="59"/>
      <c r="ASW285" s="59"/>
      <c r="ASX285" s="59"/>
      <c r="ASY285" s="59"/>
      <c r="ASZ285" s="59"/>
      <c r="ATA285" s="59"/>
      <c r="ATB285" s="59"/>
      <c r="ATC285" s="59"/>
      <c r="ATD285" s="59"/>
      <c r="ATE285" s="59"/>
      <c r="ATF285" s="59"/>
      <c r="ATG285" s="59"/>
      <c r="ATH285" s="59"/>
      <c r="ATI285" s="59"/>
      <c r="ATJ285" s="59"/>
      <c r="ATK285" s="59"/>
      <c r="ATL285" s="59"/>
      <c r="ATM285" s="59"/>
      <c r="ATN285" s="59"/>
      <c r="ATO285" s="59"/>
      <c r="ATP285" s="59"/>
      <c r="ATQ285" s="59"/>
      <c r="ATR285" s="59"/>
      <c r="ATS285" s="59"/>
      <c r="ATT285" s="59"/>
      <c r="ATU285" s="59"/>
      <c r="ATV285" s="59"/>
      <c r="ATW285" s="59"/>
      <c r="ATX285" s="59"/>
      <c r="ATY285" s="59"/>
      <c r="ATZ285" s="59"/>
      <c r="AUA285" s="59"/>
      <c r="AUB285" s="59"/>
      <c r="AUC285" s="59"/>
      <c r="AUD285" s="59"/>
      <c r="AUE285" s="59"/>
      <c r="AUF285" s="59"/>
      <c r="AUG285" s="59"/>
      <c r="AUH285" s="59"/>
      <c r="AUI285" s="59"/>
      <c r="AUJ285" s="59"/>
      <c r="AUK285" s="59"/>
      <c r="AUL285" s="59"/>
      <c r="AUM285" s="59"/>
      <c r="AUN285" s="59"/>
      <c r="AUO285" s="59"/>
      <c r="AUP285" s="59"/>
      <c r="AUQ285" s="59"/>
      <c r="AUR285" s="59"/>
      <c r="AUS285" s="59"/>
      <c r="AUT285" s="59"/>
      <c r="AUU285" s="59"/>
      <c r="AUV285" s="59"/>
      <c r="AUW285" s="59"/>
      <c r="AUX285" s="59"/>
      <c r="AUY285" s="59"/>
      <c r="AUZ285" s="59"/>
      <c r="AVA285" s="59"/>
      <c r="AVB285" s="59"/>
      <c r="AVC285" s="59"/>
      <c r="AVD285" s="59"/>
      <c r="AVE285" s="59"/>
      <c r="AVF285" s="59"/>
      <c r="AVG285" s="59"/>
      <c r="AVH285" s="59"/>
      <c r="AVI285" s="59"/>
      <c r="AVJ285" s="59"/>
      <c r="AVK285" s="59"/>
      <c r="AVL285" s="59"/>
      <c r="AVM285" s="59"/>
      <c r="AVN285" s="59"/>
      <c r="AVO285" s="59"/>
      <c r="AVP285" s="59"/>
      <c r="AVQ285" s="59"/>
      <c r="AVR285" s="59"/>
      <c r="AVS285" s="59"/>
      <c r="AVT285" s="59"/>
      <c r="AVU285" s="59"/>
      <c r="AVV285" s="59"/>
      <c r="AVW285" s="59"/>
      <c r="AVX285" s="59"/>
      <c r="AVY285" s="59"/>
      <c r="AVZ285" s="59"/>
      <c r="AWA285" s="59"/>
      <c r="AWB285" s="59"/>
      <c r="AWC285" s="59"/>
      <c r="AWD285" s="59"/>
      <c r="AWE285" s="59"/>
      <c r="AWF285" s="59"/>
      <c r="AWG285" s="59"/>
      <c r="AWH285" s="59"/>
      <c r="AWI285" s="59"/>
      <c r="AWJ285" s="59"/>
      <c r="AWK285" s="59"/>
      <c r="AWL285" s="59"/>
      <c r="AWM285" s="59"/>
      <c r="AWN285" s="59"/>
      <c r="AWO285" s="59"/>
      <c r="AWP285" s="59"/>
      <c r="AWQ285" s="59"/>
      <c r="AWR285" s="59"/>
      <c r="AWS285" s="59"/>
      <c r="AWT285" s="59"/>
      <c r="AWU285" s="59"/>
      <c r="AWV285" s="59"/>
      <c r="AWW285" s="59"/>
      <c r="AWX285" s="59"/>
      <c r="AWY285" s="59"/>
      <c r="AWZ285" s="59"/>
      <c r="AXA285" s="59"/>
      <c r="AXB285" s="59"/>
      <c r="AXC285" s="59"/>
      <c r="AXD285" s="59"/>
      <c r="AXE285" s="59"/>
      <c r="AXF285" s="59"/>
      <c r="AXG285" s="59"/>
      <c r="AXH285" s="59"/>
      <c r="AXI285" s="59"/>
      <c r="AXJ285" s="59"/>
      <c r="AXK285" s="59"/>
      <c r="AXL285" s="59"/>
      <c r="AXM285" s="59"/>
      <c r="AXN285" s="59"/>
      <c r="AXO285" s="59"/>
      <c r="AXP285" s="59"/>
      <c r="AXQ285" s="59"/>
      <c r="AXR285" s="59"/>
      <c r="AXS285" s="59"/>
      <c r="AXT285" s="59"/>
      <c r="AXU285" s="59"/>
      <c r="AXV285" s="59"/>
      <c r="AXW285" s="59"/>
      <c r="AXX285" s="59"/>
      <c r="AXY285" s="59"/>
      <c r="AXZ285" s="59"/>
      <c r="AYA285" s="59"/>
      <c r="AYB285" s="59"/>
      <c r="AYC285" s="59"/>
      <c r="AYD285" s="59"/>
      <c r="AYE285" s="59"/>
      <c r="AYF285" s="59"/>
      <c r="AYG285" s="59"/>
      <c r="AYH285" s="59"/>
      <c r="AYI285" s="59"/>
      <c r="AYJ285" s="59"/>
      <c r="AYK285" s="59"/>
      <c r="AYL285" s="59"/>
      <c r="AYM285" s="59"/>
      <c r="AYN285" s="59"/>
      <c r="AYO285" s="59"/>
      <c r="AYP285" s="59"/>
      <c r="AYQ285" s="59"/>
      <c r="AYR285" s="59"/>
      <c r="AYS285" s="59"/>
      <c r="AYT285" s="59"/>
      <c r="AYU285" s="59"/>
      <c r="AYV285" s="59"/>
      <c r="AYW285" s="59"/>
      <c r="AYX285" s="59"/>
      <c r="AYY285" s="59"/>
      <c r="AYZ285" s="59"/>
      <c r="AZA285" s="59"/>
      <c r="AZB285" s="59"/>
      <c r="AZC285" s="59"/>
      <c r="AZD285" s="59"/>
      <c r="AZE285" s="59"/>
      <c r="AZF285" s="59"/>
      <c r="AZG285" s="59"/>
      <c r="AZH285" s="59"/>
      <c r="AZI285" s="59"/>
      <c r="AZJ285" s="59"/>
      <c r="AZK285" s="59"/>
      <c r="AZL285" s="59"/>
      <c r="AZM285" s="59"/>
      <c r="AZN285" s="59"/>
      <c r="AZO285" s="59"/>
      <c r="AZP285" s="59"/>
      <c r="AZQ285" s="59"/>
      <c r="AZR285" s="59"/>
      <c r="AZS285" s="59"/>
      <c r="AZT285" s="59"/>
      <c r="AZU285" s="59"/>
      <c r="AZV285" s="59"/>
      <c r="AZW285" s="59"/>
      <c r="AZX285" s="59"/>
      <c r="AZY285" s="59"/>
      <c r="AZZ285" s="59"/>
      <c r="BAA285" s="59"/>
      <c r="BAB285" s="59"/>
      <c r="BAC285" s="59"/>
      <c r="BAD285" s="59"/>
      <c r="BAE285" s="59"/>
      <c r="BAF285" s="59"/>
      <c r="BAG285" s="59"/>
      <c r="BAH285" s="59"/>
      <c r="BAI285" s="59"/>
      <c r="BAJ285" s="59"/>
      <c r="BAK285" s="59"/>
      <c r="BAL285" s="59"/>
      <c r="BAM285" s="59"/>
      <c r="BAN285" s="59"/>
      <c r="BAO285" s="59"/>
      <c r="BAP285" s="59"/>
      <c r="BAQ285" s="59"/>
      <c r="BAR285" s="59"/>
      <c r="BAS285" s="59"/>
      <c r="BAT285" s="59"/>
      <c r="BAU285" s="59"/>
      <c r="BAV285" s="59"/>
      <c r="BAW285" s="59"/>
      <c r="BAX285" s="59"/>
      <c r="BAY285" s="59"/>
      <c r="BAZ285" s="59"/>
      <c r="BBA285" s="59"/>
      <c r="BBB285" s="59"/>
      <c r="BBC285" s="59"/>
      <c r="BBD285" s="59"/>
      <c r="BBE285" s="59"/>
      <c r="BBF285" s="59"/>
      <c r="BBG285" s="59"/>
      <c r="BBH285" s="59"/>
      <c r="BBI285" s="59"/>
      <c r="BBJ285" s="59"/>
      <c r="BBK285" s="59"/>
      <c r="BBL285" s="59"/>
      <c r="BBM285" s="59"/>
      <c r="BBN285" s="59"/>
      <c r="BBO285" s="59"/>
      <c r="BBP285" s="59"/>
      <c r="BBQ285" s="59"/>
      <c r="BBR285" s="59"/>
      <c r="BBS285" s="59"/>
      <c r="BBT285" s="59"/>
      <c r="BBU285" s="59"/>
      <c r="BBV285" s="59"/>
      <c r="BBW285" s="59"/>
      <c r="BBX285" s="59"/>
      <c r="BBY285" s="59"/>
      <c r="BBZ285" s="59"/>
      <c r="BCA285" s="59"/>
      <c r="BCB285" s="59"/>
      <c r="BCC285" s="59"/>
      <c r="BCD285" s="59"/>
      <c r="BCE285" s="59"/>
      <c r="BCF285" s="59"/>
      <c r="BCG285" s="59"/>
      <c r="BCH285" s="59"/>
      <c r="BCI285" s="59"/>
      <c r="BCJ285" s="59"/>
      <c r="BCK285" s="59"/>
      <c r="BCL285" s="59"/>
      <c r="BCM285" s="59"/>
      <c r="BCN285" s="59"/>
      <c r="BCO285" s="59"/>
      <c r="BCP285" s="59"/>
      <c r="BCQ285" s="59"/>
      <c r="BCR285" s="59"/>
      <c r="BCS285" s="59"/>
      <c r="BCT285" s="59"/>
      <c r="BCU285" s="59"/>
      <c r="BCV285" s="59"/>
      <c r="BCW285" s="59"/>
      <c r="BCX285" s="59"/>
      <c r="BCY285" s="59"/>
      <c r="BCZ285" s="59"/>
      <c r="BDA285" s="59"/>
      <c r="BDB285" s="59"/>
      <c r="BDC285" s="59"/>
      <c r="BDD285" s="59"/>
      <c r="BDE285" s="59"/>
      <c r="BDF285" s="59"/>
      <c r="BDG285" s="59"/>
      <c r="BDH285" s="59"/>
      <c r="BDI285" s="59"/>
      <c r="BDJ285" s="59"/>
      <c r="BDK285" s="59"/>
      <c r="BDL285" s="59"/>
      <c r="BDM285" s="59"/>
      <c r="BDN285" s="59"/>
      <c r="BDO285" s="59"/>
      <c r="BDP285" s="59"/>
      <c r="BDQ285" s="59"/>
      <c r="BDR285" s="59"/>
      <c r="BDS285" s="59"/>
      <c r="BDT285" s="59"/>
      <c r="BDU285" s="59"/>
      <c r="BDV285" s="59"/>
      <c r="BDW285" s="59"/>
      <c r="BDX285" s="59"/>
      <c r="BDY285" s="59"/>
      <c r="BDZ285" s="59"/>
      <c r="BEA285" s="59"/>
      <c r="BEB285" s="59"/>
      <c r="BEC285" s="59"/>
      <c r="BED285" s="59"/>
      <c r="BEE285" s="59"/>
      <c r="BEF285" s="59"/>
      <c r="BEG285" s="59"/>
      <c r="BEH285" s="59"/>
      <c r="BEI285" s="59"/>
      <c r="BEJ285" s="59"/>
      <c r="BEK285" s="59"/>
      <c r="BEL285" s="59"/>
      <c r="BEM285" s="59"/>
      <c r="BEN285" s="59"/>
      <c r="BEO285" s="59"/>
      <c r="BEP285" s="59"/>
      <c r="BEQ285" s="59"/>
      <c r="BER285" s="59"/>
      <c r="BES285" s="59"/>
      <c r="BET285" s="59"/>
      <c r="BEU285" s="59"/>
      <c r="BEV285" s="59"/>
      <c r="BEW285" s="59"/>
      <c r="BEX285" s="59"/>
      <c r="BEY285" s="59"/>
      <c r="BEZ285" s="59"/>
      <c r="BFA285" s="59"/>
      <c r="BFB285" s="59"/>
      <c r="BFC285" s="59"/>
      <c r="BFD285" s="59"/>
      <c r="BFE285" s="59"/>
      <c r="BFF285" s="59"/>
      <c r="BFG285" s="59"/>
      <c r="BFH285" s="59"/>
      <c r="BFI285" s="59"/>
      <c r="BFJ285" s="59"/>
      <c r="BFK285" s="59"/>
      <c r="BFL285" s="59"/>
      <c r="BFM285" s="59"/>
      <c r="BFN285" s="59"/>
      <c r="BFO285" s="59"/>
      <c r="BFP285" s="59"/>
      <c r="BFQ285" s="59"/>
      <c r="BFR285" s="59"/>
      <c r="BFS285" s="59"/>
      <c r="BFT285" s="59"/>
      <c r="BFU285" s="59"/>
      <c r="BFV285" s="59"/>
      <c r="BFW285" s="59"/>
      <c r="BFX285" s="59"/>
      <c r="BFY285" s="59"/>
      <c r="BFZ285" s="59"/>
      <c r="BGA285" s="59"/>
      <c r="BGB285" s="59"/>
      <c r="BGC285" s="59"/>
      <c r="BGD285" s="59"/>
      <c r="BGE285" s="59"/>
      <c r="BGF285" s="59"/>
      <c r="BGG285" s="59"/>
      <c r="BGH285" s="59"/>
      <c r="BGI285" s="59"/>
      <c r="BGJ285" s="59"/>
      <c r="BGK285" s="59"/>
      <c r="BGL285" s="59"/>
      <c r="BGM285" s="59"/>
      <c r="BGN285" s="59"/>
      <c r="BGO285" s="59"/>
      <c r="BGP285" s="59"/>
      <c r="BGQ285" s="59"/>
      <c r="BGR285" s="59"/>
      <c r="BGS285" s="59"/>
      <c r="BGT285" s="59"/>
      <c r="BGU285" s="59"/>
      <c r="BGV285" s="59"/>
      <c r="BGW285" s="59"/>
      <c r="BGX285" s="59"/>
      <c r="BGY285" s="59"/>
      <c r="BGZ285" s="59"/>
      <c r="BHA285" s="59"/>
      <c r="BHB285" s="59"/>
      <c r="BHC285" s="59"/>
      <c r="BHD285" s="59"/>
      <c r="BHE285" s="59"/>
      <c r="BHF285" s="59"/>
      <c r="BHG285" s="59"/>
      <c r="BHH285" s="59"/>
      <c r="BHI285" s="59"/>
      <c r="BHJ285" s="59"/>
      <c r="BHK285" s="59"/>
      <c r="BHL285" s="59"/>
      <c r="BHM285" s="59"/>
      <c r="BHN285" s="59"/>
      <c r="BHO285" s="59"/>
      <c r="BHP285" s="59"/>
      <c r="BHQ285" s="59"/>
      <c r="BHR285" s="59"/>
      <c r="BHS285" s="59"/>
      <c r="BHT285" s="59"/>
      <c r="BHU285" s="59"/>
      <c r="BHV285" s="59"/>
      <c r="BHW285" s="59"/>
      <c r="BHX285" s="59"/>
      <c r="BHY285" s="59"/>
      <c r="BHZ285" s="59"/>
      <c r="BIA285" s="59"/>
      <c r="BIB285" s="59"/>
      <c r="BIC285" s="59"/>
      <c r="BID285" s="59"/>
      <c r="BIE285" s="59"/>
      <c r="BIF285" s="59"/>
      <c r="BIG285" s="59"/>
      <c r="BIH285" s="59"/>
      <c r="BII285" s="59"/>
      <c r="BIJ285" s="59"/>
      <c r="BIK285" s="59"/>
      <c r="BIL285" s="59"/>
      <c r="BIM285" s="59"/>
      <c r="BIN285" s="59"/>
      <c r="BIO285" s="59"/>
      <c r="BIP285" s="59"/>
      <c r="BIQ285" s="59"/>
      <c r="BIR285" s="59"/>
      <c r="BIS285" s="59"/>
      <c r="BIT285" s="59"/>
      <c r="BIU285" s="59"/>
      <c r="BIV285" s="59"/>
      <c r="BIW285" s="59"/>
      <c r="BIX285" s="59"/>
      <c r="BIY285" s="59"/>
      <c r="BIZ285" s="59"/>
      <c r="BJA285" s="59"/>
      <c r="BJB285" s="59"/>
      <c r="BJC285" s="59"/>
      <c r="BJD285" s="59"/>
      <c r="BJE285" s="59"/>
      <c r="BJF285" s="59"/>
      <c r="BJG285" s="59"/>
      <c r="BJH285" s="59"/>
      <c r="BJI285" s="59"/>
      <c r="BJJ285" s="59"/>
      <c r="BJK285" s="59"/>
      <c r="BJL285" s="59"/>
      <c r="BJM285" s="59"/>
      <c r="BJN285" s="59"/>
      <c r="BJO285" s="59"/>
      <c r="BJP285" s="59"/>
      <c r="BJQ285" s="59"/>
      <c r="BJR285" s="59"/>
      <c r="BJS285" s="59"/>
      <c r="BJT285" s="59"/>
      <c r="BJU285" s="59"/>
      <c r="BJV285" s="59"/>
      <c r="BJW285" s="59"/>
      <c r="BJX285" s="59"/>
      <c r="BJY285" s="59"/>
      <c r="BJZ285" s="59"/>
      <c r="BKA285" s="59"/>
      <c r="BKB285" s="59"/>
      <c r="BKC285" s="59"/>
      <c r="BKD285" s="59"/>
      <c r="BKE285" s="59"/>
      <c r="BKF285" s="59"/>
      <c r="BKG285" s="59"/>
      <c r="BKH285" s="59"/>
      <c r="BKI285" s="59"/>
      <c r="BKJ285" s="59"/>
      <c r="BKK285" s="59"/>
      <c r="BKL285" s="59"/>
      <c r="BKM285" s="59"/>
      <c r="BKN285" s="59"/>
      <c r="BKO285" s="59"/>
      <c r="BKP285" s="59"/>
      <c r="BKQ285" s="59"/>
      <c r="BKR285" s="59"/>
      <c r="BKS285" s="59"/>
      <c r="BKT285" s="59"/>
      <c r="BKU285" s="59"/>
      <c r="BKV285" s="59"/>
      <c r="BKW285" s="59"/>
      <c r="BKX285" s="59"/>
      <c r="BKY285" s="59"/>
      <c r="BKZ285" s="59"/>
      <c r="BLA285" s="59"/>
      <c r="BLB285" s="59"/>
      <c r="BLC285" s="59"/>
      <c r="BLD285" s="59"/>
      <c r="BLE285" s="59"/>
      <c r="BLF285" s="59"/>
      <c r="BLG285" s="59"/>
      <c r="BLH285" s="59"/>
      <c r="BLI285" s="59"/>
      <c r="BLJ285" s="59"/>
      <c r="BLK285" s="59"/>
      <c r="BLL285" s="59"/>
      <c r="BLM285" s="59"/>
      <c r="BLN285" s="59"/>
      <c r="BLO285" s="59"/>
      <c r="BLP285" s="59"/>
      <c r="BLQ285" s="59"/>
      <c r="BLR285" s="59"/>
      <c r="BLS285" s="59"/>
      <c r="BLT285" s="59"/>
      <c r="BLU285" s="59"/>
      <c r="BLV285" s="59"/>
      <c r="BLW285" s="59"/>
      <c r="BLX285" s="59"/>
      <c r="BLY285" s="59"/>
      <c r="BLZ285" s="59"/>
      <c r="BMA285" s="59"/>
      <c r="BMB285" s="59"/>
      <c r="BMC285" s="59"/>
      <c r="BMD285" s="59"/>
      <c r="BME285" s="59"/>
      <c r="BMF285" s="59"/>
      <c r="BMG285" s="59"/>
      <c r="BMH285" s="59"/>
      <c r="BMI285" s="59"/>
      <c r="BMJ285" s="59"/>
      <c r="BMK285" s="59"/>
      <c r="BML285" s="59"/>
      <c r="BMM285" s="59"/>
      <c r="BMN285" s="59"/>
      <c r="BMO285" s="59"/>
      <c r="BMP285" s="59"/>
      <c r="BMQ285" s="59"/>
      <c r="BMR285" s="59"/>
      <c r="BMS285" s="59"/>
      <c r="BMT285" s="59"/>
      <c r="BMU285" s="59"/>
      <c r="BMV285" s="59"/>
      <c r="BMW285" s="59"/>
      <c r="BMX285" s="59"/>
      <c r="BMY285" s="59"/>
      <c r="BMZ285" s="59"/>
      <c r="BNA285" s="59"/>
      <c r="BNB285" s="59"/>
      <c r="BNC285" s="59"/>
      <c r="BND285" s="59"/>
      <c r="BNE285" s="59"/>
      <c r="BNF285" s="59"/>
      <c r="BNG285" s="59"/>
      <c r="BNH285" s="59"/>
      <c r="BNI285" s="59"/>
      <c r="BNJ285" s="59"/>
      <c r="BNK285" s="59"/>
      <c r="BNL285" s="59"/>
      <c r="BNM285" s="59"/>
      <c r="BNN285" s="59"/>
      <c r="BNO285" s="59"/>
      <c r="BNP285" s="59"/>
      <c r="BNQ285" s="59"/>
      <c r="BNR285" s="59"/>
      <c r="BNS285" s="59"/>
      <c r="BNT285" s="59"/>
      <c r="BNU285" s="59"/>
      <c r="BNV285" s="59"/>
      <c r="BNW285" s="59"/>
      <c r="BNX285" s="59"/>
      <c r="BNY285" s="59"/>
      <c r="BNZ285" s="59"/>
      <c r="BOA285" s="59"/>
      <c r="BOB285" s="59"/>
      <c r="BOC285" s="59"/>
      <c r="BOD285" s="59"/>
      <c r="BOE285" s="59"/>
      <c r="BOF285" s="59"/>
      <c r="BOG285" s="59"/>
      <c r="BOH285" s="59"/>
      <c r="BOI285" s="59"/>
      <c r="BOJ285" s="59"/>
      <c r="BOK285" s="59"/>
      <c r="BOL285" s="59"/>
      <c r="BOM285" s="59"/>
      <c r="BON285" s="59"/>
      <c r="BOO285" s="59"/>
      <c r="BOP285" s="59"/>
      <c r="BOQ285" s="59"/>
      <c r="BOR285" s="59"/>
      <c r="BOS285" s="59"/>
      <c r="BOT285" s="59"/>
      <c r="BOU285" s="59"/>
      <c r="BOV285" s="59"/>
      <c r="BOW285" s="59"/>
      <c r="BOX285" s="59"/>
      <c r="BOY285" s="59"/>
      <c r="BOZ285" s="59"/>
      <c r="BPA285" s="59"/>
      <c r="BPB285" s="59"/>
      <c r="BPC285" s="59"/>
      <c r="BPD285" s="59"/>
      <c r="BPE285" s="59"/>
      <c r="BPF285" s="59"/>
      <c r="BPG285" s="59"/>
      <c r="BPH285" s="59"/>
      <c r="BPI285" s="59"/>
      <c r="BPJ285" s="59"/>
      <c r="BPK285" s="59"/>
      <c r="BPL285" s="59"/>
      <c r="BPM285" s="59"/>
      <c r="BPN285" s="59"/>
      <c r="BPO285" s="59"/>
      <c r="BPP285" s="59"/>
      <c r="BPQ285" s="59"/>
      <c r="BPR285" s="59"/>
      <c r="BPS285" s="59"/>
      <c r="BPT285" s="59"/>
      <c r="BPU285" s="59"/>
      <c r="BPV285" s="59"/>
      <c r="BPW285" s="59"/>
      <c r="BPX285" s="59"/>
      <c r="BPY285" s="59"/>
      <c r="BPZ285" s="59"/>
      <c r="BQA285" s="59"/>
      <c r="BQB285" s="59"/>
      <c r="BQC285" s="59"/>
      <c r="BQD285" s="59"/>
      <c r="BQE285" s="59"/>
      <c r="BQF285" s="59"/>
      <c r="BQG285" s="59"/>
      <c r="BQH285" s="59"/>
      <c r="BQI285" s="59"/>
      <c r="BQJ285" s="59"/>
      <c r="BQK285" s="59"/>
      <c r="BQL285" s="59"/>
      <c r="BQM285" s="59"/>
      <c r="BQN285" s="59"/>
      <c r="BQO285" s="59"/>
      <c r="BQP285" s="59"/>
      <c r="BQQ285" s="59"/>
      <c r="BQR285" s="59"/>
      <c r="BQS285" s="59"/>
      <c r="BQT285" s="59"/>
      <c r="BQU285" s="59"/>
      <c r="BQV285" s="59"/>
      <c r="BQW285" s="59"/>
      <c r="BQX285" s="59"/>
      <c r="BQY285" s="59"/>
      <c r="BQZ285" s="59"/>
      <c r="BRA285" s="59"/>
      <c r="BRB285" s="59"/>
      <c r="BRC285" s="59"/>
      <c r="BRD285" s="59"/>
      <c r="BRE285" s="59"/>
      <c r="BRF285" s="59"/>
      <c r="BRG285" s="59"/>
      <c r="BRH285" s="59"/>
      <c r="BRI285" s="59"/>
      <c r="BRJ285" s="59"/>
      <c r="BRK285" s="59"/>
      <c r="BRL285" s="59"/>
      <c r="BRM285" s="59"/>
      <c r="BRN285" s="59"/>
      <c r="BRO285" s="59"/>
      <c r="BRP285" s="59"/>
      <c r="BRQ285" s="59"/>
      <c r="BRR285" s="59"/>
      <c r="BRS285" s="59"/>
      <c r="BRT285" s="59"/>
      <c r="BRU285" s="59"/>
      <c r="BRV285" s="59"/>
      <c r="BRW285" s="59"/>
      <c r="BRX285" s="59"/>
      <c r="BRY285" s="59"/>
      <c r="BRZ285" s="59"/>
      <c r="BSA285" s="59"/>
      <c r="BSB285" s="59"/>
      <c r="BSC285" s="59"/>
      <c r="BSD285" s="59"/>
      <c r="BSE285" s="59"/>
      <c r="BSF285" s="59"/>
      <c r="BSG285" s="59"/>
      <c r="BSH285" s="59"/>
      <c r="BSI285" s="59"/>
      <c r="BSJ285" s="59"/>
      <c r="BSK285" s="59"/>
      <c r="BSL285" s="59"/>
      <c r="BSM285" s="59"/>
      <c r="BSN285" s="59"/>
      <c r="BSO285" s="59"/>
      <c r="BSP285" s="59"/>
      <c r="BSQ285" s="59"/>
      <c r="BSR285" s="59"/>
      <c r="BSS285" s="59"/>
      <c r="BST285" s="59"/>
      <c r="BSU285" s="59"/>
      <c r="BSV285" s="59"/>
      <c r="BSW285" s="59"/>
      <c r="BSX285" s="59"/>
      <c r="BSY285" s="59"/>
      <c r="BSZ285" s="59"/>
      <c r="BTA285" s="59"/>
      <c r="BTB285" s="59"/>
      <c r="BTC285" s="59"/>
      <c r="BTD285" s="59"/>
      <c r="BTE285" s="59"/>
      <c r="BTF285" s="59"/>
      <c r="BTG285" s="59"/>
      <c r="BTH285" s="59"/>
      <c r="BTI285" s="59"/>
      <c r="BTJ285" s="59"/>
      <c r="BTK285" s="59"/>
      <c r="BTL285" s="59"/>
      <c r="BTM285" s="59"/>
      <c r="BTN285" s="59"/>
      <c r="BTO285" s="59"/>
      <c r="BTP285" s="59"/>
      <c r="BTQ285" s="59"/>
      <c r="BTR285" s="59"/>
      <c r="BTS285" s="59"/>
      <c r="BTT285" s="59"/>
      <c r="BTU285" s="59"/>
      <c r="BTV285" s="59"/>
      <c r="BTW285" s="59"/>
      <c r="BTX285" s="59"/>
      <c r="BTY285" s="59"/>
      <c r="BTZ285" s="59"/>
      <c r="BUA285" s="59"/>
      <c r="BUB285" s="59"/>
      <c r="BUC285" s="59"/>
      <c r="BUD285" s="59"/>
      <c r="BUE285" s="59"/>
      <c r="BUF285" s="59"/>
      <c r="BUG285" s="59"/>
      <c r="BUH285" s="59"/>
      <c r="BUI285" s="59"/>
      <c r="BUJ285" s="59"/>
      <c r="BUK285" s="59"/>
      <c r="BUL285" s="59"/>
      <c r="BUM285" s="59"/>
      <c r="BUN285" s="59"/>
      <c r="BUO285" s="59"/>
      <c r="BUP285" s="59"/>
      <c r="BUQ285" s="59"/>
      <c r="BUR285" s="59"/>
      <c r="BUS285" s="59"/>
      <c r="BUT285" s="59"/>
      <c r="BUU285" s="59"/>
      <c r="BUV285" s="59"/>
      <c r="BUW285" s="59"/>
      <c r="BUX285" s="59"/>
      <c r="BUY285" s="59"/>
      <c r="BUZ285" s="59"/>
      <c r="BVA285" s="59"/>
      <c r="BVB285" s="59"/>
      <c r="BVC285" s="59"/>
      <c r="BVD285" s="59"/>
      <c r="BVE285" s="59"/>
      <c r="BVF285" s="59"/>
      <c r="BVG285" s="59"/>
      <c r="BVH285" s="59"/>
      <c r="BVI285" s="59"/>
      <c r="BVJ285" s="59"/>
      <c r="BVK285" s="59"/>
      <c r="BVL285" s="59"/>
      <c r="BVM285" s="59"/>
      <c r="BVN285" s="59"/>
      <c r="BVO285" s="59"/>
      <c r="BVP285" s="59"/>
      <c r="BVQ285" s="59"/>
      <c r="BVR285" s="59"/>
      <c r="BVS285" s="59"/>
      <c r="BVT285" s="59"/>
      <c r="BVU285" s="59"/>
      <c r="BVV285" s="59"/>
      <c r="BVW285" s="59"/>
      <c r="BVX285" s="59"/>
      <c r="BVY285" s="59"/>
      <c r="BVZ285" s="59"/>
      <c r="BWA285" s="59"/>
      <c r="BWB285" s="59"/>
      <c r="BWC285" s="59"/>
      <c r="BWD285" s="59"/>
      <c r="BWE285" s="59"/>
      <c r="BWF285" s="59"/>
      <c r="BWG285" s="59"/>
      <c r="BWH285" s="59"/>
      <c r="BWI285" s="59"/>
      <c r="BWJ285" s="59"/>
      <c r="BWK285" s="59"/>
      <c r="BWL285" s="59"/>
      <c r="BWM285" s="59"/>
      <c r="BWN285" s="59"/>
      <c r="BWO285" s="59"/>
      <c r="BWP285" s="59"/>
      <c r="BWQ285" s="59"/>
      <c r="BWR285" s="59"/>
      <c r="BWS285" s="59"/>
      <c r="BWT285" s="59"/>
      <c r="BWU285" s="59"/>
      <c r="BWV285" s="59"/>
      <c r="BWW285" s="59"/>
      <c r="BWX285" s="59"/>
      <c r="BWY285" s="59"/>
      <c r="BWZ285" s="59"/>
      <c r="BXA285" s="59"/>
      <c r="BXB285" s="59"/>
      <c r="BXC285" s="59"/>
      <c r="BXD285" s="59"/>
      <c r="BXE285" s="59"/>
      <c r="BXF285" s="59"/>
      <c r="BXG285" s="59"/>
      <c r="BXH285" s="59"/>
      <c r="BXI285" s="59"/>
      <c r="BXJ285" s="59"/>
      <c r="BXK285" s="59"/>
      <c r="BXL285" s="59"/>
      <c r="BXM285" s="59"/>
      <c r="BXN285" s="59"/>
      <c r="BXO285" s="59"/>
      <c r="BXP285" s="59"/>
      <c r="BXQ285" s="59"/>
      <c r="BXR285" s="59"/>
      <c r="BXS285" s="59"/>
      <c r="BXT285" s="59"/>
      <c r="BXU285" s="59"/>
      <c r="BXV285" s="59"/>
      <c r="BXW285" s="59"/>
      <c r="BXX285" s="59"/>
      <c r="BXY285" s="59"/>
      <c r="BXZ285" s="59"/>
      <c r="BYA285" s="59"/>
      <c r="BYB285" s="59"/>
      <c r="BYC285" s="59"/>
      <c r="BYD285" s="59"/>
      <c r="BYE285" s="59"/>
      <c r="BYF285" s="59"/>
      <c r="BYG285" s="59"/>
      <c r="BYH285" s="59"/>
      <c r="BYI285" s="59"/>
      <c r="BYJ285" s="59"/>
      <c r="BYK285" s="59"/>
      <c r="BYL285" s="59"/>
      <c r="BYM285" s="59"/>
      <c r="BYN285" s="59"/>
      <c r="BYO285" s="59"/>
      <c r="BYP285" s="59"/>
      <c r="BYQ285" s="59"/>
      <c r="BYR285" s="59"/>
      <c r="BYS285" s="59"/>
      <c r="BYT285" s="59"/>
      <c r="BYU285" s="59"/>
      <c r="BYV285" s="59"/>
      <c r="BYW285" s="59"/>
      <c r="BYX285" s="59"/>
      <c r="BYY285" s="59"/>
      <c r="BYZ285" s="59"/>
      <c r="BZA285" s="59"/>
      <c r="BZB285" s="59"/>
      <c r="BZC285" s="59"/>
      <c r="BZD285" s="59"/>
      <c r="BZE285" s="59"/>
      <c r="BZF285" s="59"/>
      <c r="BZG285" s="59"/>
      <c r="BZH285" s="59"/>
      <c r="BZI285" s="59"/>
      <c r="BZJ285" s="59"/>
      <c r="BZK285" s="59"/>
      <c r="BZL285" s="59"/>
      <c r="BZM285" s="59"/>
      <c r="BZN285" s="59"/>
      <c r="BZO285" s="59"/>
      <c r="BZP285" s="59"/>
      <c r="BZQ285" s="59"/>
      <c r="BZR285" s="59"/>
      <c r="BZS285" s="59"/>
      <c r="BZT285" s="59"/>
      <c r="BZU285" s="59"/>
      <c r="BZV285" s="59"/>
      <c r="BZW285" s="59"/>
      <c r="BZX285" s="59"/>
      <c r="BZY285" s="59"/>
      <c r="BZZ285" s="59"/>
      <c r="CAA285" s="59"/>
      <c r="CAB285" s="59"/>
      <c r="CAC285" s="59"/>
      <c r="CAD285" s="59"/>
      <c r="CAE285" s="59"/>
      <c r="CAF285" s="59"/>
      <c r="CAG285" s="59"/>
      <c r="CAH285" s="59"/>
      <c r="CAI285" s="59"/>
      <c r="CAJ285" s="59"/>
      <c r="CAK285" s="59"/>
      <c r="CAL285" s="59"/>
      <c r="CAM285" s="59"/>
      <c r="CAN285" s="59"/>
      <c r="CAO285" s="59"/>
      <c r="CAP285" s="59"/>
      <c r="CAQ285" s="59"/>
      <c r="CAR285" s="59"/>
      <c r="CAS285" s="59"/>
      <c r="CAT285" s="59"/>
      <c r="CAU285" s="59"/>
      <c r="CAV285" s="59"/>
      <c r="CAW285" s="59"/>
      <c r="CAX285" s="59"/>
      <c r="CAY285" s="59"/>
      <c r="CAZ285" s="59"/>
      <c r="CBA285" s="59"/>
      <c r="CBB285" s="59"/>
      <c r="CBC285" s="59"/>
      <c r="CBD285" s="59"/>
      <c r="CBE285" s="59"/>
      <c r="CBF285" s="59"/>
      <c r="CBG285" s="59"/>
      <c r="CBH285" s="59"/>
      <c r="CBI285" s="59"/>
      <c r="CBJ285" s="59"/>
      <c r="CBK285" s="59"/>
      <c r="CBL285" s="59"/>
      <c r="CBM285" s="59"/>
      <c r="CBN285" s="59"/>
      <c r="CBO285" s="59"/>
      <c r="CBP285" s="59"/>
      <c r="CBQ285" s="59"/>
      <c r="CBR285" s="59"/>
      <c r="CBS285" s="59"/>
      <c r="CBT285" s="59"/>
      <c r="CBU285" s="59"/>
      <c r="CBV285" s="59"/>
      <c r="CBW285" s="59"/>
      <c r="CBX285" s="59"/>
      <c r="CBY285" s="59"/>
      <c r="CBZ285" s="59"/>
      <c r="CCA285" s="59"/>
      <c r="CCB285" s="59"/>
      <c r="CCC285" s="59"/>
      <c r="CCD285" s="59"/>
      <c r="CCE285" s="59"/>
      <c r="CCF285" s="59"/>
      <c r="CCG285" s="59"/>
      <c r="CCH285" s="59"/>
      <c r="CCI285" s="59"/>
      <c r="CCJ285" s="59"/>
      <c r="CCK285" s="59"/>
      <c r="CCL285" s="59"/>
      <c r="CCM285" s="59"/>
      <c r="CCN285" s="59"/>
      <c r="CCO285" s="59"/>
      <c r="CCP285" s="59"/>
      <c r="CCQ285" s="59"/>
      <c r="CCR285" s="59"/>
      <c r="CCS285" s="59"/>
      <c r="CCT285" s="59"/>
      <c r="CCU285" s="59"/>
      <c r="CCV285" s="59"/>
      <c r="CCW285" s="59"/>
      <c r="CCX285" s="59"/>
      <c r="CCY285" s="59"/>
      <c r="CCZ285" s="59"/>
      <c r="CDA285" s="59"/>
      <c r="CDB285" s="59"/>
      <c r="CDC285" s="59"/>
      <c r="CDD285" s="59"/>
      <c r="CDE285" s="59"/>
      <c r="CDF285" s="59"/>
      <c r="CDG285" s="59"/>
      <c r="CDH285" s="59"/>
      <c r="CDI285" s="59"/>
      <c r="CDJ285" s="59"/>
      <c r="CDK285" s="59"/>
      <c r="CDL285" s="59"/>
      <c r="CDM285" s="59"/>
      <c r="CDN285" s="59"/>
      <c r="CDO285" s="59"/>
      <c r="CDP285" s="59"/>
      <c r="CDQ285" s="59"/>
      <c r="CDR285" s="59"/>
      <c r="CDS285" s="59"/>
      <c r="CDT285" s="59"/>
      <c r="CDU285" s="59"/>
      <c r="CDV285" s="59"/>
      <c r="CDW285" s="59"/>
      <c r="CDX285" s="59"/>
      <c r="CDY285" s="59"/>
      <c r="CDZ285" s="59"/>
      <c r="CEA285" s="59"/>
      <c r="CEB285" s="59"/>
      <c r="CEC285" s="59"/>
      <c r="CED285" s="59"/>
      <c r="CEE285" s="59"/>
      <c r="CEF285" s="59"/>
      <c r="CEG285" s="59"/>
      <c r="CEH285" s="59"/>
      <c r="CEI285" s="59"/>
      <c r="CEJ285" s="59"/>
      <c r="CEK285" s="59"/>
      <c r="CEL285" s="59"/>
      <c r="CEM285" s="59"/>
      <c r="CEN285" s="59"/>
      <c r="CEO285" s="59"/>
      <c r="CEP285" s="59"/>
      <c r="CEQ285" s="59"/>
      <c r="CER285" s="59"/>
      <c r="CES285" s="59"/>
      <c r="CET285" s="59"/>
      <c r="CEU285" s="59"/>
      <c r="CEV285" s="59"/>
      <c r="CEW285" s="59"/>
      <c r="CEX285" s="59"/>
      <c r="CEY285" s="59"/>
      <c r="CEZ285" s="59"/>
      <c r="CFA285" s="59"/>
      <c r="CFB285" s="59"/>
      <c r="CFC285" s="59"/>
      <c r="CFD285" s="59"/>
      <c r="CFE285" s="59"/>
      <c r="CFF285" s="59"/>
      <c r="CFG285" s="59"/>
      <c r="CFH285" s="59"/>
      <c r="CFI285" s="59"/>
      <c r="CFJ285" s="59"/>
      <c r="CFK285" s="59"/>
      <c r="CFL285" s="59"/>
      <c r="CFM285" s="59"/>
      <c r="CFN285" s="59"/>
      <c r="CFO285" s="59"/>
      <c r="CFP285" s="59"/>
      <c r="CFQ285" s="59"/>
      <c r="CFR285" s="59"/>
      <c r="CFS285" s="59"/>
      <c r="CFT285" s="59"/>
      <c r="CFU285" s="59"/>
      <c r="CFV285" s="59"/>
      <c r="CFW285" s="59"/>
      <c r="CFX285" s="59"/>
      <c r="CFY285" s="59"/>
      <c r="CFZ285" s="59"/>
      <c r="CGA285" s="59"/>
      <c r="CGB285" s="59"/>
      <c r="CGC285" s="59"/>
      <c r="CGD285" s="59"/>
      <c r="CGE285" s="59"/>
      <c r="CGF285" s="59"/>
      <c r="CGG285" s="59"/>
      <c r="CGH285" s="59"/>
      <c r="CGI285" s="59"/>
      <c r="CGJ285" s="59"/>
      <c r="CGK285" s="59"/>
      <c r="CGL285" s="59"/>
      <c r="CGM285" s="59"/>
      <c r="CGN285" s="59"/>
      <c r="CGO285" s="59"/>
      <c r="CGP285" s="59"/>
      <c r="CGQ285" s="59"/>
      <c r="CGR285" s="59"/>
      <c r="CGS285" s="59"/>
      <c r="CGT285" s="59"/>
      <c r="CGU285" s="59"/>
      <c r="CGV285" s="59"/>
      <c r="CGW285" s="59"/>
      <c r="CGX285" s="59"/>
      <c r="CGY285" s="59"/>
      <c r="CGZ285" s="59"/>
      <c r="CHA285" s="59"/>
      <c r="CHB285" s="59"/>
      <c r="CHC285" s="59"/>
      <c r="CHD285" s="59"/>
      <c r="CHE285" s="59"/>
      <c r="CHF285" s="59"/>
      <c r="CHG285" s="59"/>
      <c r="CHH285" s="59"/>
      <c r="CHI285" s="59"/>
      <c r="CHJ285" s="59"/>
      <c r="CHK285" s="59"/>
      <c r="CHL285" s="59"/>
      <c r="CHM285" s="59"/>
      <c r="CHN285" s="59"/>
      <c r="CHO285" s="59"/>
      <c r="CHP285" s="59"/>
      <c r="CHQ285" s="59"/>
      <c r="CHR285" s="59"/>
      <c r="CHS285" s="59"/>
      <c r="CHT285" s="59"/>
      <c r="CHU285" s="59"/>
      <c r="CHV285" s="59"/>
      <c r="CHW285" s="59"/>
      <c r="CHX285" s="59"/>
      <c r="CHY285" s="59"/>
      <c r="CHZ285" s="59"/>
      <c r="CIA285" s="59"/>
      <c r="CIB285" s="59"/>
      <c r="CIC285" s="59"/>
      <c r="CID285" s="59"/>
      <c r="CIE285" s="59"/>
      <c r="CIF285" s="59"/>
      <c r="CIG285" s="59"/>
      <c r="CIH285" s="59"/>
      <c r="CII285" s="59"/>
      <c r="CIJ285" s="59"/>
      <c r="CIK285" s="59"/>
      <c r="CIL285" s="59"/>
      <c r="CIM285" s="59"/>
      <c r="CIN285" s="59"/>
      <c r="CIO285" s="59"/>
      <c r="CIP285" s="59"/>
      <c r="CIQ285" s="59"/>
      <c r="CIR285" s="59"/>
      <c r="CIS285" s="59"/>
      <c r="CIT285" s="59"/>
      <c r="CIU285" s="59"/>
      <c r="CIV285" s="59"/>
      <c r="CIW285" s="59"/>
      <c r="CIX285" s="59"/>
      <c r="CIY285" s="59"/>
      <c r="CIZ285" s="59"/>
      <c r="CJA285" s="59"/>
      <c r="CJB285" s="59"/>
      <c r="CJC285" s="59"/>
      <c r="CJD285" s="59"/>
      <c r="CJE285" s="59"/>
      <c r="CJF285" s="59"/>
      <c r="CJG285" s="59"/>
      <c r="CJH285" s="59"/>
      <c r="CJI285" s="59"/>
      <c r="CJJ285" s="59"/>
      <c r="CJK285" s="59"/>
      <c r="CJL285" s="59"/>
      <c r="CJM285" s="59"/>
      <c r="CJN285" s="59"/>
      <c r="CJO285" s="59"/>
      <c r="CJP285" s="59"/>
      <c r="CJQ285" s="59"/>
      <c r="CJR285" s="59"/>
      <c r="CJS285" s="59"/>
      <c r="CJT285" s="59"/>
      <c r="CJU285" s="59"/>
      <c r="CJV285" s="59"/>
      <c r="CJW285" s="59"/>
      <c r="CJX285" s="59"/>
      <c r="CJY285" s="59"/>
      <c r="CJZ285" s="59"/>
      <c r="CKA285" s="59"/>
      <c r="CKB285" s="59"/>
      <c r="CKC285" s="59"/>
      <c r="CKD285" s="59"/>
      <c r="CKE285" s="59"/>
      <c r="CKF285" s="59"/>
      <c r="CKG285" s="59"/>
      <c r="CKH285" s="59"/>
      <c r="CKI285" s="59"/>
      <c r="CKJ285" s="59"/>
      <c r="CKK285" s="59"/>
      <c r="CKL285" s="59"/>
      <c r="CKM285" s="59"/>
      <c r="CKN285" s="59"/>
      <c r="CKO285" s="59"/>
      <c r="CKP285" s="59"/>
      <c r="CKQ285" s="59"/>
      <c r="CKR285" s="59"/>
      <c r="CKS285" s="59"/>
      <c r="CKT285" s="59"/>
      <c r="CKU285" s="59"/>
      <c r="CKV285" s="59"/>
      <c r="CKW285" s="59"/>
      <c r="CKX285" s="59"/>
      <c r="CKY285" s="59"/>
      <c r="CKZ285" s="59"/>
      <c r="CLA285" s="59"/>
      <c r="CLB285" s="59"/>
      <c r="CLC285" s="59"/>
      <c r="CLD285" s="59"/>
      <c r="CLE285" s="59"/>
      <c r="CLF285" s="59"/>
      <c r="CLG285" s="59"/>
      <c r="CLH285" s="59"/>
      <c r="CLI285" s="59"/>
      <c r="CLJ285" s="59"/>
      <c r="CLK285" s="59"/>
      <c r="CLL285" s="59"/>
      <c r="CLM285" s="59"/>
      <c r="CLN285" s="59"/>
      <c r="CLO285" s="59"/>
      <c r="CLP285" s="59"/>
      <c r="CLQ285" s="59"/>
      <c r="CLR285" s="59"/>
      <c r="CLS285" s="59"/>
      <c r="CLT285" s="59"/>
      <c r="CLU285" s="59"/>
      <c r="CLV285" s="59"/>
      <c r="CLW285" s="59"/>
      <c r="CLX285" s="59"/>
      <c r="CLY285" s="59"/>
      <c r="CLZ285" s="59"/>
      <c r="CMA285" s="59"/>
      <c r="CMB285" s="59"/>
      <c r="CMC285" s="59"/>
      <c r="CMD285" s="59"/>
      <c r="CME285" s="59"/>
      <c r="CMF285" s="59"/>
      <c r="CMG285" s="59"/>
      <c r="CMH285" s="59"/>
      <c r="CMI285" s="59"/>
      <c r="CMJ285" s="59"/>
      <c r="CMK285" s="59"/>
      <c r="CML285" s="59"/>
      <c r="CMM285" s="59"/>
      <c r="CMN285" s="59"/>
      <c r="CMO285" s="59"/>
      <c r="CMP285" s="59"/>
      <c r="CMQ285" s="59"/>
      <c r="CMR285" s="59"/>
      <c r="CMS285" s="59"/>
      <c r="CMT285" s="59"/>
      <c r="CMU285" s="59"/>
      <c r="CMV285" s="59"/>
      <c r="CMW285" s="59"/>
      <c r="CMX285" s="59"/>
      <c r="CMY285" s="59"/>
      <c r="CMZ285" s="59"/>
      <c r="CNA285" s="59"/>
      <c r="CNB285" s="59"/>
      <c r="CNC285" s="59"/>
      <c r="CND285" s="59"/>
      <c r="CNE285" s="59"/>
      <c r="CNF285" s="59"/>
      <c r="CNG285" s="59"/>
      <c r="CNH285" s="59"/>
      <c r="CNI285" s="59"/>
      <c r="CNJ285" s="59"/>
      <c r="CNK285" s="59"/>
      <c r="CNL285" s="59"/>
      <c r="CNM285" s="59"/>
      <c r="CNN285" s="59"/>
      <c r="CNO285" s="59"/>
      <c r="CNP285" s="59"/>
      <c r="CNQ285" s="59"/>
      <c r="CNR285" s="59"/>
      <c r="CNS285" s="59"/>
      <c r="CNT285" s="59"/>
      <c r="CNU285" s="59"/>
      <c r="CNV285" s="59"/>
      <c r="CNW285" s="59"/>
      <c r="CNX285" s="59"/>
      <c r="CNY285" s="59"/>
      <c r="CNZ285" s="59"/>
      <c r="COA285" s="59"/>
      <c r="COB285" s="59"/>
      <c r="COC285" s="59"/>
      <c r="COD285" s="59"/>
      <c r="COE285" s="59"/>
      <c r="COF285" s="59"/>
      <c r="COG285" s="59"/>
      <c r="COH285" s="59"/>
      <c r="COI285" s="59"/>
      <c r="COJ285" s="59"/>
      <c r="COK285" s="59"/>
      <c r="COL285" s="59"/>
      <c r="COM285" s="59"/>
      <c r="CON285" s="59"/>
      <c r="COO285" s="59"/>
      <c r="COP285" s="59"/>
      <c r="COQ285" s="59"/>
      <c r="COR285" s="59"/>
      <c r="COS285" s="59"/>
      <c r="COT285" s="59"/>
      <c r="COU285" s="59"/>
      <c r="COV285" s="59"/>
      <c r="COW285" s="59"/>
      <c r="COX285" s="59"/>
      <c r="COY285" s="59"/>
      <c r="COZ285" s="59"/>
      <c r="CPA285" s="59"/>
      <c r="CPB285" s="59"/>
      <c r="CPC285" s="59"/>
      <c r="CPD285" s="59"/>
      <c r="CPE285" s="59"/>
      <c r="CPF285" s="59"/>
      <c r="CPG285" s="59"/>
      <c r="CPH285" s="59"/>
      <c r="CPI285" s="59"/>
      <c r="CPJ285" s="59"/>
      <c r="CPK285" s="59"/>
      <c r="CPL285" s="59"/>
      <c r="CPM285" s="59"/>
      <c r="CPN285" s="59"/>
      <c r="CPO285" s="59"/>
      <c r="CPP285" s="59"/>
      <c r="CPQ285" s="59"/>
      <c r="CPR285" s="59"/>
      <c r="CPS285" s="59"/>
      <c r="CPT285" s="59"/>
      <c r="CPU285" s="59"/>
      <c r="CPV285" s="59"/>
      <c r="CPW285" s="59"/>
      <c r="CPX285" s="59"/>
      <c r="CPY285" s="59"/>
      <c r="CPZ285" s="59"/>
      <c r="CQA285" s="59"/>
      <c r="CQB285" s="59"/>
      <c r="CQC285" s="59"/>
      <c r="CQD285" s="59"/>
      <c r="CQE285" s="59"/>
      <c r="CQF285" s="59"/>
      <c r="CQG285" s="59"/>
      <c r="CQH285" s="59"/>
      <c r="CQI285" s="59"/>
      <c r="CQJ285" s="59"/>
      <c r="CQK285" s="59"/>
      <c r="CQL285" s="59"/>
      <c r="CQM285" s="59"/>
      <c r="CQN285" s="59"/>
      <c r="CQO285" s="59"/>
      <c r="CQP285" s="59"/>
      <c r="CQQ285" s="59"/>
      <c r="CQR285" s="59"/>
      <c r="CQS285" s="59"/>
      <c r="CQT285" s="59"/>
      <c r="CQU285" s="59"/>
      <c r="CQV285" s="59"/>
      <c r="CQW285" s="59"/>
      <c r="CQX285" s="59"/>
      <c r="CQY285" s="59"/>
      <c r="CQZ285" s="59"/>
      <c r="CRA285" s="59"/>
      <c r="CRB285" s="59"/>
      <c r="CRC285" s="59"/>
      <c r="CRD285" s="59"/>
      <c r="CRE285" s="59"/>
      <c r="CRF285" s="59"/>
      <c r="CRG285" s="59"/>
      <c r="CRH285" s="59"/>
      <c r="CRI285" s="59"/>
      <c r="CRJ285" s="59"/>
      <c r="CRK285" s="59"/>
      <c r="CRL285" s="59"/>
      <c r="CRM285" s="59"/>
      <c r="CRN285" s="59"/>
      <c r="CRO285" s="59"/>
      <c r="CRP285" s="59"/>
      <c r="CRQ285" s="59"/>
      <c r="CRR285" s="59"/>
      <c r="CRS285" s="59"/>
      <c r="CRT285" s="59"/>
      <c r="CRU285" s="59"/>
      <c r="CRV285" s="59"/>
      <c r="CRW285" s="59"/>
      <c r="CRX285" s="59"/>
      <c r="CRY285" s="59"/>
      <c r="CRZ285" s="59"/>
      <c r="CSA285" s="59"/>
      <c r="CSB285" s="59"/>
      <c r="CSC285" s="59"/>
      <c r="CSD285" s="59"/>
      <c r="CSE285" s="59"/>
      <c r="CSF285" s="59"/>
      <c r="CSG285" s="59"/>
      <c r="CSH285" s="59"/>
      <c r="CSI285" s="59"/>
      <c r="CSJ285" s="59"/>
      <c r="CSK285" s="59"/>
      <c r="CSL285" s="59"/>
      <c r="CSM285" s="59"/>
      <c r="CSN285" s="59"/>
      <c r="CSO285" s="59"/>
      <c r="CSP285" s="59"/>
      <c r="CSQ285" s="59"/>
      <c r="CSR285" s="59"/>
      <c r="CSS285" s="59"/>
      <c r="CST285" s="59"/>
      <c r="CSU285" s="59"/>
      <c r="CSV285" s="59"/>
      <c r="CSW285" s="59"/>
      <c r="CSX285" s="59"/>
      <c r="CSY285" s="59"/>
      <c r="CSZ285" s="59"/>
      <c r="CTA285" s="59"/>
      <c r="CTB285" s="59"/>
      <c r="CTC285" s="59"/>
      <c r="CTD285" s="59"/>
      <c r="CTE285" s="59"/>
      <c r="CTF285" s="59"/>
      <c r="CTG285" s="59"/>
      <c r="CTH285" s="59"/>
      <c r="CTI285" s="59"/>
      <c r="CTJ285" s="59"/>
      <c r="CTK285" s="59"/>
      <c r="CTL285" s="59"/>
      <c r="CTM285" s="59"/>
      <c r="CTN285" s="59"/>
      <c r="CTO285" s="59"/>
      <c r="CTP285" s="59"/>
      <c r="CTQ285" s="59"/>
      <c r="CTR285" s="59"/>
      <c r="CTS285" s="59"/>
      <c r="CTT285" s="59"/>
      <c r="CTU285" s="59"/>
      <c r="CTV285" s="59"/>
      <c r="CTW285" s="59"/>
      <c r="CTX285" s="59"/>
      <c r="CTY285" s="59"/>
      <c r="CTZ285" s="59"/>
      <c r="CUA285" s="59"/>
      <c r="CUB285" s="59"/>
      <c r="CUC285" s="59"/>
      <c r="CUD285" s="59"/>
      <c r="CUE285" s="59"/>
      <c r="CUF285" s="59"/>
      <c r="CUG285" s="59"/>
      <c r="CUH285" s="59"/>
      <c r="CUI285" s="59"/>
      <c r="CUJ285" s="59"/>
      <c r="CUK285" s="59"/>
      <c r="CUL285" s="59"/>
      <c r="CUM285" s="59"/>
      <c r="CUN285" s="59"/>
      <c r="CUO285" s="59"/>
      <c r="CUP285" s="59"/>
      <c r="CUQ285" s="59"/>
      <c r="CUR285" s="59"/>
      <c r="CUS285" s="59"/>
      <c r="CUT285" s="59"/>
      <c r="CUU285" s="59"/>
      <c r="CUV285" s="59"/>
      <c r="CUW285" s="59"/>
      <c r="CUX285" s="59"/>
      <c r="CUY285" s="59"/>
      <c r="CUZ285" s="59"/>
      <c r="CVA285" s="59"/>
      <c r="CVB285" s="59"/>
      <c r="CVC285" s="59"/>
      <c r="CVD285" s="59"/>
      <c r="CVE285" s="59"/>
      <c r="CVF285" s="59"/>
      <c r="CVG285" s="59"/>
      <c r="CVH285" s="59"/>
      <c r="CVI285" s="59"/>
      <c r="CVJ285" s="59"/>
      <c r="CVK285" s="59"/>
      <c r="CVL285" s="59"/>
      <c r="CVM285" s="59"/>
      <c r="CVN285" s="59"/>
      <c r="CVO285" s="59"/>
      <c r="CVP285" s="59"/>
      <c r="CVQ285" s="59"/>
      <c r="CVR285" s="59"/>
      <c r="CVS285" s="59"/>
      <c r="CVT285" s="59"/>
      <c r="CVU285" s="59"/>
      <c r="CVV285" s="59"/>
      <c r="CVW285" s="59"/>
      <c r="CVX285" s="59"/>
      <c r="CVY285" s="59"/>
      <c r="CVZ285" s="59"/>
      <c r="CWA285" s="59"/>
      <c r="CWB285" s="59"/>
      <c r="CWC285" s="59"/>
      <c r="CWD285" s="59"/>
      <c r="CWE285" s="59"/>
      <c r="CWF285" s="59"/>
      <c r="CWG285" s="59"/>
      <c r="CWH285" s="59"/>
      <c r="CWI285" s="59"/>
      <c r="CWJ285" s="59"/>
      <c r="CWK285" s="59"/>
      <c r="CWL285" s="59"/>
      <c r="CWM285" s="59"/>
      <c r="CWN285" s="59"/>
      <c r="CWO285" s="59"/>
      <c r="CWP285" s="59"/>
      <c r="CWQ285" s="59"/>
      <c r="CWR285" s="59"/>
      <c r="CWS285" s="59"/>
    </row>
    <row r="286" spans="1:2645" s="60" customFormat="1">
      <c r="A286" s="5"/>
      <c r="B286" s="5"/>
      <c r="C286" s="5"/>
      <c r="D286" s="5"/>
      <c r="E286" s="5"/>
      <c r="F286" s="5"/>
      <c r="G286" s="5"/>
      <c r="H286" s="5"/>
      <c r="I286" s="5"/>
      <c r="J286" s="5"/>
      <c r="K286" s="5"/>
      <c r="L286" s="5"/>
      <c r="M286" s="5"/>
      <c r="N286" s="5"/>
      <c r="O286" s="5"/>
      <c r="P286" s="5"/>
      <c r="Q286" s="5"/>
      <c r="R286" s="5"/>
      <c r="S286" s="5"/>
      <c r="T286" s="5"/>
      <c r="U286" s="59"/>
      <c r="V286" s="59"/>
      <c r="W286" s="6"/>
      <c r="X286" s="59"/>
      <c r="Y286" s="59"/>
      <c r="Z286" s="59"/>
      <c r="AA286" s="59"/>
      <c r="AB286" s="59"/>
      <c r="AC286"/>
      <c r="AD286"/>
      <c r="AE286"/>
      <c r="AF286"/>
      <c r="AG286"/>
      <c r="AH286"/>
      <c r="AI286"/>
      <c r="AJ286"/>
      <c r="AK286"/>
      <c r="AL286"/>
      <c r="AM286"/>
      <c r="AN286"/>
      <c r="AO286"/>
      <c r="AP286"/>
      <c r="AQ286"/>
      <c r="AR286"/>
      <c r="AS286"/>
      <c r="AT286"/>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c r="BV286" s="59"/>
      <c r="BW286" s="59"/>
      <c r="BX286" s="59"/>
      <c r="BY286" s="59"/>
      <c r="BZ286" s="59"/>
      <c r="CA286" s="59"/>
      <c r="CB286" s="59"/>
      <c r="CC286" s="59"/>
      <c r="CD286" s="59"/>
      <c r="CE286" s="59"/>
      <c r="CF286" s="59"/>
      <c r="CG286" s="59"/>
      <c r="CH286" s="59"/>
      <c r="CI286" s="59"/>
      <c r="CJ286" s="59"/>
      <c r="CK286" s="59"/>
      <c r="CL286" s="59"/>
      <c r="CM286" s="59"/>
      <c r="CN286" s="59"/>
      <c r="CO286" s="59"/>
      <c r="CP286" s="59"/>
      <c r="CQ286" s="59"/>
      <c r="CR286" s="59"/>
      <c r="CS286" s="59"/>
      <c r="CT286" s="59"/>
      <c r="CU286" s="59"/>
      <c r="CV286" s="59"/>
      <c r="CW286" s="59"/>
      <c r="CX286" s="59"/>
      <c r="CY286" s="59"/>
      <c r="CZ286" s="59"/>
      <c r="DA286" s="59"/>
      <c r="DB286" s="59"/>
      <c r="DC286" s="59"/>
      <c r="DD286" s="59"/>
      <c r="DE286" s="59"/>
      <c r="DF286" s="59"/>
      <c r="DG286" s="59"/>
      <c r="DH286" s="59"/>
      <c r="DI286" s="59"/>
      <c r="DJ286" s="59"/>
      <c r="DK286" s="59"/>
      <c r="DL286" s="59"/>
      <c r="DM286" s="59"/>
      <c r="DN286" s="59"/>
      <c r="DO286" s="59"/>
      <c r="DP286" s="59"/>
      <c r="DQ286" s="59"/>
      <c r="DR286" s="59"/>
      <c r="DS286" s="59"/>
      <c r="DT286" s="59"/>
      <c r="DU286" s="59"/>
      <c r="DV286" s="59"/>
      <c r="DW286" s="59"/>
      <c r="DX286" s="59"/>
      <c r="DY286" s="59"/>
      <c r="DZ286" s="59"/>
      <c r="EA286" s="59"/>
      <c r="EB286" s="59"/>
      <c r="EC286" s="59"/>
      <c r="ED286" s="59"/>
      <c r="EE286" s="59"/>
      <c r="EF286" s="59"/>
      <c r="EG286" s="59"/>
      <c r="EH286" s="59"/>
      <c r="EI286" s="59"/>
      <c r="EJ286" s="59"/>
      <c r="EK286" s="59"/>
      <c r="EL286" s="59"/>
      <c r="EM286" s="59"/>
      <c r="EN286" s="59"/>
      <c r="EO286" s="59"/>
      <c r="EP286" s="59"/>
      <c r="EQ286" s="59"/>
      <c r="ER286" s="59"/>
      <c r="ES286" s="59"/>
      <c r="ET286" s="59"/>
      <c r="EU286" s="59"/>
      <c r="EV286" s="59"/>
      <c r="EW286" s="59"/>
      <c r="EX286" s="59"/>
      <c r="EY286" s="59"/>
      <c r="EZ286" s="59"/>
      <c r="FA286" s="59"/>
      <c r="FB286" s="59"/>
      <c r="FC286" s="59"/>
      <c r="FD286" s="59"/>
      <c r="FE286" s="59"/>
      <c r="FF286" s="59"/>
      <c r="FG286" s="59"/>
      <c r="FH286" s="59"/>
      <c r="FI286" s="59"/>
      <c r="FJ286" s="59"/>
      <c r="FK286" s="59"/>
      <c r="FL286" s="59"/>
      <c r="FM286" s="59"/>
      <c r="FN286" s="59"/>
      <c r="FO286" s="59"/>
      <c r="FP286" s="59"/>
      <c r="FQ286" s="59"/>
      <c r="FR286" s="59"/>
      <c r="FS286" s="59"/>
      <c r="FT286" s="59"/>
      <c r="FU286" s="59"/>
      <c r="FV286" s="59"/>
      <c r="FW286" s="59"/>
      <c r="FX286" s="59"/>
      <c r="FY286" s="59"/>
      <c r="FZ286" s="59"/>
      <c r="GA286" s="59"/>
      <c r="GB286" s="59"/>
      <c r="GC286" s="59"/>
      <c r="GD286" s="59"/>
      <c r="GE286" s="59"/>
      <c r="GF286" s="59"/>
      <c r="GG286" s="59"/>
      <c r="GH286" s="59"/>
      <c r="GI286" s="59"/>
      <c r="GJ286" s="59"/>
      <c r="GK286" s="59"/>
      <c r="GL286" s="59"/>
      <c r="GM286" s="59"/>
      <c r="GN286" s="59"/>
      <c r="GO286" s="59"/>
      <c r="GP286" s="59"/>
      <c r="GQ286" s="59"/>
      <c r="GR286" s="59"/>
      <c r="GS286" s="59"/>
      <c r="GT286" s="59"/>
      <c r="GU286" s="59"/>
      <c r="GV286" s="59"/>
      <c r="GW286" s="59"/>
      <c r="GX286" s="59"/>
      <c r="GY286" s="59"/>
      <c r="GZ286" s="59"/>
      <c r="HA286" s="59"/>
      <c r="HB286" s="59"/>
      <c r="HC286" s="59"/>
      <c r="HD286" s="59"/>
      <c r="HE286" s="59"/>
      <c r="HF286" s="59"/>
      <c r="HG286" s="59"/>
      <c r="HH286" s="59"/>
      <c r="HI286" s="59"/>
      <c r="HJ286" s="59"/>
      <c r="HK286" s="59"/>
      <c r="HL286" s="59"/>
      <c r="HM286" s="59"/>
      <c r="HN286" s="59"/>
      <c r="HO286" s="59"/>
      <c r="HP286" s="59"/>
      <c r="HQ286" s="59"/>
      <c r="HR286" s="59"/>
      <c r="HS286" s="59"/>
      <c r="HT286" s="59"/>
      <c r="HU286" s="59"/>
      <c r="HV286" s="59"/>
      <c r="HW286" s="59"/>
      <c r="HX286" s="59"/>
      <c r="HY286" s="59"/>
      <c r="HZ286" s="59"/>
      <c r="IA286" s="59"/>
      <c r="IB286" s="59"/>
      <c r="IC286" s="59"/>
      <c r="ID286" s="59"/>
      <c r="IE286" s="59"/>
      <c r="IF286" s="59"/>
      <c r="IG286" s="59"/>
      <c r="IH286" s="59"/>
      <c r="II286" s="59"/>
      <c r="IJ286" s="59"/>
      <c r="IK286" s="59"/>
      <c r="IL286" s="59"/>
      <c r="IM286" s="59"/>
      <c r="IN286" s="59"/>
      <c r="IO286" s="59"/>
      <c r="IP286" s="59"/>
      <c r="IQ286" s="59"/>
      <c r="IR286" s="59"/>
      <c r="IS286" s="59"/>
      <c r="IT286" s="59"/>
      <c r="IU286" s="59"/>
      <c r="IV286" s="59"/>
      <c r="IW286" s="59"/>
      <c r="IX286" s="59"/>
      <c r="IY286" s="59"/>
      <c r="IZ286" s="59"/>
      <c r="JA286" s="59"/>
      <c r="JB286" s="59"/>
      <c r="JC286" s="59"/>
      <c r="JD286" s="59"/>
      <c r="JE286" s="59"/>
      <c r="JF286" s="59"/>
      <c r="JG286" s="59"/>
      <c r="JH286" s="59"/>
      <c r="JI286" s="59"/>
      <c r="JJ286" s="59"/>
      <c r="JK286" s="59"/>
      <c r="JL286" s="59"/>
      <c r="JM286" s="59"/>
      <c r="JN286" s="59"/>
      <c r="JO286" s="59"/>
      <c r="JP286" s="59"/>
      <c r="JQ286" s="59"/>
      <c r="JR286" s="59"/>
      <c r="JS286" s="59"/>
      <c r="JT286" s="59"/>
      <c r="JU286" s="59"/>
      <c r="JV286" s="59"/>
      <c r="JW286" s="59"/>
      <c r="JX286" s="59"/>
      <c r="JY286" s="59"/>
      <c r="JZ286" s="59"/>
      <c r="KA286" s="59"/>
      <c r="KB286" s="59"/>
      <c r="KC286" s="59"/>
      <c r="KD286" s="59"/>
      <c r="KE286" s="59"/>
      <c r="KF286" s="59"/>
      <c r="KG286" s="59"/>
      <c r="KH286" s="59"/>
      <c r="KI286" s="59"/>
      <c r="KJ286" s="59"/>
      <c r="KK286" s="59"/>
      <c r="KL286" s="59"/>
      <c r="KM286" s="59"/>
      <c r="KN286" s="59"/>
      <c r="KO286" s="59"/>
      <c r="KP286" s="59"/>
      <c r="KQ286" s="59"/>
      <c r="KR286" s="59"/>
      <c r="KS286" s="59"/>
      <c r="KT286" s="59"/>
      <c r="KU286" s="59"/>
      <c r="KV286" s="59"/>
      <c r="KW286" s="59"/>
      <c r="KX286" s="59"/>
      <c r="KY286" s="59"/>
      <c r="KZ286" s="59"/>
      <c r="LA286" s="59"/>
      <c r="LB286" s="59"/>
      <c r="LC286" s="59"/>
      <c r="LD286" s="59"/>
      <c r="LE286" s="59"/>
      <c r="LF286" s="59"/>
      <c r="LG286" s="59"/>
      <c r="LH286" s="59"/>
      <c r="LI286" s="59"/>
      <c r="LJ286" s="59"/>
      <c r="LK286" s="59"/>
      <c r="LL286" s="59"/>
      <c r="LM286" s="59"/>
      <c r="LN286" s="59"/>
      <c r="LO286" s="59"/>
      <c r="LP286" s="59"/>
      <c r="LQ286" s="59"/>
      <c r="LR286" s="59"/>
      <c r="LS286" s="59"/>
      <c r="LT286" s="59"/>
      <c r="LU286" s="59"/>
      <c r="LV286" s="59"/>
      <c r="LW286" s="59"/>
      <c r="LX286" s="59"/>
      <c r="LY286" s="59"/>
      <c r="LZ286" s="59"/>
      <c r="MA286" s="59"/>
      <c r="MB286" s="59"/>
      <c r="MC286" s="59"/>
      <c r="MD286" s="59"/>
      <c r="ME286" s="59"/>
      <c r="MF286" s="59"/>
      <c r="MG286" s="59"/>
      <c r="MH286" s="59"/>
      <c r="MI286" s="59"/>
      <c r="MJ286" s="59"/>
      <c r="MK286" s="59"/>
      <c r="ML286" s="59"/>
      <c r="MM286" s="59"/>
      <c r="MN286" s="59"/>
      <c r="MO286" s="59"/>
      <c r="MP286" s="59"/>
      <c r="MQ286" s="59"/>
      <c r="MR286" s="59"/>
      <c r="MS286" s="59"/>
      <c r="MT286" s="59"/>
      <c r="MU286" s="59"/>
      <c r="MV286" s="59"/>
      <c r="MW286" s="59"/>
      <c r="MX286" s="59"/>
      <c r="MY286" s="59"/>
      <c r="MZ286" s="59"/>
      <c r="NA286" s="59"/>
      <c r="NB286" s="59"/>
      <c r="NC286" s="59"/>
      <c r="ND286" s="59"/>
      <c r="NE286" s="59"/>
      <c r="NF286" s="59"/>
      <c r="NG286" s="59"/>
      <c r="NH286" s="59"/>
      <c r="NI286" s="59"/>
      <c r="NJ286" s="59"/>
      <c r="NK286" s="59"/>
      <c r="NL286" s="59"/>
      <c r="NM286" s="59"/>
      <c r="NN286" s="59"/>
      <c r="NO286" s="59"/>
      <c r="NP286" s="59"/>
      <c r="NQ286" s="59"/>
      <c r="NR286" s="59"/>
      <c r="NS286" s="59"/>
      <c r="NT286" s="59"/>
      <c r="NU286" s="59"/>
      <c r="NV286" s="59"/>
      <c r="NW286" s="59"/>
      <c r="NX286" s="59"/>
      <c r="NY286" s="59"/>
      <c r="NZ286" s="59"/>
      <c r="OA286" s="59"/>
      <c r="OB286" s="59"/>
      <c r="OC286" s="59"/>
      <c r="OD286" s="59"/>
      <c r="OE286" s="59"/>
      <c r="OF286" s="59"/>
      <c r="OG286" s="59"/>
      <c r="OH286" s="59"/>
      <c r="OI286" s="59"/>
      <c r="OJ286" s="59"/>
      <c r="OK286" s="59"/>
      <c r="OL286" s="59"/>
      <c r="OM286" s="59"/>
      <c r="ON286" s="59"/>
      <c r="OO286" s="59"/>
      <c r="OP286" s="59"/>
      <c r="OQ286" s="59"/>
      <c r="OR286" s="59"/>
      <c r="OS286" s="59"/>
      <c r="OT286" s="59"/>
      <c r="OU286" s="59"/>
      <c r="OV286" s="59"/>
      <c r="OW286" s="59"/>
      <c r="OX286" s="59"/>
      <c r="OY286" s="59"/>
      <c r="OZ286" s="59"/>
      <c r="PA286" s="59"/>
      <c r="PB286" s="59"/>
      <c r="PC286" s="59"/>
      <c r="PD286" s="59"/>
      <c r="PE286" s="59"/>
      <c r="PF286" s="59"/>
      <c r="PG286" s="59"/>
      <c r="PH286" s="59"/>
      <c r="PI286" s="59"/>
      <c r="PJ286" s="59"/>
      <c r="PK286" s="59"/>
      <c r="PL286" s="59"/>
      <c r="PM286" s="59"/>
      <c r="PN286" s="59"/>
      <c r="PO286" s="59"/>
      <c r="PP286" s="59"/>
      <c r="PQ286" s="59"/>
      <c r="PR286" s="59"/>
      <c r="PS286" s="59"/>
      <c r="PT286" s="59"/>
      <c r="PU286" s="59"/>
      <c r="PV286" s="59"/>
      <c r="PW286" s="59"/>
      <c r="PX286" s="59"/>
      <c r="PY286" s="59"/>
      <c r="PZ286" s="59"/>
      <c r="QA286" s="59"/>
      <c r="QB286" s="59"/>
      <c r="QC286" s="59"/>
      <c r="QD286" s="59"/>
      <c r="QE286" s="59"/>
      <c r="QF286" s="59"/>
      <c r="QG286" s="59"/>
      <c r="QH286" s="59"/>
      <c r="QI286" s="59"/>
      <c r="QJ286" s="59"/>
      <c r="QK286" s="59"/>
      <c r="QL286" s="59"/>
      <c r="QM286" s="59"/>
      <c r="QN286" s="59"/>
      <c r="QO286" s="59"/>
      <c r="QP286" s="59"/>
      <c r="QQ286" s="59"/>
      <c r="QR286" s="59"/>
      <c r="QS286" s="59"/>
      <c r="QT286" s="59"/>
      <c r="QU286" s="59"/>
      <c r="QV286" s="59"/>
      <c r="QW286" s="59"/>
      <c r="QX286" s="59"/>
      <c r="QY286" s="59"/>
      <c r="QZ286" s="59"/>
      <c r="RA286" s="59"/>
      <c r="RB286" s="59"/>
      <c r="RC286" s="59"/>
      <c r="RD286" s="59"/>
      <c r="RE286" s="59"/>
      <c r="RF286" s="59"/>
      <c r="RG286" s="59"/>
      <c r="RH286" s="59"/>
      <c r="RI286" s="59"/>
      <c r="RJ286" s="59"/>
      <c r="RK286" s="59"/>
      <c r="RL286" s="59"/>
      <c r="RM286" s="59"/>
      <c r="RN286" s="59"/>
      <c r="RO286" s="59"/>
      <c r="RP286" s="59"/>
      <c r="RQ286" s="59"/>
      <c r="RR286" s="59"/>
      <c r="RS286" s="59"/>
      <c r="RT286" s="59"/>
      <c r="RU286" s="59"/>
      <c r="RV286" s="59"/>
      <c r="RW286" s="59"/>
      <c r="RX286" s="59"/>
      <c r="RY286" s="59"/>
      <c r="RZ286" s="59"/>
      <c r="SA286" s="59"/>
      <c r="SB286" s="59"/>
      <c r="SC286" s="59"/>
      <c r="SD286" s="59"/>
      <c r="SE286" s="59"/>
      <c r="SF286" s="59"/>
      <c r="SG286" s="59"/>
      <c r="SH286" s="59"/>
      <c r="SI286" s="59"/>
      <c r="SJ286" s="59"/>
      <c r="SK286" s="59"/>
      <c r="SL286" s="59"/>
      <c r="SM286" s="59"/>
      <c r="SN286" s="59"/>
      <c r="SO286" s="59"/>
      <c r="SP286" s="59"/>
      <c r="SQ286" s="59"/>
      <c r="SR286" s="59"/>
      <c r="SS286" s="59"/>
      <c r="ST286" s="59"/>
      <c r="SU286" s="59"/>
      <c r="SV286" s="59"/>
      <c r="SW286" s="59"/>
      <c r="SX286" s="59"/>
      <c r="SY286" s="59"/>
      <c r="SZ286" s="59"/>
      <c r="TA286" s="59"/>
      <c r="TB286" s="59"/>
      <c r="TC286" s="59"/>
      <c r="TD286" s="59"/>
      <c r="TE286" s="59"/>
      <c r="TF286" s="59"/>
      <c r="TG286" s="59"/>
      <c r="TH286" s="59"/>
      <c r="TI286" s="59"/>
      <c r="TJ286" s="59"/>
      <c r="TK286" s="59"/>
      <c r="TL286" s="59"/>
      <c r="TM286" s="59"/>
      <c r="TN286" s="59"/>
      <c r="TO286" s="59"/>
      <c r="TP286" s="59"/>
      <c r="TQ286" s="59"/>
      <c r="TR286" s="59"/>
      <c r="TS286" s="59"/>
      <c r="TT286" s="59"/>
      <c r="TU286" s="59"/>
      <c r="TV286" s="59"/>
      <c r="TW286" s="59"/>
      <c r="TX286" s="59"/>
      <c r="TY286" s="59"/>
      <c r="TZ286" s="59"/>
      <c r="UA286" s="59"/>
      <c r="UB286" s="59"/>
      <c r="UC286" s="59"/>
      <c r="UD286" s="59"/>
      <c r="UE286" s="59"/>
      <c r="UF286" s="59"/>
      <c r="UG286" s="59"/>
      <c r="UH286" s="59"/>
      <c r="UI286" s="59"/>
      <c r="UJ286" s="59"/>
      <c r="UK286" s="59"/>
      <c r="UL286" s="59"/>
      <c r="UM286" s="59"/>
      <c r="UN286" s="59"/>
      <c r="UO286" s="59"/>
      <c r="UP286" s="59"/>
      <c r="UQ286" s="59"/>
      <c r="UR286" s="59"/>
      <c r="US286" s="59"/>
      <c r="UT286" s="59"/>
      <c r="UU286" s="59"/>
      <c r="UV286" s="59"/>
      <c r="UW286" s="59"/>
      <c r="UX286" s="59"/>
      <c r="UY286" s="59"/>
      <c r="UZ286" s="59"/>
      <c r="VA286" s="59"/>
      <c r="VB286" s="59"/>
      <c r="VC286" s="59"/>
      <c r="VD286" s="59"/>
      <c r="VE286" s="59"/>
      <c r="VF286" s="59"/>
      <c r="VG286" s="59"/>
      <c r="VH286" s="59"/>
      <c r="VI286" s="59"/>
      <c r="VJ286" s="59"/>
      <c r="VK286" s="59"/>
      <c r="VL286" s="59"/>
      <c r="VM286" s="59"/>
      <c r="VN286" s="59"/>
      <c r="VO286" s="59"/>
      <c r="VP286" s="59"/>
      <c r="VQ286" s="59"/>
      <c r="VR286" s="59"/>
      <c r="VS286" s="59"/>
      <c r="VT286" s="59"/>
      <c r="VU286" s="59"/>
      <c r="VV286" s="59"/>
      <c r="VW286" s="59"/>
      <c r="VX286" s="59"/>
      <c r="VY286" s="59"/>
      <c r="VZ286" s="59"/>
      <c r="WA286" s="59"/>
      <c r="WB286" s="59"/>
      <c r="WC286" s="59"/>
      <c r="WD286" s="59"/>
      <c r="WE286" s="59"/>
      <c r="WF286" s="59"/>
      <c r="WG286" s="59"/>
      <c r="WH286" s="59"/>
      <c r="WI286" s="59"/>
      <c r="WJ286" s="59"/>
      <c r="WK286" s="59"/>
      <c r="WL286" s="59"/>
      <c r="WM286" s="59"/>
      <c r="WN286" s="59"/>
      <c r="WO286" s="59"/>
      <c r="WP286" s="59"/>
      <c r="WQ286" s="59"/>
      <c r="WR286" s="59"/>
      <c r="WS286" s="59"/>
      <c r="WT286" s="59"/>
      <c r="WU286" s="59"/>
      <c r="WV286" s="59"/>
      <c r="WW286" s="59"/>
      <c r="WX286" s="59"/>
      <c r="WY286" s="59"/>
      <c r="WZ286" s="59"/>
      <c r="XA286" s="59"/>
      <c r="XB286" s="59"/>
      <c r="XC286" s="59"/>
      <c r="XD286" s="59"/>
      <c r="XE286" s="59"/>
      <c r="XF286" s="59"/>
      <c r="XG286" s="59"/>
      <c r="XH286" s="59"/>
      <c r="XI286" s="59"/>
      <c r="XJ286" s="59"/>
      <c r="XK286" s="59"/>
      <c r="XL286" s="59"/>
      <c r="XM286" s="59"/>
      <c r="XN286" s="59"/>
      <c r="XO286" s="59"/>
      <c r="XP286" s="59"/>
      <c r="XQ286" s="59"/>
      <c r="XR286" s="59"/>
      <c r="XS286" s="59"/>
      <c r="XT286" s="59"/>
      <c r="XU286" s="59"/>
      <c r="XV286" s="59"/>
      <c r="XW286" s="59"/>
      <c r="XX286" s="59"/>
      <c r="XY286" s="59"/>
      <c r="XZ286" s="59"/>
      <c r="YA286" s="59"/>
      <c r="YB286" s="59"/>
      <c r="YC286" s="59"/>
      <c r="YD286" s="59"/>
      <c r="YE286" s="59"/>
      <c r="YF286" s="59"/>
      <c r="YG286" s="59"/>
      <c r="YH286" s="59"/>
      <c r="YI286" s="59"/>
      <c r="YJ286" s="59"/>
      <c r="YK286" s="59"/>
      <c r="YL286" s="59"/>
      <c r="YM286" s="59"/>
      <c r="YN286" s="59"/>
      <c r="YO286" s="59"/>
      <c r="YP286" s="59"/>
      <c r="YQ286" s="59"/>
      <c r="YR286" s="59"/>
      <c r="YS286" s="59"/>
      <c r="YT286" s="59"/>
      <c r="YU286" s="59"/>
      <c r="YV286" s="59"/>
      <c r="YW286" s="59"/>
      <c r="YX286" s="59"/>
      <c r="YY286" s="59"/>
      <c r="YZ286" s="59"/>
      <c r="ZA286" s="59"/>
      <c r="ZB286" s="59"/>
      <c r="ZC286" s="59"/>
      <c r="ZD286" s="59"/>
      <c r="ZE286" s="59"/>
      <c r="ZF286" s="59"/>
      <c r="ZG286" s="59"/>
      <c r="ZH286" s="59"/>
      <c r="ZI286" s="59"/>
      <c r="ZJ286" s="59"/>
      <c r="ZK286" s="59"/>
      <c r="ZL286" s="59"/>
      <c r="ZM286" s="59"/>
      <c r="ZN286" s="59"/>
      <c r="ZO286" s="59"/>
      <c r="ZP286" s="59"/>
      <c r="ZQ286" s="59"/>
      <c r="ZR286" s="59"/>
      <c r="ZS286" s="59"/>
      <c r="ZT286" s="59"/>
      <c r="ZU286" s="59"/>
      <c r="ZV286" s="59"/>
      <c r="ZW286" s="59"/>
      <c r="ZX286" s="59"/>
      <c r="ZY286" s="59"/>
      <c r="ZZ286" s="59"/>
      <c r="AAA286" s="59"/>
      <c r="AAB286" s="59"/>
      <c r="AAC286" s="59"/>
      <c r="AAD286" s="59"/>
      <c r="AAE286" s="59"/>
      <c r="AAF286" s="59"/>
      <c r="AAG286" s="59"/>
      <c r="AAH286" s="59"/>
      <c r="AAI286" s="59"/>
      <c r="AAJ286" s="59"/>
      <c r="AAK286" s="59"/>
      <c r="AAL286" s="59"/>
      <c r="AAM286" s="59"/>
      <c r="AAN286" s="59"/>
      <c r="AAO286" s="59"/>
      <c r="AAP286" s="59"/>
      <c r="AAQ286" s="59"/>
      <c r="AAR286" s="59"/>
      <c r="AAS286" s="59"/>
      <c r="AAT286" s="59"/>
      <c r="AAU286" s="59"/>
      <c r="AAV286" s="59"/>
      <c r="AAW286" s="59"/>
      <c r="AAX286" s="59"/>
      <c r="AAY286" s="59"/>
      <c r="AAZ286" s="59"/>
      <c r="ABA286" s="59"/>
      <c r="ABB286" s="59"/>
      <c r="ABC286" s="59"/>
      <c r="ABD286" s="59"/>
      <c r="ABE286" s="59"/>
      <c r="ABF286" s="59"/>
      <c r="ABG286" s="59"/>
      <c r="ABH286" s="59"/>
      <c r="ABI286" s="59"/>
      <c r="ABJ286" s="59"/>
      <c r="ABK286" s="59"/>
      <c r="ABL286" s="59"/>
      <c r="ABM286" s="59"/>
      <c r="ABN286" s="59"/>
      <c r="ABO286" s="59"/>
      <c r="ABP286" s="59"/>
      <c r="ABQ286" s="59"/>
      <c r="ABR286" s="59"/>
      <c r="ABS286" s="59"/>
      <c r="ABT286" s="59"/>
      <c r="ABU286" s="59"/>
      <c r="ABV286" s="59"/>
      <c r="ABW286" s="59"/>
      <c r="ABX286" s="59"/>
      <c r="ABY286" s="59"/>
      <c r="ABZ286" s="59"/>
      <c r="ACA286" s="59"/>
      <c r="ACB286" s="59"/>
      <c r="ACC286" s="59"/>
      <c r="ACD286" s="59"/>
      <c r="ACE286" s="59"/>
      <c r="ACF286" s="59"/>
      <c r="ACG286" s="59"/>
      <c r="ACH286" s="59"/>
      <c r="ACI286" s="59"/>
      <c r="ACJ286" s="59"/>
      <c r="ACK286" s="59"/>
      <c r="ACL286" s="59"/>
      <c r="ACM286" s="59"/>
      <c r="ACN286" s="59"/>
      <c r="ACO286" s="59"/>
      <c r="ACP286" s="59"/>
      <c r="ACQ286" s="59"/>
      <c r="ACR286" s="59"/>
      <c r="ACS286" s="59"/>
      <c r="ACT286" s="59"/>
      <c r="ACU286" s="59"/>
      <c r="ACV286" s="59"/>
      <c r="ACW286" s="59"/>
      <c r="ACX286" s="59"/>
      <c r="ACY286" s="59"/>
      <c r="ACZ286" s="59"/>
      <c r="ADA286" s="59"/>
      <c r="ADB286" s="59"/>
      <c r="ADC286" s="59"/>
      <c r="ADD286" s="59"/>
      <c r="ADE286" s="59"/>
      <c r="ADF286" s="59"/>
      <c r="ADG286" s="59"/>
      <c r="ADH286" s="59"/>
      <c r="ADI286" s="59"/>
      <c r="ADJ286" s="59"/>
      <c r="ADK286" s="59"/>
      <c r="ADL286" s="59"/>
      <c r="ADM286" s="59"/>
      <c r="ADN286" s="59"/>
      <c r="ADO286" s="59"/>
      <c r="ADP286" s="59"/>
      <c r="ADQ286" s="59"/>
      <c r="ADR286" s="59"/>
      <c r="ADS286" s="59"/>
      <c r="ADT286" s="59"/>
      <c r="ADU286" s="59"/>
      <c r="ADV286" s="59"/>
      <c r="ADW286" s="59"/>
      <c r="ADX286" s="59"/>
      <c r="ADY286" s="59"/>
      <c r="ADZ286" s="59"/>
      <c r="AEA286" s="59"/>
      <c r="AEB286" s="59"/>
      <c r="AEC286" s="59"/>
      <c r="AED286" s="59"/>
      <c r="AEE286" s="59"/>
      <c r="AEF286" s="59"/>
      <c r="AEG286" s="59"/>
      <c r="AEH286" s="59"/>
      <c r="AEI286" s="59"/>
      <c r="AEJ286" s="59"/>
      <c r="AEK286" s="59"/>
      <c r="AEL286" s="59"/>
      <c r="AEM286" s="59"/>
      <c r="AEN286" s="59"/>
      <c r="AEO286" s="59"/>
      <c r="AEP286" s="59"/>
      <c r="AEQ286" s="59"/>
      <c r="AER286" s="59"/>
      <c r="AES286" s="59"/>
      <c r="AET286" s="59"/>
      <c r="AEU286" s="59"/>
      <c r="AEV286" s="59"/>
      <c r="AEW286" s="59"/>
      <c r="AEX286" s="59"/>
      <c r="AEY286" s="59"/>
      <c r="AEZ286" s="59"/>
      <c r="AFA286" s="59"/>
      <c r="AFB286" s="59"/>
      <c r="AFC286" s="59"/>
      <c r="AFD286" s="59"/>
      <c r="AFE286" s="59"/>
      <c r="AFF286" s="59"/>
      <c r="AFG286" s="59"/>
      <c r="AFH286" s="59"/>
      <c r="AFI286" s="59"/>
      <c r="AFJ286" s="59"/>
      <c r="AFK286" s="59"/>
      <c r="AFL286" s="59"/>
      <c r="AFM286" s="59"/>
      <c r="AFN286" s="59"/>
      <c r="AFO286" s="59"/>
      <c r="AFP286" s="59"/>
      <c r="AFQ286" s="59"/>
      <c r="AFR286" s="59"/>
      <c r="AFS286" s="59"/>
      <c r="AFT286" s="59"/>
      <c r="AFU286" s="59"/>
      <c r="AFV286" s="59"/>
      <c r="AFW286" s="59"/>
      <c r="AFX286" s="59"/>
      <c r="AFY286" s="59"/>
      <c r="AFZ286" s="59"/>
      <c r="AGA286" s="59"/>
      <c r="AGB286" s="59"/>
      <c r="AGC286" s="59"/>
      <c r="AGD286" s="59"/>
      <c r="AGE286" s="59"/>
      <c r="AGF286" s="59"/>
      <c r="AGG286" s="59"/>
      <c r="AGH286" s="59"/>
      <c r="AGI286" s="59"/>
      <c r="AGJ286" s="59"/>
      <c r="AGK286" s="59"/>
      <c r="AGL286" s="59"/>
      <c r="AGM286" s="59"/>
      <c r="AGN286" s="59"/>
      <c r="AGO286" s="59"/>
      <c r="AGP286" s="59"/>
      <c r="AGQ286" s="59"/>
      <c r="AGR286" s="59"/>
      <c r="AGS286" s="59"/>
      <c r="AGT286" s="59"/>
      <c r="AGU286" s="59"/>
      <c r="AGV286" s="59"/>
      <c r="AGW286" s="59"/>
      <c r="AGX286" s="59"/>
      <c r="AGY286" s="59"/>
      <c r="AGZ286" s="59"/>
      <c r="AHA286" s="59"/>
      <c r="AHB286" s="59"/>
      <c r="AHC286" s="59"/>
      <c r="AHD286" s="59"/>
      <c r="AHE286" s="59"/>
      <c r="AHF286" s="59"/>
      <c r="AHG286" s="59"/>
      <c r="AHH286" s="59"/>
      <c r="AHI286" s="59"/>
      <c r="AHJ286" s="59"/>
      <c r="AHK286" s="59"/>
      <c r="AHL286" s="59"/>
      <c r="AHM286" s="59"/>
      <c r="AHN286" s="59"/>
      <c r="AHO286" s="59"/>
      <c r="AHP286" s="59"/>
      <c r="AHQ286" s="59"/>
      <c r="AHR286" s="59"/>
      <c r="AHS286" s="59"/>
      <c r="AHT286" s="59"/>
      <c r="AHU286" s="59"/>
      <c r="AHV286" s="59"/>
      <c r="AHW286" s="59"/>
      <c r="AHX286" s="59"/>
      <c r="AHY286" s="59"/>
      <c r="AHZ286" s="59"/>
      <c r="AIA286" s="59"/>
      <c r="AIB286" s="59"/>
      <c r="AIC286" s="59"/>
      <c r="AID286" s="59"/>
      <c r="AIE286" s="59"/>
      <c r="AIF286" s="59"/>
      <c r="AIG286" s="59"/>
      <c r="AIH286" s="59"/>
      <c r="AII286" s="59"/>
      <c r="AIJ286" s="59"/>
      <c r="AIK286" s="59"/>
      <c r="AIL286" s="59"/>
      <c r="AIM286" s="59"/>
      <c r="AIN286" s="59"/>
      <c r="AIO286" s="59"/>
      <c r="AIP286" s="59"/>
      <c r="AIQ286" s="59"/>
      <c r="AIR286" s="59"/>
      <c r="AIS286" s="59"/>
      <c r="AIT286" s="59"/>
      <c r="AIU286" s="59"/>
      <c r="AIV286" s="59"/>
      <c r="AIW286" s="59"/>
      <c r="AIX286" s="59"/>
      <c r="AIY286" s="59"/>
      <c r="AIZ286" s="59"/>
      <c r="AJA286" s="59"/>
      <c r="AJB286" s="59"/>
      <c r="AJC286" s="59"/>
      <c r="AJD286" s="59"/>
      <c r="AJE286" s="59"/>
      <c r="AJF286" s="59"/>
      <c r="AJG286" s="59"/>
      <c r="AJH286" s="59"/>
      <c r="AJI286" s="59"/>
      <c r="AJJ286" s="59"/>
      <c r="AJK286" s="59"/>
      <c r="AJL286" s="59"/>
      <c r="AJM286" s="59"/>
      <c r="AJN286" s="59"/>
      <c r="AJO286" s="59"/>
      <c r="AJP286" s="59"/>
      <c r="AJQ286" s="59"/>
      <c r="AJR286" s="59"/>
      <c r="AJS286" s="59"/>
      <c r="AJT286" s="59"/>
      <c r="AJU286" s="59"/>
      <c r="AJV286" s="59"/>
      <c r="AJW286" s="59"/>
      <c r="AJX286" s="59"/>
      <c r="AJY286" s="59"/>
      <c r="AJZ286" s="59"/>
      <c r="AKA286" s="59"/>
      <c r="AKB286" s="59"/>
      <c r="AKC286" s="59"/>
      <c r="AKD286" s="59"/>
      <c r="AKE286" s="59"/>
      <c r="AKF286" s="59"/>
      <c r="AKG286" s="59"/>
      <c r="AKH286" s="59"/>
      <c r="AKI286" s="59"/>
      <c r="AKJ286" s="59"/>
      <c r="AKK286" s="59"/>
      <c r="AKL286" s="59"/>
      <c r="AKM286" s="59"/>
      <c r="AKN286" s="59"/>
      <c r="AKO286" s="59"/>
      <c r="AKP286" s="59"/>
      <c r="AKQ286" s="59"/>
      <c r="AKR286" s="59"/>
      <c r="AKS286" s="59"/>
      <c r="AKT286" s="59"/>
      <c r="AKU286" s="59"/>
      <c r="AKV286" s="59"/>
      <c r="AKW286" s="59"/>
      <c r="AKX286" s="59"/>
      <c r="AKY286" s="59"/>
      <c r="AKZ286" s="59"/>
      <c r="ALA286" s="59"/>
      <c r="ALB286" s="59"/>
      <c r="ALC286" s="59"/>
      <c r="ALD286" s="59"/>
      <c r="ALE286" s="59"/>
      <c r="ALF286" s="59"/>
      <c r="ALG286" s="59"/>
      <c r="ALH286" s="59"/>
      <c r="ALI286" s="59"/>
      <c r="ALJ286" s="59"/>
      <c r="ALK286" s="59"/>
      <c r="ALL286" s="59"/>
      <c r="ALM286" s="59"/>
      <c r="ALN286" s="59"/>
      <c r="ALO286" s="59"/>
      <c r="ALP286" s="59"/>
      <c r="ALQ286" s="59"/>
      <c r="ALR286" s="59"/>
      <c r="ALS286" s="59"/>
      <c r="ALT286" s="59"/>
      <c r="ALU286" s="59"/>
      <c r="ALV286" s="59"/>
      <c r="ALW286" s="59"/>
      <c r="ALX286" s="59"/>
      <c r="ALY286" s="59"/>
      <c r="ALZ286" s="59"/>
      <c r="AMA286" s="59"/>
      <c r="AMB286" s="59"/>
      <c r="AMC286" s="59"/>
      <c r="AMD286" s="59"/>
      <c r="AME286" s="59"/>
      <c r="AMF286" s="59"/>
      <c r="AMG286" s="59"/>
      <c r="AMH286" s="59"/>
      <c r="AMI286" s="59"/>
      <c r="AMJ286" s="59"/>
      <c r="AMK286" s="59"/>
      <c r="AML286" s="59"/>
      <c r="AMM286" s="59"/>
      <c r="AMN286" s="59"/>
      <c r="AMO286" s="59"/>
      <c r="AMP286" s="59"/>
      <c r="AMQ286" s="59"/>
      <c r="AMR286" s="59"/>
      <c r="AMS286" s="59"/>
      <c r="AMT286" s="59"/>
      <c r="AMU286" s="59"/>
      <c r="AMV286" s="59"/>
      <c r="AMW286" s="59"/>
      <c r="AMX286" s="59"/>
      <c r="AMY286" s="59"/>
      <c r="AMZ286" s="59"/>
      <c r="ANA286" s="59"/>
      <c r="ANB286" s="59"/>
      <c r="ANC286" s="59"/>
      <c r="AND286" s="59"/>
      <c r="ANE286" s="59"/>
      <c r="ANF286" s="59"/>
      <c r="ANG286" s="59"/>
      <c r="ANH286" s="59"/>
      <c r="ANI286" s="59"/>
      <c r="ANJ286" s="59"/>
      <c r="ANK286" s="59"/>
      <c r="ANL286" s="59"/>
      <c r="ANM286" s="59"/>
      <c r="ANN286" s="59"/>
      <c r="ANO286" s="59"/>
      <c r="ANP286" s="59"/>
      <c r="ANQ286" s="59"/>
      <c r="ANR286" s="59"/>
      <c r="ANS286" s="59"/>
      <c r="ANT286" s="59"/>
      <c r="ANU286" s="59"/>
      <c r="ANV286" s="59"/>
      <c r="ANW286" s="59"/>
      <c r="ANX286" s="59"/>
      <c r="ANY286" s="59"/>
      <c r="ANZ286" s="59"/>
      <c r="AOA286" s="59"/>
      <c r="AOB286" s="59"/>
      <c r="AOC286" s="59"/>
      <c r="AOD286" s="59"/>
      <c r="AOE286" s="59"/>
      <c r="AOF286" s="59"/>
      <c r="AOG286" s="59"/>
      <c r="AOH286" s="59"/>
      <c r="AOI286" s="59"/>
      <c r="AOJ286" s="59"/>
      <c r="AOK286" s="59"/>
      <c r="AOL286" s="59"/>
      <c r="AOM286" s="59"/>
      <c r="AON286" s="59"/>
      <c r="AOO286" s="59"/>
      <c r="AOP286" s="59"/>
      <c r="AOQ286" s="59"/>
      <c r="AOR286" s="59"/>
      <c r="AOS286" s="59"/>
      <c r="AOT286" s="59"/>
      <c r="AOU286" s="59"/>
      <c r="AOV286" s="59"/>
      <c r="AOW286" s="59"/>
      <c r="AOX286" s="59"/>
      <c r="AOY286" s="59"/>
      <c r="AOZ286" s="59"/>
      <c r="APA286" s="59"/>
      <c r="APB286" s="59"/>
      <c r="APC286" s="59"/>
      <c r="APD286" s="59"/>
      <c r="APE286" s="59"/>
      <c r="APF286" s="59"/>
      <c r="APG286" s="59"/>
      <c r="APH286" s="59"/>
      <c r="API286" s="59"/>
      <c r="APJ286" s="59"/>
      <c r="APK286" s="59"/>
      <c r="APL286" s="59"/>
      <c r="APM286" s="59"/>
      <c r="APN286" s="59"/>
      <c r="APO286" s="59"/>
      <c r="APP286" s="59"/>
      <c r="APQ286" s="59"/>
      <c r="APR286" s="59"/>
      <c r="APS286" s="59"/>
      <c r="APT286" s="59"/>
      <c r="APU286" s="59"/>
      <c r="APV286" s="59"/>
      <c r="APW286" s="59"/>
      <c r="APX286" s="59"/>
      <c r="APY286" s="59"/>
      <c r="APZ286" s="59"/>
      <c r="AQA286" s="59"/>
      <c r="AQB286" s="59"/>
      <c r="AQC286" s="59"/>
      <c r="AQD286" s="59"/>
      <c r="AQE286" s="59"/>
      <c r="AQF286" s="59"/>
      <c r="AQG286" s="59"/>
      <c r="AQH286" s="59"/>
      <c r="AQI286" s="59"/>
      <c r="AQJ286" s="59"/>
      <c r="AQK286" s="59"/>
      <c r="AQL286" s="59"/>
      <c r="AQM286" s="59"/>
      <c r="AQN286" s="59"/>
      <c r="AQO286" s="59"/>
      <c r="AQP286" s="59"/>
      <c r="AQQ286" s="59"/>
      <c r="AQR286" s="59"/>
      <c r="AQS286" s="59"/>
      <c r="AQT286" s="59"/>
      <c r="AQU286" s="59"/>
      <c r="AQV286" s="59"/>
      <c r="AQW286" s="59"/>
      <c r="AQX286" s="59"/>
      <c r="AQY286" s="59"/>
      <c r="AQZ286" s="59"/>
      <c r="ARA286" s="59"/>
      <c r="ARB286" s="59"/>
      <c r="ARC286" s="59"/>
      <c r="ARD286" s="59"/>
      <c r="ARE286" s="59"/>
      <c r="ARF286" s="59"/>
      <c r="ARG286" s="59"/>
      <c r="ARH286" s="59"/>
      <c r="ARI286" s="59"/>
      <c r="ARJ286" s="59"/>
      <c r="ARK286" s="59"/>
      <c r="ARL286" s="59"/>
      <c r="ARM286" s="59"/>
      <c r="ARN286" s="59"/>
      <c r="ARO286" s="59"/>
      <c r="ARP286" s="59"/>
      <c r="ARQ286" s="59"/>
      <c r="ARR286" s="59"/>
      <c r="ARS286" s="59"/>
      <c r="ART286" s="59"/>
      <c r="ARU286" s="59"/>
      <c r="ARV286" s="59"/>
      <c r="ARW286" s="59"/>
      <c r="ARX286" s="59"/>
      <c r="ARY286" s="59"/>
      <c r="ARZ286" s="59"/>
      <c r="ASA286" s="59"/>
      <c r="ASB286" s="59"/>
      <c r="ASC286" s="59"/>
      <c r="ASD286" s="59"/>
      <c r="ASE286" s="59"/>
      <c r="ASF286" s="59"/>
      <c r="ASG286" s="59"/>
      <c r="ASH286" s="59"/>
      <c r="ASI286" s="59"/>
      <c r="ASJ286" s="59"/>
      <c r="ASK286" s="59"/>
      <c r="ASL286" s="59"/>
      <c r="ASM286" s="59"/>
      <c r="ASN286" s="59"/>
      <c r="ASO286" s="59"/>
      <c r="ASP286" s="59"/>
      <c r="ASQ286" s="59"/>
      <c r="ASR286" s="59"/>
      <c r="ASS286" s="59"/>
      <c r="AST286" s="59"/>
      <c r="ASU286" s="59"/>
      <c r="ASV286" s="59"/>
      <c r="ASW286" s="59"/>
      <c r="ASX286" s="59"/>
      <c r="ASY286" s="59"/>
      <c r="ASZ286" s="59"/>
      <c r="ATA286" s="59"/>
      <c r="ATB286" s="59"/>
      <c r="ATC286" s="59"/>
      <c r="ATD286" s="59"/>
      <c r="ATE286" s="59"/>
      <c r="ATF286" s="59"/>
      <c r="ATG286" s="59"/>
      <c r="ATH286" s="59"/>
      <c r="ATI286" s="59"/>
      <c r="ATJ286" s="59"/>
      <c r="ATK286" s="59"/>
      <c r="ATL286" s="59"/>
      <c r="ATM286" s="59"/>
      <c r="ATN286" s="59"/>
      <c r="ATO286" s="59"/>
      <c r="ATP286" s="59"/>
      <c r="ATQ286" s="59"/>
      <c r="ATR286" s="59"/>
      <c r="ATS286" s="59"/>
      <c r="ATT286" s="59"/>
      <c r="ATU286" s="59"/>
      <c r="ATV286" s="59"/>
      <c r="ATW286" s="59"/>
      <c r="ATX286" s="59"/>
      <c r="ATY286" s="59"/>
      <c r="ATZ286" s="59"/>
      <c r="AUA286" s="59"/>
      <c r="AUB286" s="59"/>
      <c r="AUC286" s="59"/>
      <c r="AUD286" s="59"/>
      <c r="AUE286" s="59"/>
      <c r="AUF286" s="59"/>
      <c r="AUG286" s="59"/>
      <c r="AUH286" s="59"/>
      <c r="AUI286" s="59"/>
      <c r="AUJ286" s="59"/>
      <c r="AUK286" s="59"/>
      <c r="AUL286" s="59"/>
      <c r="AUM286" s="59"/>
      <c r="AUN286" s="59"/>
      <c r="AUO286" s="59"/>
      <c r="AUP286" s="59"/>
      <c r="AUQ286" s="59"/>
      <c r="AUR286" s="59"/>
      <c r="AUS286" s="59"/>
      <c r="AUT286" s="59"/>
      <c r="AUU286" s="59"/>
      <c r="AUV286" s="59"/>
      <c r="AUW286" s="59"/>
      <c r="AUX286" s="59"/>
      <c r="AUY286" s="59"/>
      <c r="AUZ286" s="59"/>
      <c r="AVA286" s="59"/>
      <c r="AVB286" s="59"/>
      <c r="AVC286" s="59"/>
      <c r="AVD286" s="59"/>
      <c r="AVE286" s="59"/>
      <c r="AVF286" s="59"/>
      <c r="AVG286" s="59"/>
      <c r="AVH286" s="59"/>
      <c r="AVI286" s="59"/>
      <c r="AVJ286" s="59"/>
      <c r="AVK286" s="59"/>
      <c r="AVL286" s="59"/>
      <c r="AVM286" s="59"/>
      <c r="AVN286" s="59"/>
      <c r="AVO286" s="59"/>
      <c r="AVP286" s="59"/>
      <c r="AVQ286" s="59"/>
      <c r="AVR286" s="59"/>
      <c r="AVS286" s="59"/>
      <c r="AVT286" s="59"/>
      <c r="AVU286" s="59"/>
      <c r="AVV286" s="59"/>
      <c r="AVW286" s="59"/>
      <c r="AVX286" s="59"/>
      <c r="AVY286" s="59"/>
      <c r="AVZ286" s="59"/>
      <c r="AWA286" s="59"/>
      <c r="AWB286" s="59"/>
      <c r="AWC286" s="59"/>
      <c r="AWD286" s="59"/>
      <c r="AWE286" s="59"/>
      <c r="AWF286" s="59"/>
      <c r="AWG286" s="59"/>
      <c r="AWH286" s="59"/>
      <c r="AWI286" s="59"/>
      <c r="AWJ286" s="59"/>
      <c r="AWK286" s="59"/>
      <c r="AWL286" s="59"/>
      <c r="AWM286" s="59"/>
      <c r="AWN286" s="59"/>
      <c r="AWO286" s="59"/>
      <c r="AWP286" s="59"/>
      <c r="AWQ286" s="59"/>
      <c r="AWR286" s="59"/>
      <c r="AWS286" s="59"/>
      <c r="AWT286" s="59"/>
      <c r="AWU286" s="59"/>
      <c r="AWV286" s="59"/>
      <c r="AWW286" s="59"/>
      <c r="AWX286" s="59"/>
      <c r="AWY286" s="59"/>
      <c r="AWZ286" s="59"/>
      <c r="AXA286" s="59"/>
      <c r="AXB286" s="59"/>
      <c r="AXC286" s="59"/>
      <c r="AXD286" s="59"/>
      <c r="AXE286" s="59"/>
      <c r="AXF286" s="59"/>
      <c r="AXG286" s="59"/>
      <c r="AXH286" s="59"/>
      <c r="AXI286" s="59"/>
      <c r="AXJ286" s="59"/>
      <c r="AXK286" s="59"/>
      <c r="AXL286" s="59"/>
      <c r="AXM286" s="59"/>
      <c r="AXN286" s="59"/>
      <c r="AXO286" s="59"/>
      <c r="AXP286" s="59"/>
      <c r="AXQ286" s="59"/>
      <c r="AXR286" s="59"/>
      <c r="AXS286" s="59"/>
      <c r="AXT286" s="59"/>
      <c r="AXU286" s="59"/>
      <c r="AXV286" s="59"/>
      <c r="AXW286" s="59"/>
      <c r="AXX286" s="59"/>
      <c r="AXY286" s="59"/>
      <c r="AXZ286" s="59"/>
      <c r="AYA286" s="59"/>
      <c r="AYB286" s="59"/>
      <c r="AYC286" s="59"/>
      <c r="AYD286" s="59"/>
      <c r="AYE286" s="59"/>
      <c r="AYF286" s="59"/>
      <c r="AYG286" s="59"/>
      <c r="AYH286" s="59"/>
      <c r="AYI286" s="59"/>
      <c r="AYJ286" s="59"/>
      <c r="AYK286" s="59"/>
      <c r="AYL286" s="59"/>
      <c r="AYM286" s="59"/>
      <c r="AYN286" s="59"/>
      <c r="AYO286" s="59"/>
      <c r="AYP286" s="59"/>
      <c r="AYQ286" s="59"/>
      <c r="AYR286" s="59"/>
      <c r="AYS286" s="59"/>
      <c r="AYT286" s="59"/>
      <c r="AYU286" s="59"/>
      <c r="AYV286" s="59"/>
      <c r="AYW286" s="59"/>
      <c r="AYX286" s="59"/>
      <c r="AYY286" s="59"/>
      <c r="AYZ286" s="59"/>
      <c r="AZA286" s="59"/>
      <c r="AZB286" s="59"/>
      <c r="AZC286" s="59"/>
      <c r="AZD286" s="59"/>
      <c r="AZE286" s="59"/>
      <c r="AZF286" s="59"/>
      <c r="AZG286" s="59"/>
      <c r="AZH286" s="59"/>
      <c r="AZI286" s="59"/>
      <c r="AZJ286" s="59"/>
      <c r="AZK286" s="59"/>
      <c r="AZL286" s="59"/>
      <c r="AZM286" s="59"/>
      <c r="AZN286" s="59"/>
      <c r="AZO286" s="59"/>
      <c r="AZP286" s="59"/>
      <c r="AZQ286" s="59"/>
      <c r="AZR286" s="59"/>
      <c r="AZS286" s="59"/>
      <c r="AZT286" s="59"/>
      <c r="AZU286" s="59"/>
      <c r="AZV286" s="59"/>
      <c r="AZW286" s="59"/>
      <c r="AZX286" s="59"/>
      <c r="AZY286" s="59"/>
      <c r="AZZ286" s="59"/>
      <c r="BAA286" s="59"/>
      <c r="BAB286" s="59"/>
      <c r="BAC286" s="59"/>
      <c r="BAD286" s="59"/>
      <c r="BAE286" s="59"/>
      <c r="BAF286" s="59"/>
      <c r="BAG286" s="59"/>
      <c r="BAH286" s="59"/>
      <c r="BAI286" s="59"/>
      <c r="BAJ286" s="59"/>
      <c r="BAK286" s="59"/>
      <c r="BAL286" s="59"/>
      <c r="BAM286" s="59"/>
      <c r="BAN286" s="59"/>
      <c r="BAO286" s="59"/>
      <c r="BAP286" s="59"/>
      <c r="BAQ286" s="59"/>
      <c r="BAR286" s="59"/>
      <c r="BAS286" s="59"/>
      <c r="BAT286" s="59"/>
      <c r="BAU286" s="59"/>
      <c r="BAV286" s="59"/>
      <c r="BAW286" s="59"/>
      <c r="BAX286" s="59"/>
      <c r="BAY286" s="59"/>
      <c r="BAZ286" s="59"/>
      <c r="BBA286" s="59"/>
      <c r="BBB286" s="59"/>
      <c r="BBC286" s="59"/>
      <c r="BBD286" s="59"/>
      <c r="BBE286" s="59"/>
      <c r="BBF286" s="59"/>
      <c r="BBG286" s="59"/>
      <c r="BBH286" s="59"/>
      <c r="BBI286" s="59"/>
      <c r="BBJ286" s="59"/>
      <c r="BBK286" s="59"/>
      <c r="BBL286" s="59"/>
      <c r="BBM286" s="59"/>
      <c r="BBN286" s="59"/>
      <c r="BBO286" s="59"/>
      <c r="BBP286" s="59"/>
      <c r="BBQ286" s="59"/>
      <c r="BBR286" s="59"/>
      <c r="BBS286" s="59"/>
      <c r="BBT286" s="59"/>
      <c r="BBU286" s="59"/>
      <c r="BBV286" s="59"/>
      <c r="BBW286" s="59"/>
      <c r="BBX286" s="59"/>
      <c r="BBY286" s="59"/>
      <c r="BBZ286" s="59"/>
      <c r="BCA286" s="59"/>
      <c r="BCB286" s="59"/>
      <c r="BCC286" s="59"/>
      <c r="BCD286" s="59"/>
      <c r="BCE286" s="59"/>
      <c r="BCF286" s="59"/>
      <c r="BCG286" s="59"/>
      <c r="BCH286" s="59"/>
      <c r="BCI286" s="59"/>
      <c r="BCJ286" s="59"/>
      <c r="BCK286" s="59"/>
      <c r="BCL286" s="59"/>
      <c r="BCM286" s="59"/>
      <c r="BCN286" s="59"/>
      <c r="BCO286" s="59"/>
      <c r="BCP286" s="59"/>
      <c r="BCQ286" s="59"/>
      <c r="BCR286" s="59"/>
      <c r="BCS286" s="59"/>
      <c r="BCT286" s="59"/>
      <c r="BCU286" s="59"/>
      <c r="BCV286" s="59"/>
      <c r="BCW286" s="59"/>
      <c r="BCX286" s="59"/>
      <c r="BCY286" s="59"/>
      <c r="BCZ286" s="59"/>
      <c r="BDA286" s="59"/>
      <c r="BDB286" s="59"/>
      <c r="BDC286" s="59"/>
      <c r="BDD286" s="59"/>
      <c r="BDE286" s="59"/>
      <c r="BDF286" s="59"/>
      <c r="BDG286" s="59"/>
      <c r="BDH286" s="59"/>
      <c r="BDI286" s="59"/>
      <c r="BDJ286" s="59"/>
      <c r="BDK286" s="59"/>
      <c r="BDL286" s="59"/>
      <c r="BDM286" s="59"/>
      <c r="BDN286" s="59"/>
      <c r="BDO286" s="59"/>
      <c r="BDP286" s="59"/>
      <c r="BDQ286" s="59"/>
      <c r="BDR286" s="59"/>
      <c r="BDS286" s="59"/>
      <c r="BDT286" s="59"/>
      <c r="BDU286" s="59"/>
      <c r="BDV286" s="59"/>
      <c r="BDW286" s="59"/>
      <c r="BDX286" s="59"/>
      <c r="BDY286" s="59"/>
      <c r="BDZ286" s="59"/>
      <c r="BEA286" s="59"/>
      <c r="BEB286" s="59"/>
      <c r="BEC286" s="59"/>
      <c r="BED286" s="59"/>
      <c r="BEE286" s="59"/>
      <c r="BEF286" s="59"/>
      <c r="BEG286" s="59"/>
      <c r="BEH286" s="59"/>
      <c r="BEI286" s="59"/>
      <c r="BEJ286" s="59"/>
      <c r="BEK286" s="59"/>
      <c r="BEL286" s="59"/>
      <c r="BEM286" s="59"/>
      <c r="BEN286" s="59"/>
      <c r="BEO286" s="59"/>
      <c r="BEP286" s="59"/>
      <c r="BEQ286" s="59"/>
      <c r="BER286" s="59"/>
      <c r="BES286" s="59"/>
      <c r="BET286" s="59"/>
      <c r="BEU286" s="59"/>
      <c r="BEV286" s="59"/>
      <c r="BEW286" s="59"/>
      <c r="BEX286" s="59"/>
      <c r="BEY286" s="59"/>
      <c r="BEZ286" s="59"/>
      <c r="BFA286" s="59"/>
      <c r="BFB286" s="59"/>
      <c r="BFC286" s="59"/>
      <c r="BFD286" s="59"/>
      <c r="BFE286" s="59"/>
      <c r="BFF286" s="59"/>
      <c r="BFG286" s="59"/>
      <c r="BFH286" s="59"/>
      <c r="BFI286" s="59"/>
      <c r="BFJ286" s="59"/>
      <c r="BFK286" s="59"/>
      <c r="BFL286" s="59"/>
      <c r="BFM286" s="59"/>
      <c r="BFN286" s="59"/>
      <c r="BFO286" s="59"/>
      <c r="BFP286" s="59"/>
      <c r="BFQ286" s="59"/>
      <c r="BFR286" s="59"/>
      <c r="BFS286" s="59"/>
      <c r="BFT286" s="59"/>
      <c r="BFU286" s="59"/>
      <c r="BFV286" s="59"/>
      <c r="BFW286" s="59"/>
      <c r="BFX286" s="59"/>
      <c r="BFY286" s="59"/>
      <c r="BFZ286" s="59"/>
      <c r="BGA286" s="59"/>
      <c r="BGB286" s="59"/>
      <c r="BGC286" s="59"/>
      <c r="BGD286" s="59"/>
      <c r="BGE286" s="59"/>
      <c r="BGF286" s="59"/>
      <c r="BGG286" s="59"/>
      <c r="BGH286" s="59"/>
      <c r="BGI286" s="59"/>
      <c r="BGJ286" s="59"/>
      <c r="BGK286" s="59"/>
      <c r="BGL286" s="59"/>
      <c r="BGM286" s="59"/>
      <c r="BGN286" s="59"/>
      <c r="BGO286" s="59"/>
      <c r="BGP286" s="59"/>
      <c r="BGQ286" s="59"/>
      <c r="BGR286" s="59"/>
      <c r="BGS286" s="59"/>
      <c r="BGT286" s="59"/>
      <c r="BGU286" s="59"/>
      <c r="BGV286" s="59"/>
      <c r="BGW286" s="59"/>
      <c r="BGX286" s="59"/>
      <c r="BGY286" s="59"/>
      <c r="BGZ286" s="59"/>
      <c r="BHA286" s="59"/>
      <c r="BHB286" s="59"/>
      <c r="BHC286" s="59"/>
      <c r="BHD286" s="59"/>
      <c r="BHE286" s="59"/>
      <c r="BHF286" s="59"/>
      <c r="BHG286" s="59"/>
      <c r="BHH286" s="59"/>
      <c r="BHI286" s="59"/>
      <c r="BHJ286" s="59"/>
      <c r="BHK286" s="59"/>
      <c r="BHL286" s="59"/>
      <c r="BHM286" s="59"/>
      <c r="BHN286" s="59"/>
      <c r="BHO286" s="59"/>
      <c r="BHP286" s="59"/>
      <c r="BHQ286" s="59"/>
      <c r="BHR286" s="59"/>
      <c r="BHS286" s="59"/>
      <c r="BHT286" s="59"/>
      <c r="BHU286" s="59"/>
      <c r="BHV286" s="59"/>
      <c r="BHW286" s="59"/>
      <c r="BHX286" s="59"/>
      <c r="BHY286" s="59"/>
      <c r="BHZ286" s="59"/>
      <c r="BIA286" s="59"/>
      <c r="BIB286" s="59"/>
      <c r="BIC286" s="59"/>
      <c r="BID286" s="59"/>
      <c r="BIE286" s="59"/>
      <c r="BIF286" s="59"/>
      <c r="BIG286" s="59"/>
      <c r="BIH286" s="59"/>
      <c r="BII286" s="59"/>
      <c r="BIJ286" s="59"/>
      <c r="BIK286" s="59"/>
      <c r="BIL286" s="59"/>
      <c r="BIM286" s="59"/>
      <c r="BIN286" s="59"/>
      <c r="BIO286" s="59"/>
      <c r="BIP286" s="59"/>
      <c r="BIQ286" s="59"/>
      <c r="BIR286" s="59"/>
      <c r="BIS286" s="59"/>
      <c r="BIT286" s="59"/>
      <c r="BIU286" s="59"/>
      <c r="BIV286" s="59"/>
      <c r="BIW286" s="59"/>
      <c r="BIX286" s="59"/>
      <c r="BIY286" s="59"/>
      <c r="BIZ286" s="59"/>
      <c r="BJA286" s="59"/>
      <c r="BJB286" s="59"/>
      <c r="BJC286" s="59"/>
      <c r="BJD286" s="59"/>
      <c r="BJE286" s="59"/>
      <c r="BJF286" s="59"/>
      <c r="BJG286" s="59"/>
      <c r="BJH286" s="59"/>
      <c r="BJI286" s="59"/>
      <c r="BJJ286" s="59"/>
      <c r="BJK286" s="59"/>
      <c r="BJL286" s="59"/>
      <c r="BJM286" s="59"/>
      <c r="BJN286" s="59"/>
      <c r="BJO286" s="59"/>
      <c r="BJP286" s="59"/>
      <c r="BJQ286" s="59"/>
      <c r="BJR286" s="59"/>
      <c r="BJS286" s="59"/>
      <c r="BJT286" s="59"/>
      <c r="BJU286" s="59"/>
      <c r="BJV286" s="59"/>
      <c r="BJW286" s="59"/>
      <c r="BJX286" s="59"/>
      <c r="BJY286" s="59"/>
      <c r="BJZ286" s="59"/>
      <c r="BKA286" s="59"/>
      <c r="BKB286" s="59"/>
      <c r="BKC286" s="59"/>
      <c r="BKD286" s="59"/>
      <c r="BKE286" s="59"/>
      <c r="BKF286" s="59"/>
      <c r="BKG286" s="59"/>
      <c r="BKH286" s="59"/>
      <c r="BKI286" s="59"/>
      <c r="BKJ286" s="59"/>
      <c r="BKK286" s="59"/>
      <c r="BKL286" s="59"/>
      <c r="BKM286" s="59"/>
      <c r="BKN286" s="59"/>
      <c r="BKO286" s="59"/>
      <c r="BKP286" s="59"/>
      <c r="BKQ286" s="59"/>
      <c r="BKR286" s="59"/>
      <c r="BKS286" s="59"/>
      <c r="BKT286" s="59"/>
      <c r="BKU286" s="59"/>
      <c r="BKV286" s="59"/>
      <c r="BKW286" s="59"/>
      <c r="BKX286" s="59"/>
      <c r="BKY286" s="59"/>
      <c r="BKZ286" s="59"/>
      <c r="BLA286" s="59"/>
      <c r="BLB286" s="59"/>
      <c r="BLC286" s="59"/>
      <c r="BLD286" s="59"/>
      <c r="BLE286" s="59"/>
      <c r="BLF286" s="59"/>
      <c r="BLG286" s="59"/>
      <c r="BLH286" s="59"/>
      <c r="BLI286" s="59"/>
      <c r="BLJ286" s="59"/>
      <c r="BLK286" s="59"/>
      <c r="BLL286" s="59"/>
      <c r="BLM286" s="59"/>
      <c r="BLN286" s="59"/>
      <c r="BLO286" s="59"/>
      <c r="BLP286" s="59"/>
      <c r="BLQ286" s="59"/>
      <c r="BLR286" s="59"/>
      <c r="BLS286" s="59"/>
      <c r="BLT286" s="59"/>
      <c r="BLU286" s="59"/>
      <c r="BLV286" s="59"/>
      <c r="BLW286" s="59"/>
      <c r="BLX286" s="59"/>
      <c r="BLY286" s="59"/>
      <c r="BLZ286" s="59"/>
      <c r="BMA286" s="59"/>
      <c r="BMB286" s="59"/>
      <c r="BMC286" s="59"/>
      <c r="BMD286" s="59"/>
      <c r="BME286" s="59"/>
      <c r="BMF286" s="59"/>
      <c r="BMG286" s="59"/>
      <c r="BMH286" s="59"/>
      <c r="BMI286" s="59"/>
      <c r="BMJ286" s="59"/>
      <c r="BMK286" s="59"/>
      <c r="BML286" s="59"/>
      <c r="BMM286" s="59"/>
      <c r="BMN286" s="59"/>
      <c r="BMO286" s="59"/>
      <c r="BMP286" s="59"/>
      <c r="BMQ286" s="59"/>
      <c r="BMR286" s="59"/>
      <c r="BMS286" s="59"/>
      <c r="BMT286" s="59"/>
      <c r="BMU286" s="59"/>
      <c r="BMV286" s="59"/>
      <c r="BMW286" s="59"/>
      <c r="BMX286" s="59"/>
      <c r="BMY286" s="59"/>
      <c r="BMZ286" s="59"/>
      <c r="BNA286" s="59"/>
      <c r="BNB286" s="59"/>
      <c r="BNC286" s="59"/>
      <c r="BND286" s="59"/>
      <c r="BNE286" s="59"/>
      <c r="BNF286" s="59"/>
      <c r="BNG286" s="59"/>
      <c r="BNH286" s="59"/>
      <c r="BNI286" s="59"/>
      <c r="BNJ286" s="59"/>
      <c r="BNK286" s="59"/>
      <c r="BNL286" s="59"/>
      <c r="BNM286" s="59"/>
      <c r="BNN286" s="59"/>
      <c r="BNO286" s="59"/>
      <c r="BNP286" s="59"/>
      <c r="BNQ286" s="59"/>
      <c r="BNR286" s="59"/>
      <c r="BNS286" s="59"/>
      <c r="BNT286" s="59"/>
      <c r="BNU286" s="59"/>
      <c r="BNV286" s="59"/>
      <c r="BNW286" s="59"/>
      <c r="BNX286" s="59"/>
      <c r="BNY286" s="59"/>
      <c r="BNZ286" s="59"/>
      <c r="BOA286" s="59"/>
      <c r="BOB286" s="59"/>
      <c r="BOC286" s="59"/>
      <c r="BOD286" s="59"/>
      <c r="BOE286" s="59"/>
      <c r="BOF286" s="59"/>
      <c r="BOG286" s="59"/>
      <c r="BOH286" s="59"/>
      <c r="BOI286" s="59"/>
      <c r="BOJ286" s="59"/>
      <c r="BOK286" s="59"/>
      <c r="BOL286" s="59"/>
      <c r="BOM286" s="59"/>
      <c r="BON286" s="59"/>
      <c r="BOO286" s="59"/>
      <c r="BOP286" s="59"/>
      <c r="BOQ286" s="59"/>
      <c r="BOR286" s="59"/>
      <c r="BOS286" s="59"/>
      <c r="BOT286" s="59"/>
      <c r="BOU286" s="59"/>
      <c r="BOV286" s="59"/>
      <c r="BOW286" s="59"/>
      <c r="BOX286" s="59"/>
      <c r="BOY286" s="59"/>
      <c r="BOZ286" s="59"/>
      <c r="BPA286" s="59"/>
      <c r="BPB286" s="59"/>
      <c r="BPC286" s="59"/>
      <c r="BPD286" s="59"/>
      <c r="BPE286" s="59"/>
      <c r="BPF286" s="59"/>
      <c r="BPG286" s="59"/>
      <c r="BPH286" s="59"/>
      <c r="BPI286" s="59"/>
      <c r="BPJ286" s="59"/>
      <c r="BPK286" s="59"/>
      <c r="BPL286" s="59"/>
      <c r="BPM286" s="59"/>
      <c r="BPN286" s="59"/>
      <c r="BPO286" s="59"/>
      <c r="BPP286" s="59"/>
      <c r="BPQ286" s="59"/>
      <c r="BPR286" s="59"/>
      <c r="BPS286" s="59"/>
      <c r="BPT286" s="59"/>
      <c r="BPU286" s="59"/>
      <c r="BPV286" s="59"/>
      <c r="BPW286" s="59"/>
      <c r="BPX286" s="59"/>
      <c r="BPY286" s="59"/>
      <c r="BPZ286" s="59"/>
      <c r="BQA286" s="59"/>
      <c r="BQB286" s="59"/>
      <c r="BQC286" s="59"/>
      <c r="BQD286" s="59"/>
      <c r="BQE286" s="59"/>
      <c r="BQF286" s="59"/>
      <c r="BQG286" s="59"/>
      <c r="BQH286" s="59"/>
      <c r="BQI286" s="59"/>
      <c r="BQJ286" s="59"/>
      <c r="BQK286" s="59"/>
      <c r="BQL286" s="59"/>
      <c r="BQM286" s="59"/>
      <c r="BQN286" s="59"/>
      <c r="BQO286" s="59"/>
      <c r="BQP286" s="59"/>
      <c r="BQQ286" s="59"/>
      <c r="BQR286" s="59"/>
      <c r="BQS286" s="59"/>
      <c r="BQT286" s="59"/>
      <c r="BQU286" s="59"/>
      <c r="BQV286" s="59"/>
      <c r="BQW286" s="59"/>
      <c r="BQX286" s="59"/>
      <c r="BQY286" s="59"/>
      <c r="BQZ286" s="59"/>
      <c r="BRA286" s="59"/>
      <c r="BRB286" s="59"/>
      <c r="BRC286" s="59"/>
      <c r="BRD286" s="59"/>
      <c r="BRE286" s="59"/>
      <c r="BRF286" s="59"/>
      <c r="BRG286" s="59"/>
      <c r="BRH286" s="59"/>
      <c r="BRI286" s="59"/>
      <c r="BRJ286" s="59"/>
      <c r="BRK286" s="59"/>
      <c r="BRL286" s="59"/>
      <c r="BRM286" s="59"/>
      <c r="BRN286" s="59"/>
      <c r="BRO286" s="59"/>
      <c r="BRP286" s="59"/>
      <c r="BRQ286" s="59"/>
      <c r="BRR286" s="59"/>
      <c r="BRS286" s="59"/>
      <c r="BRT286" s="59"/>
      <c r="BRU286" s="59"/>
      <c r="BRV286" s="59"/>
      <c r="BRW286" s="59"/>
      <c r="BRX286" s="59"/>
      <c r="BRY286" s="59"/>
      <c r="BRZ286" s="59"/>
      <c r="BSA286" s="59"/>
      <c r="BSB286" s="59"/>
      <c r="BSC286" s="59"/>
      <c r="BSD286" s="59"/>
      <c r="BSE286" s="59"/>
      <c r="BSF286" s="59"/>
      <c r="BSG286" s="59"/>
      <c r="BSH286" s="59"/>
      <c r="BSI286" s="59"/>
      <c r="BSJ286" s="59"/>
      <c r="BSK286" s="59"/>
      <c r="BSL286" s="59"/>
      <c r="BSM286" s="59"/>
      <c r="BSN286" s="59"/>
      <c r="BSO286" s="59"/>
      <c r="BSP286" s="59"/>
      <c r="BSQ286" s="59"/>
      <c r="BSR286" s="59"/>
      <c r="BSS286" s="59"/>
      <c r="BST286" s="59"/>
      <c r="BSU286" s="59"/>
      <c r="BSV286" s="59"/>
      <c r="BSW286" s="59"/>
      <c r="BSX286" s="59"/>
      <c r="BSY286" s="59"/>
      <c r="BSZ286" s="59"/>
      <c r="BTA286" s="59"/>
      <c r="BTB286" s="59"/>
      <c r="BTC286" s="59"/>
      <c r="BTD286" s="59"/>
      <c r="BTE286" s="59"/>
      <c r="BTF286" s="59"/>
      <c r="BTG286" s="59"/>
      <c r="BTH286" s="59"/>
      <c r="BTI286" s="59"/>
      <c r="BTJ286" s="59"/>
      <c r="BTK286" s="59"/>
      <c r="BTL286" s="59"/>
      <c r="BTM286" s="59"/>
      <c r="BTN286" s="59"/>
      <c r="BTO286" s="59"/>
      <c r="BTP286" s="59"/>
      <c r="BTQ286" s="59"/>
      <c r="BTR286" s="59"/>
      <c r="BTS286" s="59"/>
      <c r="BTT286" s="59"/>
      <c r="BTU286" s="59"/>
      <c r="BTV286" s="59"/>
      <c r="BTW286" s="59"/>
      <c r="BTX286" s="59"/>
      <c r="BTY286" s="59"/>
      <c r="BTZ286" s="59"/>
      <c r="BUA286" s="59"/>
      <c r="BUB286" s="59"/>
      <c r="BUC286" s="59"/>
      <c r="BUD286" s="59"/>
      <c r="BUE286" s="59"/>
      <c r="BUF286" s="59"/>
      <c r="BUG286" s="59"/>
      <c r="BUH286" s="59"/>
      <c r="BUI286" s="59"/>
      <c r="BUJ286" s="59"/>
      <c r="BUK286" s="59"/>
      <c r="BUL286" s="59"/>
      <c r="BUM286" s="59"/>
      <c r="BUN286" s="59"/>
      <c r="BUO286" s="59"/>
      <c r="BUP286" s="59"/>
      <c r="BUQ286" s="59"/>
      <c r="BUR286" s="59"/>
      <c r="BUS286" s="59"/>
      <c r="BUT286" s="59"/>
      <c r="BUU286" s="59"/>
      <c r="BUV286" s="59"/>
      <c r="BUW286" s="59"/>
      <c r="BUX286" s="59"/>
      <c r="BUY286" s="59"/>
      <c r="BUZ286" s="59"/>
      <c r="BVA286" s="59"/>
      <c r="BVB286" s="59"/>
      <c r="BVC286" s="59"/>
      <c r="BVD286" s="59"/>
      <c r="BVE286" s="59"/>
      <c r="BVF286" s="59"/>
      <c r="BVG286" s="59"/>
      <c r="BVH286" s="59"/>
      <c r="BVI286" s="59"/>
      <c r="BVJ286" s="59"/>
      <c r="BVK286" s="59"/>
      <c r="BVL286" s="59"/>
      <c r="BVM286" s="59"/>
      <c r="BVN286" s="59"/>
      <c r="BVO286" s="59"/>
      <c r="BVP286" s="59"/>
      <c r="BVQ286" s="59"/>
      <c r="BVR286" s="59"/>
      <c r="BVS286" s="59"/>
      <c r="BVT286" s="59"/>
      <c r="BVU286" s="59"/>
      <c r="BVV286" s="59"/>
      <c r="BVW286" s="59"/>
      <c r="BVX286" s="59"/>
      <c r="BVY286" s="59"/>
      <c r="BVZ286" s="59"/>
      <c r="BWA286" s="59"/>
      <c r="BWB286" s="59"/>
      <c r="BWC286" s="59"/>
      <c r="BWD286" s="59"/>
      <c r="BWE286" s="59"/>
      <c r="BWF286" s="59"/>
      <c r="BWG286" s="59"/>
      <c r="BWH286" s="59"/>
      <c r="BWI286" s="59"/>
      <c r="BWJ286" s="59"/>
      <c r="BWK286" s="59"/>
      <c r="BWL286" s="59"/>
      <c r="BWM286" s="59"/>
      <c r="BWN286" s="59"/>
      <c r="BWO286" s="59"/>
      <c r="BWP286" s="59"/>
      <c r="BWQ286" s="59"/>
      <c r="BWR286" s="59"/>
      <c r="BWS286" s="59"/>
      <c r="BWT286" s="59"/>
      <c r="BWU286" s="59"/>
      <c r="BWV286" s="59"/>
      <c r="BWW286" s="59"/>
      <c r="BWX286" s="59"/>
      <c r="BWY286" s="59"/>
      <c r="BWZ286" s="59"/>
      <c r="BXA286" s="59"/>
      <c r="BXB286" s="59"/>
      <c r="BXC286" s="59"/>
      <c r="BXD286" s="59"/>
      <c r="BXE286" s="59"/>
      <c r="BXF286" s="59"/>
      <c r="BXG286" s="59"/>
      <c r="BXH286" s="59"/>
      <c r="BXI286" s="59"/>
      <c r="BXJ286" s="59"/>
      <c r="BXK286" s="59"/>
      <c r="BXL286" s="59"/>
      <c r="BXM286" s="59"/>
      <c r="BXN286" s="59"/>
      <c r="BXO286" s="59"/>
      <c r="BXP286" s="59"/>
      <c r="BXQ286" s="59"/>
      <c r="BXR286" s="59"/>
      <c r="BXS286" s="59"/>
      <c r="BXT286" s="59"/>
      <c r="BXU286" s="59"/>
      <c r="BXV286" s="59"/>
      <c r="BXW286" s="59"/>
      <c r="BXX286" s="59"/>
      <c r="BXY286" s="59"/>
      <c r="BXZ286" s="59"/>
      <c r="BYA286" s="59"/>
      <c r="BYB286" s="59"/>
      <c r="BYC286" s="59"/>
      <c r="BYD286" s="59"/>
      <c r="BYE286" s="59"/>
      <c r="BYF286" s="59"/>
      <c r="BYG286" s="59"/>
      <c r="BYH286" s="59"/>
      <c r="BYI286" s="59"/>
      <c r="BYJ286" s="59"/>
      <c r="BYK286" s="59"/>
      <c r="BYL286" s="59"/>
      <c r="BYM286" s="59"/>
      <c r="BYN286" s="59"/>
      <c r="BYO286" s="59"/>
      <c r="BYP286" s="59"/>
      <c r="BYQ286" s="59"/>
      <c r="BYR286" s="59"/>
      <c r="BYS286" s="59"/>
      <c r="BYT286" s="59"/>
      <c r="BYU286" s="59"/>
      <c r="BYV286" s="59"/>
      <c r="BYW286" s="59"/>
      <c r="BYX286" s="59"/>
      <c r="BYY286" s="59"/>
      <c r="BYZ286" s="59"/>
      <c r="BZA286" s="59"/>
      <c r="BZB286" s="59"/>
      <c r="BZC286" s="59"/>
      <c r="BZD286" s="59"/>
      <c r="BZE286" s="59"/>
      <c r="BZF286" s="59"/>
      <c r="BZG286" s="59"/>
      <c r="BZH286" s="59"/>
      <c r="BZI286" s="59"/>
      <c r="BZJ286" s="59"/>
      <c r="BZK286" s="59"/>
      <c r="BZL286" s="59"/>
      <c r="BZM286" s="59"/>
      <c r="BZN286" s="59"/>
      <c r="BZO286" s="59"/>
      <c r="BZP286" s="59"/>
      <c r="BZQ286" s="59"/>
      <c r="BZR286" s="59"/>
      <c r="BZS286" s="59"/>
      <c r="BZT286" s="59"/>
      <c r="BZU286" s="59"/>
      <c r="BZV286" s="59"/>
      <c r="BZW286" s="59"/>
      <c r="BZX286" s="59"/>
      <c r="BZY286" s="59"/>
      <c r="BZZ286" s="59"/>
      <c r="CAA286" s="59"/>
      <c r="CAB286" s="59"/>
      <c r="CAC286" s="59"/>
      <c r="CAD286" s="59"/>
      <c r="CAE286" s="59"/>
      <c r="CAF286" s="59"/>
      <c r="CAG286" s="59"/>
      <c r="CAH286" s="59"/>
      <c r="CAI286" s="59"/>
      <c r="CAJ286" s="59"/>
      <c r="CAK286" s="59"/>
      <c r="CAL286" s="59"/>
      <c r="CAM286" s="59"/>
      <c r="CAN286" s="59"/>
      <c r="CAO286" s="59"/>
      <c r="CAP286" s="59"/>
      <c r="CAQ286" s="59"/>
      <c r="CAR286" s="59"/>
      <c r="CAS286" s="59"/>
      <c r="CAT286" s="59"/>
      <c r="CAU286" s="59"/>
      <c r="CAV286" s="59"/>
      <c r="CAW286" s="59"/>
      <c r="CAX286" s="59"/>
      <c r="CAY286" s="59"/>
      <c r="CAZ286" s="59"/>
      <c r="CBA286" s="59"/>
      <c r="CBB286" s="59"/>
      <c r="CBC286" s="59"/>
      <c r="CBD286" s="59"/>
      <c r="CBE286" s="59"/>
      <c r="CBF286" s="59"/>
      <c r="CBG286" s="59"/>
      <c r="CBH286" s="59"/>
      <c r="CBI286" s="59"/>
      <c r="CBJ286" s="59"/>
      <c r="CBK286" s="59"/>
      <c r="CBL286" s="59"/>
      <c r="CBM286" s="59"/>
      <c r="CBN286" s="59"/>
      <c r="CBO286" s="59"/>
      <c r="CBP286" s="59"/>
      <c r="CBQ286" s="59"/>
      <c r="CBR286" s="59"/>
      <c r="CBS286" s="59"/>
      <c r="CBT286" s="59"/>
      <c r="CBU286" s="59"/>
      <c r="CBV286" s="59"/>
      <c r="CBW286" s="59"/>
      <c r="CBX286" s="59"/>
      <c r="CBY286" s="59"/>
      <c r="CBZ286" s="59"/>
      <c r="CCA286" s="59"/>
      <c r="CCB286" s="59"/>
      <c r="CCC286" s="59"/>
      <c r="CCD286" s="59"/>
      <c r="CCE286" s="59"/>
      <c r="CCF286" s="59"/>
      <c r="CCG286" s="59"/>
      <c r="CCH286" s="59"/>
      <c r="CCI286" s="59"/>
      <c r="CCJ286" s="59"/>
      <c r="CCK286" s="59"/>
      <c r="CCL286" s="59"/>
      <c r="CCM286" s="59"/>
      <c r="CCN286" s="59"/>
      <c r="CCO286" s="59"/>
      <c r="CCP286" s="59"/>
      <c r="CCQ286" s="59"/>
      <c r="CCR286" s="59"/>
      <c r="CCS286" s="59"/>
      <c r="CCT286" s="59"/>
      <c r="CCU286" s="59"/>
      <c r="CCV286" s="59"/>
      <c r="CCW286" s="59"/>
      <c r="CCX286" s="59"/>
      <c r="CCY286" s="59"/>
      <c r="CCZ286" s="59"/>
      <c r="CDA286" s="59"/>
      <c r="CDB286" s="59"/>
      <c r="CDC286" s="59"/>
      <c r="CDD286" s="59"/>
      <c r="CDE286" s="59"/>
      <c r="CDF286" s="59"/>
      <c r="CDG286" s="59"/>
      <c r="CDH286" s="59"/>
      <c r="CDI286" s="59"/>
      <c r="CDJ286" s="59"/>
      <c r="CDK286" s="59"/>
      <c r="CDL286" s="59"/>
      <c r="CDM286" s="59"/>
      <c r="CDN286" s="59"/>
      <c r="CDO286" s="59"/>
      <c r="CDP286" s="59"/>
      <c r="CDQ286" s="59"/>
      <c r="CDR286" s="59"/>
      <c r="CDS286" s="59"/>
      <c r="CDT286" s="59"/>
      <c r="CDU286" s="59"/>
      <c r="CDV286" s="59"/>
      <c r="CDW286" s="59"/>
      <c r="CDX286" s="59"/>
      <c r="CDY286" s="59"/>
      <c r="CDZ286" s="59"/>
      <c r="CEA286" s="59"/>
      <c r="CEB286" s="59"/>
      <c r="CEC286" s="59"/>
      <c r="CED286" s="59"/>
      <c r="CEE286" s="59"/>
      <c r="CEF286" s="59"/>
      <c r="CEG286" s="59"/>
      <c r="CEH286" s="59"/>
      <c r="CEI286" s="59"/>
      <c r="CEJ286" s="59"/>
      <c r="CEK286" s="59"/>
      <c r="CEL286" s="59"/>
      <c r="CEM286" s="59"/>
      <c r="CEN286" s="59"/>
      <c r="CEO286" s="59"/>
      <c r="CEP286" s="59"/>
      <c r="CEQ286" s="59"/>
      <c r="CER286" s="59"/>
      <c r="CES286" s="59"/>
      <c r="CET286" s="59"/>
      <c r="CEU286" s="59"/>
      <c r="CEV286" s="59"/>
      <c r="CEW286" s="59"/>
      <c r="CEX286" s="59"/>
      <c r="CEY286" s="59"/>
      <c r="CEZ286" s="59"/>
      <c r="CFA286" s="59"/>
      <c r="CFB286" s="59"/>
      <c r="CFC286" s="59"/>
      <c r="CFD286" s="59"/>
      <c r="CFE286" s="59"/>
      <c r="CFF286" s="59"/>
      <c r="CFG286" s="59"/>
      <c r="CFH286" s="59"/>
      <c r="CFI286" s="59"/>
      <c r="CFJ286" s="59"/>
      <c r="CFK286" s="59"/>
      <c r="CFL286" s="59"/>
      <c r="CFM286" s="59"/>
      <c r="CFN286" s="59"/>
      <c r="CFO286" s="59"/>
      <c r="CFP286" s="59"/>
      <c r="CFQ286" s="59"/>
      <c r="CFR286" s="59"/>
      <c r="CFS286" s="59"/>
      <c r="CFT286" s="59"/>
      <c r="CFU286" s="59"/>
      <c r="CFV286" s="59"/>
      <c r="CFW286" s="59"/>
      <c r="CFX286" s="59"/>
      <c r="CFY286" s="59"/>
      <c r="CFZ286" s="59"/>
      <c r="CGA286" s="59"/>
      <c r="CGB286" s="59"/>
      <c r="CGC286" s="59"/>
      <c r="CGD286" s="59"/>
      <c r="CGE286" s="59"/>
      <c r="CGF286" s="59"/>
      <c r="CGG286" s="59"/>
      <c r="CGH286" s="59"/>
      <c r="CGI286" s="59"/>
      <c r="CGJ286" s="59"/>
      <c r="CGK286" s="59"/>
      <c r="CGL286" s="59"/>
      <c r="CGM286" s="59"/>
      <c r="CGN286" s="59"/>
      <c r="CGO286" s="59"/>
      <c r="CGP286" s="59"/>
      <c r="CGQ286" s="59"/>
      <c r="CGR286" s="59"/>
      <c r="CGS286" s="59"/>
      <c r="CGT286" s="59"/>
      <c r="CGU286" s="59"/>
      <c r="CGV286" s="59"/>
      <c r="CGW286" s="59"/>
      <c r="CGX286" s="59"/>
      <c r="CGY286" s="59"/>
      <c r="CGZ286" s="59"/>
      <c r="CHA286" s="59"/>
      <c r="CHB286" s="59"/>
      <c r="CHC286" s="59"/>
      <c r="CHD286" s="59"/>
      <c r="CHE286" s="59"/>
      <c r="CHF286" s="59"/>
      <c r="CHG286" s="59"/>
      <c r="CHH286" s="59"/>
      <c r="CHI286" s="59"/>
      <c r="CHJ286" s="59"/>
      <c r="CHK286" s="59"/>
      <c r="CHL286" s="59"/>
      <c r="CHM286" s="59"/>
      <c r="CHN286" s="59"/>
      <c r="CHO286" s="59"/>
      <c r="CHP286" s="59"/>
      <c r="CHQ286" s="59"/>
      <c r="CHR286" s="59"/>
      <c r="CHS286" s="59"/>
      <c r="CHT286" s="59"/>
      <c r="CHU286" s="59"/>
      <c r="CHV286" s="59"/>
      <c r="CHW286" s="59"/>
      <c r="CHX286" s="59"/>
      <c r="CHY286" s="59"/>
      <c r="CHZ286" s="59"/>
      <c r="CIA286" s="59"/>
      <c r="CIB286" s="59"/>
      <c r="CIC286" s="59"/>
      <c r="CID286" s="59"/>
      <c r="CIE286" s="59"/>
      <c r="CIF286" s="59"/>
      <c r="CIG286" s="59"/>
      <c r="CIH286" s="59"/>
      <c r="CII286" s="59"/>
      <c r="CIJ286" s="59"/>
      <c r="CIK286" s="59"/>
      <c r="CIL286" s="59"/>
      <c r="CIM286" s="59"/>
      <c r="CIN286" s="59"/>
      <c r="CIO286" s="59"/>
      <c r="CIP286" s="59"/>
      <c r="CIQ286" s="59"/>
      <c r="CIR286" s="59"/>
      <c r="CIS286" s="59"/>
      <c r="CIT286" s="59"/>
      <c r="CIU286" s="59"/>
      <c r="CIV286" s="59"/>
      <c r="CIW286" s="59"/>
      <c r="CIX286" s="59"/>
      <c r="CIY286" s="59"/>
      <c r="CIZ286" s="59"/>
      <c r="CJA286" s="59"/>
      <c r="CJB286" s="59"/>
      <c r="CJC286" s="59"/>
      <c r="CJD286" s="59"/>
      <c r="CJE286" s="59"/>
      <c r="CJF286" s="59"/>
      <c r="CJG286" s="59"/>
      <c r="CJH286" s="59"/>
      <c r="CJI286" s="59"/>
      <c r="CJJ286" s="59"/>
      <c r="CJK286" s="59"/>
      <c r="CJL286" s="59"/>
      <c r="CJM286" s="59"/>
      <c r="CJN286" s="59"/>
      <c r="CJO286" s="59"/>
      <c r="CJP286" s="59"/>
      <c r="CJQ286" s="59"/>
      <c r="CJR286" s="59"/>
      <c r="CJS286" s="59"/>
      <c r="CJT286" s="59"/>
      <c r="CJU286" s="59"/>
      <c r="CJV286" s="59"/>
      <c r="CJW286" s="59"/>
      <c r="CJX286" s="59"/>
      <c r="CJY286" s="59"/>
      <c r="CJZ286" s="59"/>
      <c r="CKA286" s="59"/>
      <c r="CKB286" s="59"/>
      <c r="CKC286" s="59"/>
      <c r="CKD286" s="59"/>
      <c r="CKE286" s="59"/>
      <c r="CKF286" s="59"/>
      <c r="CKG286" s="59"/>
      <c r="CKH286" s="59"/>
      <c r="CKI286" s="59"/>
      <c r="CKJ286" s="59"/>
      <c r="CKK286" s="59"/>
      <c r="CKL286" s="59"/>
      <c r="CKM286" s="59"/>
      <c r="CKN286" s="59"/>
      <c r="CKO286" s="59"/>
      <c r="CKP286" s="59"/>
      <c r="CKQ286" s="59"/>
      <c r="CKR286" s="59"/>
      <c r="CKS286" s="59"/>
      <c r="CKT286" s="59"/>
      <c r="CKU286" s="59"/>
      <c r="CKV286" s="59"/>
      <c r="CKW286" s="59"/>
      <c r="CKX286" s="59"/>
      <c r="CKY286" s="59"/>
      <c r="CKZ286" s="59"/>
      <c r="CLA286" s="59"/>
      <c r="CLB286" s="59"/>
      <c r="CLC286" s="59"/>
      <c r="CLD286" s="59"/>
      <c r="CLE286" s="59"/>
      <c r="CLF286" s="59"/>
      <c r="CLG286" s="59"/>
      <c r="CLH286" s="59"/>
      <c r="CLI286" s="59"/>
      <c r="CLJ286" s="59"/>
      <c r="CLK286" s="59"/>
      <c r="CLL286" s="59"/>
      <c r="CLM286" s="59"/>
      <c r="CLN286" s="59"/>
      <c r="CLO286" s="59"/>
      <c r="CLP286" s="59"/>
      <c r="CLQ286" s="59"/>
      <c r="CLR286" s="59"/>
      <c r="CLS286" s="59"/>
      <c r="CLT286" s="59"/>
      <c r="CLU286" s="59"/>
      <c r="CLV286" s="59"/>
      <c r="CLW286" s="59"/>
      <c r="CLX286" s="59"/>
      <c r="CLY286" s="59"/>
      <c r="CLZ286" s="59"/>
      <c r="CMA286" s="59"/>
      <c r="CMB286" s="59"/>
      <c r="CMC286" s="59"/>
      <c r="CMD286" s="59"/>
      <c r="CME286" s="59"/>
      <c r="CMF286" s="59"/>
      <c r="CMG286" s="59"/>
      <c r="CMH286" s="59"/>
      <c r="CMI286" s="59"/>
      <c r="CMJ286" s="59"/>
      <c r="CMK286" s="59"/>
      <c r="CML286" s="59"/>
      <c r="CMM286" s="59"/>
      <c r="CMN286" s="59"/>
      <c r="CMO286" s="59"/>
      <c r="CMP286" s="59"/>
      <c r="CMQ286" s="59"/>
      <c r="CMR286" s="59"/>
      <c r="CMS286" s="59"/>
      <c r="CMT286" s="59"/>
      <c r="CMU286" s="59"/>
      <c r="CMV286" s="59"/>
      <c r="CMW286" s="59"/>
      <c r="CMX286" s="59"/>
      <c r="CMY286" s="59"/>
      <c r="CMZ286" s="59"/>
      <c r="CNA286" s="59"/>
      <c r="CNB286" s="59"/>
      <c r="CNC286" s="59"/>
      <c r="CND286" s="59"/>
      <c r="CNE286" s="59"/>
      <c r="CNF286" s="59"/>
      <c r="CNG286" s="59"/>
      <c r="CNH286" s="59"/>
      <c r="CNI286" s="59"/>
      <c r="CNJ286" s="59"/>
      <c r="CNK286" s="59"/>
      <c r="CNL286" s="59"/>
      <c r="CNM286" s="59"/>
      <c r="CNN286" s="59"/>
      <c r="CNO286" s="59"/>
      <c r="CNP286" s="59"/>
      <c r="CNQ286" s="59"/>
      <c r="CNR286" s="59"/>
      <c r="CNS286" s="59"/>
      <c r="CNT286" s="59"/>
      <c r="CNU286" s="59"/>
      <c r="CNV286" s="59"/>
      <c r="CNW286" s="59"/>
      <c r="CNX286" s="59"/>
      <c r="CNY286" s="59"/>
      <c r="CNZ286" s="59"/>
      <c r="COA286" s="59"/>
      <c r="COB286" s="59"/>
      <c r="COC286" s="59"/>
      <c r="COD286" s="59"/>
      <c r="COE286" s="59"/>
      <c r="COF286" s="59"/>
      <c r="COG286" s="59"/>
      <c r="COH286" s="59"/>
      <c r="COI286" s="59"/>
      <c r="COJ286" s="59"/>
      <c r="COK286" s="59"/>
      <c r="COL286" s="59"/>
      <c r="COM286" s="59"/>
      <c r="CON286" s="59"/>
      <c r="COO286" s="59"/>
      <c r="COP286" s="59"/>
      <c r="COQ286" s="59"/>
      <c r="COR286" s="59"/>
      <c r="COS286" s="59"/>
      <c r="COT286" s="59"/>
      <c r="COU286" s="59"/>
      <c r="COV286" s="59"/>
      <c r="COW286" s="59"/>
      <c r="COX286" s="59"/>
      <c r="COY286" s="59"/>
      <c r="COZ286" s="59"/>
      <c r="CPA286" s="59"/>
      <c r="CPB286" s="59"/>
      <c r="CPC286" s="59"/>
      <c r="CPD286" s="59"/>
      <c r="CPE286" s="59"/>
      <c r="CPF286" s="59"/>
      <c r="CPG286" s="59"/>
      <c r="CPH286" s="59"/>
      <c r="CPI286" s="59"/>
      <c r="CPJ286" s="59"/>
      <c r="CPK286" s="59"/>
      <c r="CPL286" s="59"/>
      <c r="CPM286" s="59"/>
      <c r="CPN286" s="59"/>
      <c r="CPO286" s="59"/>
      <c r="CPP286" s="59"/>
      <c r="CPQ286" s="59"/>
      <c r="CPR286" s="59"/>
      <c r="CPS286" s="59"/>
      <c r="CPT286" s="59"/>
      <c r="CPU286" s="59"/>
      <c r="CPV286" s="59"/>
      <c r="CPW286" s="59"/>
      <c r="CPX286" s="59"/>
      <c r="CPY286" s="59"/>
      <c r="CPZ286" s="59"/>
      <c r="CQA286" s="59"/>
      <c r="CQB286" s="59"/>
      <c r="CQC286" s="59"/>
      <c r="CQD286" s="59"/>
      <c r="CQE286" s="59"/>
      <c r="CQF286" s="59"/>
      <c r="CQG286" s="59"/>
      <c r="CQH286" s="59"/>
      <c r="CQI286" s="59"/>
      <c r="CQJ286" s="59"/>
      <c r="CQK286" s="59"/>
      <c r="CQL286" s="59"/>
      <c r="CQM286" s="59"/>
      <c r="CQN286" s="59"/>
      <c r="CQO286" s="59"/>
      <c r="CQP286" s="59"/>
      <c r="CQQ286" s="59"/>
      <c r="CQR286" s="59"/>
      <c r="CQS286" s="59"/>
      <c r="CQT286" s="59"/>
      <c r="CQU286" s="59"/>
      <c r="CQV286" s="59"/>
      <c r="CQW286" s="59"/>
      <c r="CQX286" s="59"/>
      <c r="CQY286" s="59"/>
      <c r="CQZ286" s="59"/>
      <c r="CRA286" s="59"/>
      <c r="CRB286" s="59"/>
      <c r="CRC286" s="59"/>
      <c r="CRD286" s="59"/>
      <c r="CRE286" s="59"/>
      <c r="CRF286" s="59"/>
      <c r="CRG286" s="59"/>
      <c r="CRH286" s="59"/>
      <c r="CRI286" s="59"/>
      <c r="CRJ286" s="59"/>
      <c r="CRK286" s="59"/>
      <c r="CRL286" s="59"/>
      <c r="CRM286" s="59"/>
      <c r="CRN286" s="59"/>
      <c r="CRO286" s="59"/>
      <c r="CRP286" s="59"/>
      <c r="CRQ286" s="59"/>
      <c r="CRR286" s="59"/>
      <c r="CRS286" s="59"/>
      <c r="CRT286" s="59"/>
      <c r="CRU286" s="59"/>
      <c r="CRV286" s="59"/>
      <c r="CRW286" s="59"/>
      <c r="CRX286" s="59"/>
      <c r="CRY286" s="59"/>
      <c r="CRZ286" s="59"/>
      <c r="CSA286" s="59"/>
      <c r="CSB286" s="59"/>
      <c r="CSC286" s="59"/>
      <c r="CSD286" s="59"/>
      <c r="CSE286" s="59"/>
      <c r="CSF286" s="59"/>
      <c r="CSG286" s="59"/>
      <c r="CSH286" s="59"/>
      <c r="CSI286" s="59"/>
      <c r="CSJ286" s="59"/>
      <c r="CSK286" s="59"/>
      <c r="CSL286" s="59"/>
      <c r="CSM286" s="59"/>
      <c r="CSN286" s="59"/>
      <c r="CSO286" s="59"/>
      <c r="CSP286" s="59"/>
      <c r="CSQ286" s="59"/>
      <c r="CSR286" s="59"/>
      <c r="CSS286" s="59"/>
      <c r="CST286" s="59"/>
      <c r="CSU286" s="59"/>
      <c r="CSV286" s="59"/>
      <c r="CSW286" s="59"/>
      <c r="CSX286" s="59"/>
      <c r="CSY286" s="59"/>
      <c r="CSZ286" s="59"/>
      <c r="CTA286" s="59"/>
      <c r="CTB286" s="59"/>
      <c r="CTC286" s="59"/>
      <c r="CTD286" s="59"/>
      <c r="CTE286" s="59"/>
      <c r="CTF286" s="59"/>
      <c r="CTG286" s="59"/>
      <c r="CTH286" s="59"/>
      <c r="CTI286" s="59"/>
      <c r="CTJ286" s="59"/>
      <c r="CTK286" s="59"/>
      <c r="CTL286" s="59"/>
      <c r="CTM286" s="59"/>
      <c r="CTN286" s="59"/>
      <c r="CTO286" s="59"/>
      <c r="CTP286" s="59"/>
      <c r="CTQ286" s="59"/>
      <c r="CTR286" s="59"/>
      <c r="CTS286" s="59"/>
      <c r="CTT286" s="59"/>
      <c r="CTU286" s="59"/>
      <c r="CTV286" s="59"/>
      <c r="CTW286" s="59"/>
      <c r="CTX286" s="59"/>
      <c r="CTY286" s="59"/>
      <c r="CTZ286" s="59"/>
      <c r="CUA286" s="59"/>
      <c r="CUB286" s="59"/>
      <c r="CUC286" s="59"/>
      <c r="CUD286" s="59"/>
      <c r="CUE286" s="59"/>
      <c r="CUF286" s="59"/>
      <c r="CUG286" s="59"/>
      <c r="CUH286" s="59"/>
      <c r="CUI286" s="59"/>
      <c r="CUJ286" s="59"/>
      <c r="CUK286" s="59"/>
      <c r="CUL286" s="59"/>
      <c r="CUM286" s="59"/>
      <c r="CUN286" s="59"/>
      <c r="CUO286" s="59"/>
      <c r="CUP286" s="59"/>
      <c r="CUQ286" s="59"/>
      <c r="CUR286" s="59"/>
      <c r="CUS286" s="59"/>
      <c r="CUT286" s="59"/>
      <c r="CUU286" s="59"/>
      <c r="CUV286" s="59"/>
      <c r="CUW286" s="59"/>
      <c r="CUX286" s="59"/>
      <c r="CUY286" s="59"/>
      <c r="CUZ286" s="59"/>
      <c r="CVA286" s="59"/>
      <c r="CVB286" s="59"/>
      <c r="CVC286" s="59"/>
      <c r="CVD286" s="59"/>
      <c r="CVE286" s="59"/>
      <c r="CVF286" s="59"/>
      <c r="CVG286" s="59"/>
      <c r="CVH286" s="59"/>
      <c r="CVI286" s="59"/>
      <c r="CVJ286" s="59"/>
      <c r="CVK286" s="59"/>
      <c r="CVL286" s="59"/>
      <c r="CVM286" s="59"/>
      <c r="CVN286" s="59"/>
      <c r="CVO286" s="59"/>
      <c r="CVP286" s="59"/>
      <c r="CVQ286" s="59"/>
      <c r="CVR286" s="59"/>
      <c r="CVS286" s="59"/>
      <c r="CVT286" s="59"/>
      <c r="CVU286" s="59"/>
      <c r="CVV286" s="59"/>
      <c r="CVW286" s="59"/>
      <c r="CVX286" s="59"/>
      <c r="CVY286" s="59"/>
      <c r="CVZ286" s="59"/>
      <c r="CWA286" s="59"/>
      <c r="CWB286" s="59"/>
      <c r="CWC286" s="59"/>
      <c r="CWD286" s="59"/>
      <c r="CWE286" s="59"/>
      <c r="CWF286" s="59"/>
      <c r="CWG286" s="59"/>
      <c r="CWH286" s="59"/>
      <c r="CWI286" s="59"/>
      <c r="CWJ286" s="59"/>
      <c r="CWK286" s="59"/>
      <c r="CWL286" s="59"/>
      <c r="CWM286" s="59"/>
      <c r="CWN286" s="59"/>
      <c r="CWO286" s="59"/>
      <c r="CWP286" s="59"/>
      <c r="CWQ286" s="59"/>
      <c r="CWR286" s="59"/>
      <c r="CWS286" s="59"/>
    </row>
    <row r="287" spans="1:2645" s="60" customFormat="1">
      <c r="A287" s="5"/>
      <c r="B287" s="5"/>
      <c r="C287" s="5"/>
      <c r="D287" s="5"/>
      <c r="E287" s="5"/>
      <c r="F287" s="5"/>
      <c r="G287" s="5"/>
      <c r="H287" s="5"/>
      <c r="I287" s="5"/>
      <c r="J287" s="5"/>
      <c r="K287" s="5"/>
      <c r="L287" s="5"/>
      <c r="M287" s="5"/>
      <c r="N287" s="5"/>
      <c r="O287" s="5"/>
      <c r="P287" s="5"/>
      <c r="Q287" s="5"/>
      <c r="R287" s="5"/>
      <c r="S287" s="5"/>
      <c r="T287" s="5"/>
      <c r="U287" s="59"/>
      <c r="V287" s="59"/>
      <c r="W287" s="6"/>
      <c r="X287" s="59"/>
      <c r="Y287" s="59"/>
      <c r="Z287" s="59"/>
      <c r="AA287" s="59"/>
      <c r="AB287" s="6"/>
      <c r="AC287"/>
      <c r="AD287"/>
      <c r="AE287"/>
      <c r="AF287"/>
      <c r="AG287"/>
      <c r="AH287"/>
      <c r="AI287"/>
      <c r="AJ287"/>
      <c r="AK287"/>
      <c r="AL287"/>
      <c r="AM287"/>
      <c r="AN287"/>
      <c r="AO287"/>
      <c r="AP287"/>
      <c r="AQ287"/>
      <c r="AR287"/>
      <c r="AS287"/>
      <c r="AT287"/>
      <c r="AU287" s="59"/>
      <c r="AV287" s="59"/>
      <c r="AW287" s="59"/>
      <c r="AX287" s="59"/>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59"/>
      <c r="BU287" s="59"/>
      <c r="BV287" s="59"/>
      <c r="BW287" s="59"/>
      <c r="BX287" s="59"/>
      <c r="BY287" s="59"/>
      <c r="BZ287" s="59"/>
      <c r="CA287" s="59"/>
      <c r="CB287" s="59"/>
      <c r="CC287" s="59"/>
      <c r="CD287" s="59"/>
      <c r="CE287" s="59"/>
      <c r="CF287" s="59"/>
      <c r="CG287" s="59"/>
      <c r="CH287" s="59"/>
      <c r="CI287" s="59"/>
      <c r="CJ287" s="59"/>
      <c r="CK287" s="59"/>
      <c r="CL287" s="59"/>
      <c r="CM287" s="59"/>
      <c r="CN287" s="59"/>
      <c r="CO287" s="59"/>
      <c r="CP287" s="59"/>
      <c r="CQ287" s="59"/>
      <c r="CR287" s="59"/>
      <c r="CS287" s="59"/>
      <c r="CT287" s="59"/>
      <c r="CU287" s="59"/>
      <c r="CV287" s="59"/>
      <c r="CW287" s="59"/>
      <c r="CX287" s="59"/>
      <c r="CY287" s="59"/>
      <c r="CZ287" s="59"/>
      <c r="DA287" s="59"/>
      <c r="DB287" s="59"/>
      <c r="DC287" s="59"/>
      <c r="DD287" s="59"/>
      <c r="DE287" s="59"/>
      <c r="DF287" s="59"/>
      <c r="DG287" s="59"/>
      <c r="DH287" s="59"/>
      <c r="DI287" s="59"/>
      <c r="DJ287" s="59"/>
      <c r="DK287" s="59"/>
      <c r="DL287" s="59"/>
      <c r="DM287" s="59"/>
      <c r="DN287" s="59"/>
      <c r="DO287" s="59"/>
      <c r="DP287" s="59"/>
      <c r="DQ287" s="59"/>
      <c r="DR287" s="59"/>
      <c r="DS287" s="59"/>
      <c r="DT287" s="59"/>
      <c r="DU287" s="59"/>
      <c r="DV287" s="59"/>
      <c r="DW287" s="59"/>
      <c r="DX287" s="59"/>
      <c r="DY287" s="59"/>
      <c r="DZ287" s="59"/>
      <c r="EA287" s="59"/>
      <c r="EB287" s="59"/>
      <c r="EC287" s="59"/>
      <c r="ED287" s="59"/>
      <c r="EE287" s="59"/>
      <c r="EF287" s="59"/>
      <c r="EG287" s="59"/>
      <c r="EH287" s="59"/>
      <c r="EI287" s="59"/>
      <c r="EJ287" s="59"/>
      <c r="EK287" s="59"/>
      <c r="EL287" s="59"/>
      <c r="EM287" s="59"/>
      <c r="EN287" s="59"/>
      <c r="EO287" s="59"/>
      <c r="EP287" s="59"/>
      <c r="EQ287" s="59"/>
      <c r="ER287" s="59"/>
      <c r="ES287" s="59"/>
      <c r="ET287" s="59"/>
      <c r="EU287" s="59"/>
      <c r="EV287" s="59"/>
      <c r="EW287" s="59"/>
      <c r="EX287" s="59"/>
      <c r="EY287" s="59"/>
      <c r="EZ287" s="59"/>
      <c r="FA287" s="59"/>
      <c r="FB287" s="59"/>
      <c r="FC287" s="59"/>
      <c r="FD287" s="59"/>
      <c r="FE287" s="59"/>
      <c r="FF287" s="59"/>
      <c r="FG287" s="59"/>
      <c r="FH287" s="59"/>
      <c r="FI287" s="59"/>
      <c r="FJ287" s="59"/>
      <c r="FK287" s="59"/>
      <c r="FL287" s="59"/>
      <c r="FM287" s="59"/>
      <c r="FN287" s="59"/>
      <c r="FO287" s="59"/>
      <c r="FP287" s="59"/>
      <c r="FQ287" s="59"/>
      <c r="FR287" s="59"/>
      <c r="FS287" s="59"/>
      <c r="FT287" s="59"/>
      <c r="FU287" s="59"/>
      <c r="FV287" s="59"/>
      <c r="FW287" s="59"/>
      <c r="FX287" s="59"/>
      <c r="FY287" s="59"/>
      <c r="FZ287" s="59"/>
      <c r="GA287" s="59"/>
      <c r="GB287" s="59"/>
      <c r="GC287" s="59"/>
      <c r="GD287" s="59"/>
      <c r="GE287" s="59"/>
      <c r="GF287" s="59"/>
      <c r="GG287" s="59"/>
      <c r="GH287" s="59"/>
      <c r="GI287" s="59"/>
      <c r="GJ287" s="59"/>
      <c r="GK287" s="59"/>
      <c r="GL287" s="59"/>
      <c r="GM287" s="59"/>
      <c r="GN287" s="59"/>
      <c r="GO287" s="59"/>
      <c r="GP287" s="59"/>
      <c r="GQ287" s="59"/>
      <c r="GR287" s="59"/>
      <c r="GS287" s="59"/>
      <c r="GT287" s="59"/>
      <c r="GU287" s="59"/>
      <c r="GV287" s="59"/>
      <c r="GW287" s="59"/>
      <c r="GX287" s="59"/>
      <c r="GY287" s="59"/>
      <c r="GZ287" s="59"/>
      <c r="HA287" s="59"/>
      <c r="HB287" s="59"/>
      <c r="HC287" s="59"/>
      <c r="HD287" s="59"/>
      <c r="HE287" s="59"/>
      <c r="HF287" s="59"/>
      <c r="HG287" s="59"/>
      <c r="HH287" s="59"/>
      <c r="HI287" s="59"/>
      <c r="HJ287" s="59"/>
      <c r="HK287" s="59"/>
      <c r="HL287" s="59"/>
      <c r="HM287" s="59"/>
      <c r="HN287" s="59"/>
      <c r="HO287" s="59"/>
      <c r="HP287" s="59"/>
      <c r="HQ287" s="59"/>
      <c r="HR287" s="59"/>
      <c r="HS287" s="59"/>
      <c r="HT287" s="59"/>
      <c r="HU287" s="59"/>
      <c r="HV287" s="59"/>
      <c r="HW287" s="59"/>
      <c r="HX287" s="59"/>
      <c r="HY287" s="59"/>
      <c r="HZ287" s="59"/>
      <c r="IA287" s="59"/>
      <c r="IB287" s="59"/>
      <c r="IC287" s="59"/>
      <c r="ID287" s="59"/>
      <c r="IE287" s="59"/>
      <c r="IF287" s="59"/>
      <c r="IG287" s="59"/>
      <c r="IH287" s="59"/>
      <c r="II287" s="59"/>
      <c r="IJ287" s="59"/>
      <c r="IK287" s="59"/>
      <c r="IL287" s="59"/>
      <c r="IM287" s="59"/>
      <c r="IN287" s="59"/>
      <c r="IO287" s="59"/>
      <c r="IP287" s="59"/>
      <c r="IQ287" s="59"/>
      <c r="IR287" s="59"/>
      <c r="IS287" s="59"/>
      <c r="IT287" s="59"/>
      <c r="IU287" s="59"/>
      <c r="IV287" s="59"/>
      <c r="IW287" s="59"/>
      <c r="IX287" s="59"/>
      <c r="IY287" s="59"/>
      <c r="IZ287" s="59"/>
      <c r="JA287" s="59"/>
      <c r="JB287" s="59"/>
      <c r="JC287" s="59"/>
      <c r="JD287" s="59"/>
      <c r="JE287" s="59"/>
      <c r="JF287" s="59"/>
      <c r="JG287" s="59"/>
      <c r="JH287" s="59"/>
      <c r="JI287" s="59"/>
      <c r="JJ287" s="59"/>
      <c r="JK287" s="59"/>
      <c r="JL287" s="59"/>
      <c r="JM287" s="59"/>
      <c r="JN287" s="59"/>
      <c r="JO287" s="59"/>
      <c r="JP287" s="59"/>
      <c r="JQ287" s="59"/>
      <c r="JR287" s="59"/>
      <c r="JS287" s="59"/>
      <c r="JT287" s="59"/>
      <c r="JU287" s="59"/>
      <c r="JV287" s="59"/>
      <c r="JW287" s="59"/>
      <c r="JX287" s="59"/>
      <c r="JY287" s="59"/>
      <c r="JZ287" s="59"/>
      <c r="KA287" s="59"/>
      <c r="KB287" s="59"/>
      <c r="KC287" s="59"/>
      <c r="KD287" s="59"/>
      <c r="KE287" s="59"/>
      <c r="KF287" s="59"/>
      <c r="KG287" s="59"/>
      <c r="KH287" s="59"/>
      <c r="KI287" s="59"/>
      <c r="KJ287" s="59"/>
      <c r="KK287" s="59"/>
      <c r="KL287" s="59"/>
      <c r="KM287" s="59"/>
      <c r="KN287" s="59"/>
      <c r="KO287" s="59"/>
      <c r="KP287" s="59"/>
      <c r="KQ287" s="59"/>
      <c r="KR287" s="59"/>
      <c r="KS287" s="59"/>
      <c r="KT287" s="59"/>
      <c r="KU287" s="59"/>
      <c r="KV287" s="59"/>
      <c r="KW287" s="59"/>
      <c r="KX287" s="59"/>
      <c r="KY287" s="59"/>
      <c r="KZ287" s="59"/>
      <c r="LA287" s="59"/>
      <c r="LB287" s="59"/>
      <c r="LC287" s="59"/>
      <c r="LD287" s="59"/>
      <c r="LE287" s="59"/>
      <c r="LF287" s="59"/>
      <c r="LG287" s="59"/>
      <c r="LH287" s="59"/>
      <c r="LI287" s="59"/>
      <c r="LJ287" s="59"/>
      <c r="LK287" s="59"/>
      <c r="LL287" s="59"/>
      <c r="LM287" s="59"/>
      <c r="LN287" s="59"/>
      <c r="LO287" s="59"/>
      <c r="LP287" s="59"/>
      <c r="LQ287" s="59"/>
      <c r="LR287" s="59"/>
      <c r="LS287" s="59"/>
      <c r="LT287" s="59"/>
      <c r="LU287" s="59"/>
      <c r="LV287" s="59"/>
      <c r="LW287" s="59"/>
      <c r="LX287" s="59"/>
      <c r="LY287" s="59"/>
      <c r="LZ287" s="59"/>
      <c r="MA287" s="59"/>
      <c r="MB287" s="59"/>
      <c r="MC287" s="59"/>
      <c r="MD287" s="59"/>
      <c r="ME287" s="59"/>
      <c r="MF287" s="59"/>
      <c r="MG287" s="59"/>
      <c r="MH287" s="59"/>
      <c r="MI287" s="59"/>
      <c r="MJ287" s="59"/>
      <c r="MK287" s="59"/>
      <c r="ML287" s="59"/>
      <c r="MM287" s="59"/>
      <c r="MN287" s="59"/>
      <c r="MO287" s="59"/>
      <c r="MP287" s="59"/>
      <c r="MQ287" s="59"/>
      <c r="MR287" s="59"/>
      <c r="MS287" s="59"/>
      <c r="MT287" s="59"/>
      <c r="MU287" s="59"/>
      <c r="MV287" s="59"/>
      <c r="MW287" s="59"/>
      <c r="MX287" s="59"/>
      <c r="MY287" s="59"/>
      <c r="MZ287" s="59"/>
      <c r="NA287" s="59"/>
      <c r="NB287" s="59"/>
      <c r="NC287" s="59"/>
      <c r="ND287" s="59"/>
      <c r="NE287" s="59"/>
      <c r="NF287" s="59"/>
      <c r="NG287" s="59"/>
      <c r="NH287" s="59"/>
      <c r="NI287" s="59"/>
      <c r="NJ287" s="59"/>
      <c r="NK287" s="59"/>
      <c r="NL287" s="59"/>
      <c r="NM287" s="59"/>
      <c r="NN287" s="59"/>
      <c r="NO287" s="59"/>
      <c r="NP287" s="59"/>
      <c r="NQ287" s="59"/>
      <c r="NR287" s="59"/>
      <c r="NS287" s="59"/>
      <c r="NT287" s="59"/>
      <c r="NU287" s="59"/>
      <c r="NV287" s="59"/>
      <c r="NW287" s="59"/>
      <c r="NX287" s="59"/>
      <c r="NY287" s="59"/>
      <c r="NZ287" s="59"/>
      <c r="OA287" s="59"/>
      <c r="OB287" s="59"/>
      <c r="OC287" s="59"/>
      <c r="OD287" s="59"/>
      <c r="OE287" s="59"/>
      <c r="OF287" s="59"/>
      <c r="OG287" s="59"/>
      <c r="OH287" s="59"/>
      <c r="OI287" s="59"/>
      <c r="OJ287" s="59"/>
      <c r="OK287" s="59"/>
      <c r="OL287" s="59"/>
      <c r="OM287" s="59"/>
      <c r="ON287" s="59"/>
      <c r="OO287" s="59"/>
      <c r="OP287" s="59"/>
      <c r="OQ287" s="59"/>
      <c r="OR287" s="59"/>
      <c r="OS287" s="59"/>
      <c r="OT287" s="59"/>
      <c r="OU287" s="59"/>
      <c r="OV287" s="59"/>
      <c r="OW287" s="59"/>
      <c r="OX287" s="59"/>
      <c r="OY287" s="59"/>
      <c r="OZ287" s="59"/>
      <c r="PA287" s="59"/>
      <c r="PB287" s="59"/>
      <c r="PC287" s="59"/>
      <c r="PD287" s="59"/>
      <c r="PE287" s="59"/>
      <c r="PF287" s="59"/>
      <c r="PG287" s="59"/>
      <c r="PH287" s="59"/>
      <c r="PI287" s="59"/>
      <c r="PJ287" s="59"/>
      <c r="PK287" s="59"/>
      <c r="PL287" s="59"/>
      <c r="PM287" s="59"/>
      <c r="PN287" s="59"/>
      <c r="PO287" s="59"/>
      <c r="PP287" s="59"/>
      <c r="PQ287" s="59"/>
      <c r="PR287" s="59"/>
      <c r="PS287" s="59"/>
      <c r="PT287" s="59"/>
      <c r="PU287" s="59"/>
      <c r="PV287" s="59"/>
      <c r="PW287" s="59"/>
      <c r="PX287" s="59"/>
      <c r="PY287" s="59"/>
      <c r="PZ287" s="59"/>
      <c r="QA287" s="59"/>
      <c r="QB287" s="59"/>
      <c r="QC287" s="59"/>
      <c r="QD287" s="59"/>
      <c r="QE287" s="59"/>
      <c r="QF287" s="59"/>
      <c r="QG287" s="59"/>
      <c r="QH287" s="59"/>
      <c r="QI287" s="59"/>
      <c r="QJ287" s="59"/>
      <c r="QK287" s="59"/>
      <c r="QL287" s="59"/>
      <c r="QM287" s="59"/>
      <c r="QN287" s="59"/>
      <c r="QO287" s="59"/>
      <c r="QP287" s="59"/>
      <c r="QQ287" s="59"/>
      <c r="QR287" s="59"/>
      <c r="QS287" s="59"/>
      <c r="QT287" s="59"/>
      <c r="QU287" s="59"/>
      <c r="QV287" s="59"/>
      <c r="QW287" s="59"/>
      <c r="QX287" s="59"/>
      <c r="QY287" s="59"/>
      <c r="QZ287" s="59"/>
      <c r="RA287" s="59"/>
      <c r="RB287" s="59"/>
      <c r="RC287" s="59"/>
      <c r="RD287" s="59"/>
      <c r="RE287" s="59"/>
      <c r="RF287" s="59"/>
      <c r="RG287" s="59"/>
      <c r="RH287" s="59"/>
      <c r="RI287" s="59"/>
      <c r="RJ287" s="59"/>
      <c r="RK287" s="59"/>
      <c r="RL287" s="59"/>
      <c r="RM287" s="59"/>
      <c r="RN287" s="59"/>
      <c r="RO287" s="59"/>
      <c r="RP287" s="59"/>
      <c r="RQ287" s="59"/>
      <c r="RR287" s="59"/>
      <c r="RS287" s="59"/>
      <c r="RT287" s="59"/>
      <c r="RU287" s="59"/>
      <c r="RV287" s="59"/>
      <c r="RW287" s="59"/>
      <c r="RX287" s="59"/>
      <c r="RY287" s="59"/>
      <c r="RZ287" s="59"/>
      <c r="SA287" s="59"/>
      <c r="SB287" s="59"/>
      <c r="SC287" s="59"/>
      <c r="SD287" s="59"/>
      <c r="SE287" s="59"/>
      <c r="SF287" s="59"/>
      <c r="SG287" s="59"/>
      <c r="SH287" s="59"/>
      <c r="SI287" s="59"/>
      <c r="SJ287" s="59"/>
      <c r="SK287" s="59"/>
      <c r="SL287" s="59"/>
      <c r="SM287" s="59"/>
      <c r="SN287" s="59"/>
      <c r="SO287" s="59"/>
      <c r="SP287" s="59"/>
      <c r="SQ287" s="59"/>
      <c r="SR287" s="59"/>
      <c r="SS287" s="59"/>
      <c r="ST287" s="59"/>
      <c r="SU287" s="59"/>
      <c r="SV287" s="59"/>
      <c r="SW287" s="59"/>
      <c r="SX287" s="59"/>
      <c r="SY287" s="59"/>
      <c r="SZ287" s="59"/>
      <c r="TA287" s="59"/>
      <c r="TB287" s="59"/>
      <c r="TC287" s="59"/>
      <c r="TD287" s="59"/>
      <c r="TE287" s="59"/>
      <c r="TF287" s="59"/>
      <c r="TG287" s="59"/>
      <c r="TH287" s="59"/>
      <c r="TI287" s="59"/>
      <c r="TJ287" s="59"/>
      <c r="TK287" s="59"/>
      <c r="TL287" s="59"/>
      <c r="TM287" s="59"/>
      <c r="TN287" s="59"/>
      <c r="TO287" s="59"/>
      <c r="TP287" s="59"/>
      <c r="TQ287" s="59"/>
      <c r="TR287" s="59"/>
      <c r="TS287" s="59"/>
      <c r="TT287" s="59"/>
      <c r="TU287" s="59"/>
      <c r="TV287" s="59"/>
      <c r="TW287" s="59"/>
      <c r="TX287" s="59"/>
      <c r="TY287" s="59"/>
      <c r="TZ287" s="59"/>
      <c r="UA287" s="59"/>
      <c r="UB287" s="59"/>
      <c r="UC287" s="59"/>
      <c r="UD287" s="59"/>
      <c r="UE287" s="59"/>
      <c r="UF287" s="59"/>
      <c r="UG287" s="59"/>
      <c r="UH287" s="59"/>
      <c r="UI287" s="59"/>
      <c r="UJ287" s="59"/>
      <c r="UK287" s="59"/>
      <c r="UL287" s="59"/>
      <c r="UM287" s="59"/>
      <c r="UN287" s="59"/>
      <c r="UO287" s="59"/>
      <c r="UP287" s="59"/>
      <c r="UQ287" s="59"/>
      <c r="UR287" s="59"/>
      <c r="US287" s="59"/>
      <c r="UT287" s="59"/>
      <c r="UU287" s="59"/>
      <c r="UV287" s="59"/>
      <c r="UW287" s="59"/>
      <c r="UX287" s="59"/>
      <c r="UY287" s="59"/>
      <c r="UZ287" s="59"/>
      <c r="VA287" s="59"/>
      <c r="VB287" s="59"/>
      <c r="VC287" s="59"/>
      <c r="VD287" s="59"/>
      <c r="VE287" s="59"/>
      <c r="VF287" s="59"/>
      <c r="VG287" s="59"/>
      <c r="VH287" s="59"/>
      <c r="VI287" s="59"/>
      <c r="VJ287" s="59"/>
      <c r="VK287" s="59"/>
      <c r="VL287" s="59"/>
      <c r="VM287" s="59"/>
      <c r="VN287" s="59"/>
      <c r="VO287" s="59"/>
      <c r="VP287" s="59"/>
      <c r="VQ287" s="59"/>
      <c r="VR287" s="59"/>
      <c r="VS287" s="59"/>
      <c r="VT287" s="59"/>
      <c r="VU287" s="59"/>
      <c r="VV287" s="59"/>
      <c r="VW287" s="59"/>
      <c r="VX287" s="59"/>
      <c r="VY287" s="59"/>
      <c r="VZ287" s="59"/>
      <c r="WA287" s="59"/>
      <c r="WB287" s="59"/>
      <c r="WC287" s="59"/>
      <c r="WD287" s="59"/>
      <c r="WE287" s="59"/>
      <c r="WF287" s="59"/>
      <c r="WG287" s="59"/>
      <c r="WH287" s="59"/>
      <c r="WI287" s="59"/>
      <c r="WJ287" s="59"/>
      <c r="WK287" s="59"/>
      <c r="WL287" s="59"/>
      <c r="WM287" s="59"/>
      <c r="WN287" s="59"/>
      <c r="WO287" s="59"/>
      <c r="WP287" s="59"/>
      <c r="WQ287" s="59"/>
      <c r="WR287" s="59"/>
      <c r="WS287" s="59"/>
      <c r="WT287" s="59"/>
      <c r="WU287" s="59"/>
      <c r="WV287" s="59"/>
      <c r="WW287" s="59"/>
      <c r="WX287" s="59"/>
      <c r="WY287" s="59"/>
      <c r="WZ287" s="59"/>
      <c r="XA287" s="59"/>
      <c r="XB287" s="59"/>
      <c r="XC287" s="59"/>
      <c r="XD287" s="59"/>
      <c r="XE287" s="59"/>
      <c r="XF287" s="59"/>
      <c r="XG287" s="59"/>
      <c r="XH287" s="59"/>
      <c r="XI287" s="59"/>
      <c r="XJ287" s="59"/>
      <c r="XK287" s="59"/>
      <c r="XL287" s="59"/>
      <c r="XM287" s="59"/>
      <c r="XN287" s="59"/>
      <c r="XO287" s="59"/>
      <c r="XP287" s="59"/>
      <c r="XQ287" s="59"/>
      <c r="XR287" s="59"/>
      <c r="XS287" s="59"/>
      <c r="XT287" s="59"/>
      <c r="XU287" s="59"/>
      <c r="XV287" s="59"/>
      <c r="XW287" s="59"/>
      <c r="XX287" s="59"/>
      <c r="XY287" s="59"/>
      <c r="XZ287" s="59"/>
      <c r="YA287" s="59"/>
      <c r="YB287" s="59"/>
      <c r="YC287" s="59"/>
      <c r="YD287" s="59"/>
      <c r="YE287" s="59"/>
      <c r="YF287" s="59"/>
      <c r="YG287" s="59"/>
      <c r="YH287" s="59"/>
      <c r="YI287" s="59"/>
      <c r="YJ287" s="59"/>
      <c r="YK287" s="59"/>
      <c r="YL287" s="59"/>
      <c r="YM287" s="59"/>
      <c r="YN287" s="59"/>
      <c r="YO287" s="59"/>
      <c r="YP287" s="59"/>
      <c r="YQ287" s="59"/>
      <c r="YR287" s="59"/>
      <c r="YS287" s="59"/>
      <c r="YT287" s="59"/>
      <c r="YU287" s="59"/>
      <c r="YV287" s="59"/>
      <c r="YW287" s="59"/>
      <c r="YX287" s="59"/>
      <c r="YY287" s="59"/>
      <c r="YZ287" s="59"/>
      <c r="ZA287" s="59"/>
      <c r="ZB287" s="59"/>
      <c r="ZC287" s="59"/>
      <c r="ZD287" s="59"/>
      <c r="ZE287" s="59"/>
      <c r="ZF287" s="59"/>
      <c r="ZG287" s="59"/>
      <c r="ZH287" s="59"/>
      <c r="ZI287" s="59"/>
      <c r="ZJ287" s="59"/>
      <c r="ZK287" s="59"/>
      <c r="ZL287" s="59"/>
      <c r="ZM287" s="59"/>
      <c r="ZN287" s="59"/>
      <c r="ZO287" s="59"/>
      <c r="ZP287" s="59"/>
      <c r="ZQ287" s="59"/>
      <c r="ZR287" s="59"/>
      <c r="ZS287" s="59"/>
      <c r="ZT287" s="59"/>
      <c r="ZU287" s="59"/>
      <c r="ZV287" s="59"/>
      <c r="ZW287" s="59"/>
      <c r="ZX287" s="59"/>
      <c r="ZY287" s="59"/>
      <c r="ZZ287" s="59"/>
      <c r="AAA287" s="59"/>
      <c r="AAB287" s="59"/>
      <c r="AAC287" s="59"/>
      <c r="AAD287" s="59"/>
      <c r="AAE287" s="59"/>
      <c r="AAF287" s="59"/>
      <c r="AAG287" s="59"/>
      <c r="AAH287" s="59"/>
      <c r="AAI287" s="59"/>
      <c r="AAJ287" s="59"/>
      <c r="AAK287" s="59"/>
      <c r="AAL287" s="59"/>
      <c r="AAM287" s="59"/>
      <c r="AAN287" s="59"/>
      <c r="AAO287" s="59"/>
      <c r="AAP287" s="59"/>
      <c r="AAQ287" s="59"/>
      <c r="AAR287" s="59"/>
      <c r="AAS287" s="59"/>
      <c r="AAT287" s="59"/>
      <c r="AAU287" s="59"/>
      <c r="AAV287" s="59"/>
      <c r="AAW287" s="59"/>
      <c r="AAX287" s="59"/>
      <c r="AAY287" s="59"/>
      <c r="AAZ287" s="59"/>
      <c r="ABA287" s="59"/>
      <c r="ABB287" s="59"/>
      <c r="ABC287" s="59"/>
      <c r="ABD287" s="59"/>
      <c r="ABE287" s="59"/>
      <c r="ABF287" s="59"/>
      <c r="ABG287" s="59"/>
      <c r="ABH287" s="59"/>
      <c r="ABI287" s="59"/>
      <c r="ABJ287" s="59"/>
      <c r="ABK287" s="59"/>
      <c r="ABL287" s="59"/>
      <c r="ABM287" s="59"/>
      <c r="ABN287" s="59"/>
      <c r="ABO287" s="59"/>
      <c r="ABP287" s="59"/>
      <c r="ABQ287" s="59"/>
      <c r="ABR287" s="59"/>
      <c r="ABS287" s="59"/>
      <c r="ABT287" s="59"/>
      <c r="ABU287" s="59"/>
      <c r="ABV287" s="59"/>
      <c r="ABW287" s="59"/>
      <c r="ABX287" s="59"/>
      <c r="ABY287" s="59"/>
      <c r="ABZ287" s="59"/>
      <c r="ACA287" s="59"/>
      <c r="ACB287" s="59"/>
      <c r="ACC287" s="59"/>
      <c r="ACD287" s="59"/>
      <c r="ACE287" s="59"/>
      <c r="ACF287" s="59"/>
      <c r="ACG287" s="59"/>
      <c r="ACH287" s="59"/>
      <c r="ACI287" s="59"/>
      <c r="ACJ287" s="59"/>
      <c r="ACK287" s="59"/>
      <c r="ACL287" s="59"/>
      <c r="ACM287" s="59"/>
      <c r="ACN287" s="59"/>
      <c r="ACO287" s="59"/>
      <c r="ACP287" s="59"/>
      <c r="ACQ287" s="59"/>
      <c r="ACR287" s="59"/>
      <c r="ACS287" s="59"/>
      <c r="ACT287" s="59"/>
      <c r="ACU287" s="59"/>
      <c r="ACV287" s="59"/>
      <c r="ACW287" s="59"/>
      <c r="ACX287" s="59"/>
      <c r="ACY287" s="59"/>
      <c r="ACZ287" s="59"/>
      <c r="ADA287" s="59"/>
      <c r="ADB287" s="59"/>
      <c r="ADC287" s="59"/>
      <c r="ADD287" s="59"/>
      <c r="ADE287" s="59"/>
      <c r="ADF287" s="59"/>
      <c r="ADG287" s="59"/>
      <c r="ADH287" s="59"/>
      <c r="ADI287" s="59"/>
      <c r="ADJ287" s="59"/>
      <c r="ADK287" s="59"/>
      <c r="ADL287" s="59"/>
      <c r="ADM287" s="59"/>
      <c r="ADN287" s="59"/>
      <c r="ADO287" s="59"/>
      <c r="ADP287" s="59"/>
      <c r="ADQ287" s="59"/>
      <c r="ADR287" s="59"/>
      <c r="ADS287" s="59"/>
      <c r="ADT287" s="59"/>
      <c r="ADU287" s="59"/>
      <c r="ADV287" s="59"/>
      <c r="ADW287" s="59"/>
      <c r="ADX287" s="59"/>
      <c r="ADY287" s="59"/>
      <c r="ADZ287" s="59"/>
      <c r="AEA287" s="59"/>
      <c r="AEB287" s="59"/>
      <c r="AEC287" s="59"/>
      <c r="AED287" s="59"/>
      <c r="AEE287" s="59"/>
      <c r="AEF287" s="59"/>
      <c r="AEG287" s="59"/>
      <c r="AEH287" s="59"/>
      <c r="AEI287" s="59"/>
      <c r="AEJ287" s="59"/>
      <c r="AEK287" s="59"/>
      <c r="AEL287" s="59"/>
      <c r="AEM287" s="59"/>
      <c r="AEN287" s="59"/>
      <c r="AEO287" s="59"/>
      <c r="AEP287" s="59"/>
      <c r="AEQ287" s="59"/>
      <c r="AER287" s="59"/>
      <c r="AES287" s="59"/>
      <c r="AET287" s="59"/>
      <c r="AEU287" s="59"/>
      <c r="AEV287" s="59"/>
      <c r="AEW287" s="59"/>
      <c r="AEX287" s="59"/>
      <c r="AEY287" s="59"/>
      <c r="AEZ287" s="59"/>
      <c r="AFA287" s="59"/>
      <c r="AFB287" s="59"/>
      <c r="AFC287" s="59"/>
      <c r="AFD287" s="59"/>
      <c r="AFE287" s="59"/>
      <c r="AFF287" s="59"/>
      <c r="AFG287" s="59"/>
      <c r="AFH287" s="59"/>
      <c r="AFI287" s="59"/>
      <c r="AFJ287" s="59"/>
      <c r="AFK287" s="59"/>
      <c r="AFL287" s="59"/>
      <c r="AFM287" s="59"/>
      <c r="AFN287" s="59"/>
      <c r="AFO287" s="59"/>
      <c r="AFP287" s="59"/>
      <c r="AFQ287" s="59"/>
      <c r="AFR287" s="59"/>
      <c r="AFS287" s="59"/>
      <c r="AFT287" s="59"/>
      <c r="AFU287" s="59"/>
      <c r="AFV287" s="59"/>
      <c r="AFW287" s="59"/>
      <c r="AFX287" s="59"/>
      <c r="AFY287" s="59"/>
      <c r="AFZ287" s="59"/>
      <c r="AGA287" s="59"/>
      <c r="AGB287" s="59"/>
      <c r="AGC287" s="59"/>
      <c r="AGD287" s="59"/>
      <c r="AGE287" s="59"/>
      <c r="AGF287" s="59"/>
      <c r="AGG287" s="59"/>
      <c r="AGH287" s="59"/>
      <c r="AGI287" s="59"/>
      <c r="AGJ287" s="59"/>
      <c r="AGK287" s="59"/>
      <c r="AGL287" s="59"/>
      <c r="AGM287" s="59"/>
      <c r="AGN287" s="59"/>
      <c r="AGO287" s="59"/>
      <c r="AGP287" s="59"/>
      <c r="AGQ287" s="59"/>
      <c r="AGR287" s="59"/>
      <c r="AGS287" s="59"/>
      <c r="AGT287" s="59"/>
      <c r="AGU287" s="59"/>
      <c r="AGV287" s="59"/>
      <c r="AGW287" s="59"/>
      <c r="AGX287" s="59"/>
      <c r="AGY287" s="59"/>
      <c r="AGZ287" s="59"/>
      <c r="AHA287" s="59"/>
      <c r="AHB287" s="59"/>
      <c r="AHC287" s="59"/>
      <c r="AHD287" s="59"/>
      <c r="AHE287" s="59"/>
      <c r="AHF287" s="59"/>
      <c r="AHG287" s="59"/>
      <c r="AHH287" s="59"/>
      <c r="AHI287" s="59"/>
      <c r="AHJ287" s="59"/>
      <c r="AHK287" s="59"/>
      <c r="AHL287" s="59"/>
      <c r="AHM287" s="59"/>
      <c r="AHN287" s="59"/>
      <c r="AHO287" s="59"/>
      <c r="AHP287" s="59"/>
      <c r="AHQ287" s="59"/>
      <c r="AHR287" s="59"/>
      <c r="AHS287" s="59"/>
      <c r="AHT287" s="59"/>
      <c r="AHU287" s="59"/>
      <c r="AHV287" s="59"/>
      <c r="AHW287" s="59"/>
      <c r="AHX287" s="59"/>
      <c r="AHY287" s="59"/>
      <c r="AHZ287" s="59"/>
      <c r="AIA287" s="59"/>
      <c r="AIB287" s="59"/>
      <c r="AIC287" s="59"/>
      <c r="AID287" s="59"/>
      <c r="AIE287" s="59"/>
      <c r="AIF287" s="59"/>
      <c r="AIG287" s="59"/>
      <c r="AIH287" s="59"/>
      <c r="AII287" s="59"/>
      <c r="AIJ287" s="59"/>
      <c r="AIK287" s="59"/>
      <c r="AIL287" s="59"/>
      <c r="AIM287" s="59"/>
      <c r="AIN287" s="59"/>
      <c r="AIO287" s="59"/>
      <c r="AIP287" s="59"/>
      <c r="AIQ287" s="59"/>
      <c r="AIR287" s="59"/>
      <c r="AIS287" s="59"/>
      <c r="AIT287" s="59"/>
      <c r="AIU287" s="59"/>
      <c r="AIV287" s="59"/>
      <c r="AIW287" s="59"/>
      <c r="AIX287" s="59"/>
      <c r="AIY287" s="59"/>
      <c r="AIZ287" s="59"/>
      <c r="AJA287" s="59"/>
      <c r="AJB287" s="59"/>
      <c r="AJC287" s="59"/>
      <c r="AJD287" s="59"/>
      <c r="AJE287" s="59"/>
      <c r="AJF287" s="59"/>
      <c r="AJG287" s="59"/>
      <c r="AJH287" s="59"/>
      <c r="AJI287" s="59"/>
      <c r="AJJ287" s="59"/>
      <c r="AJK287" s="59"/>
      <c r="AJL287" s="59"/>
      <c r="AJM287" s="59"/>
      <c r="AJN287" s="59"/>
      <c r="AJO287" s="59"/>
      <c r="AJP287" s="59"/>
      <c r="AJQ287" s="59"/>
      <c r="AJR287" s="59"/>
      <c r="AJS287" s="59"/>
      <c r="AJT287" s="59"/>
      <c r="AJU287" s="59"/>
      <c r="AJV287" s="59"/>
      <c r="AJW287" s="59"/>
      <c r="AJX287" s="59"/>
      <c r="AJY287" s="59"/>
      <c r="AJZ287" s="59"/>
      <c r="AKA287" s="59"/>
      <c r="AKB287" s="59"/>
      <c r="AKC287" s="59"/>
      <c r="AKD287" s="59"/>
      <c r="AKE287" s="59"/>
      <c r="AKF287" s="59"/>
      <c r="AKG287" s="59"/>
      <c r="AKH287" s="59"/>
      <c r="AKI287" s="59"/>
      <c r="AKJ287" s="59"/>
      <c r="AKK287" s="59"/>
      <c r="AKL287" s="59"/>
      <c r="AKM287" s="59"/>
      <c r="AKN287" s="59"/>
      <c r="AKO287" s="59"/>
      <c r="AKP287" s="59"/>
      <c r="AKQ287" s="59"/>
      <c r="AKR287" s="59"/>
      <c r="AKS287" s="59"/>
      <c r="AKT287" s="59"/>
      <c r="AKU287" s="59"/>
      <c r="AKV287" s="59"/>
      <c r="AKW287" s="59"/>
      <c r="AKX287" s="59"/>
      <c r="AKY287" s="59"/>
      <c r="AKZ287" s="59"/>
      <c r="ALA287" s="59"/>
      <c r="ALB287" s="59"/>
      <c r="ALC287" s="59"/>
      <c r="ALD287" s="59"/>
      <c r="ALE287" s="59"/>
      <c r="ALF287" s="59"/>
      <c r="ALG287" s="59"/>
      <c r="ALH287" s="59"/>
      <c r="ALI287" s="59"/>
      <c r="ALJ287" s="59"/>
      <c r="ALK287" s="59"/>
      <c r="ALL287" s="59"/>
      <c r="ALM287" s="59"/>
      <c r="ALN287" s="59"/>
      <c r="ALO287" s="59"/>
      <c r="ALP287" s="59"/>
      <c r="ALQ287" s="59"/>
      <c r="ALR287" s="59"/>
      <c r="ALS287" s="59"/>
      <c r="ALT287" s="59"/>
      <c r="ALU287" s="59"/>
      <c r="ALV287" s="59"/>
      <c r="ALW287" s="59"/>
      <c r="ALX287" s="59"/>
      <c r="ALY287" s="59"/>
      <c r="ALZ287" s="59"/>
      <c r="AMA287" s="59"/>
      <c r="AMB287" s="59"/>
      <c r="AMC287" s="59"/>
      <c r="AMD287" s="59"/>
      <c r="AME287" s="59"/>
      <c r="AMF287" s="59"/>
      <c r="AMG287" s="59"/>
      <c r="AMH287" s="59"/>
      <c r="AMI287" s="59"/>
      <c r="AMJ287" s="59"/>
      <c r="AMK287" s="59"/>
      <c r="AML287" s="59"/>
      <c r="AMM287" s="59"/>
      <c r="AMN287" s="59"/>
      <c r="AMO287" s="59"/>
      <c r="AMP287" s="59"/>
      <c r="AMQ287" s="59"/>
      <c r="AMR287" s="59"/>
      <c r="AMS287" s="59"/>
      <c r="AMT287" s="59"/>
      <c r="AMU287" s="59"/>
      <c r="AMV287" s="59"/>
      <c r="AMW287" s="59"/>
      <c r="AMX287" s="59"/>
      <c r="AMY287" s="59"/>
      <c r="AMZ287" s="59"/>
      <c r="ANA287" s="59"/>
      <c r="ANB287" s="59"/>
      <c r="ANC287" s="59"/>
      <c r="AND287" s="59"/>
      <c r="ANE287" s="59"/>
      <c r="ANF287" s="59"/>
      <c r="ANG287" s="59"/>
      <c r="ANH287" s="59"/>
      <c r="ANI287" s="59"/>
      <c r="ANJ287" s="59"/>
      <c r="ANK287" s="59"/>
      <c r="ANL287" s="59"/>
      <c r="ANM287" s="59"/>
      <c r="ANN287" s="59"/>
      <c r="ANO287" s="59"/>
      <c r="ANP287" s="59"/>
      <c r="ANQ287" s="59"/>
      <c r="ANR287" s="59"/>
      <c r="ANS287" s="59"/>
      <c r="ANT287" s="59"/>
      <c r="ANU287" s="59"/>
      <c r="ANV287" s="59"/>
      <c r="ANW287" s="59"/>
      <c r="ANX287" s="59"/>
      <c r="ANY287" s="59"/>
      <c r="ANZ287" s="59"/>
      <c r="AOA287" s="59"/>
      <c r="AOB287" s="59"/>
      <c r="AOC287" s="59"/>
      <c r="AOD287" s="59"/>
      <c r="AOE287" s="59"/>
      <c r="AOF287" s="59"/>
      <c r="AOG287" s="59"/>
      <c r="AOH287" s="59"/>
      <c r="AOI287" s="59"/>
      <c r="AOJ287" s="59"/>
      <c r="AOK287" s="59"/>
      <c r="AOL287" s="59"/>
      <c r="AOM287" s="59"/>
      <c r="AON287" s="59"/>
      <c r="AOO287" s="59"/>
      <c r="AOP287" s="59"/>
      <c r="AOQ287" s="59"/>
      <c r="AOR287" s="59"/>
      <c r="AOS287" s="59"/>
      <c r="AOT287" s="59"/>
      <c r="AOU287" s="59"/>
      <c r="AOV287" s="59"/>
      <c r="AOW287" s="59"/>
      <c r="AOX287" s="59"/>
      <c r="AOY287" s="59"/>
      <c r="AOZ287" s="59"/>
      <c r="APA287" s="59"/>
      <c r="APB287" s="59"/>
      <c r="APC287" s="59"/>
      <c r="APD287" s="59"/>
      <c r="APE287" s="59"/>
      <c r="APF287" s="59"/>
      <c r="APG287" s="59"/>
      <c r="APH287" s="59"/>
      <c r="API287" s="59"/>
      <c r="APJ287" s="59"/>
      <c r="APK287" s="59"/>
      <c r="APL287" s="59"/>
      <c r="APM287" s="59"/>
      <c r="APN287" s="59"/>
      <c r="APO287" s="59"/>
      <c r="APP287" s="59"/>
      <c r="APQ287" s="59"/>
      <c r="APR287" s="59"/>
      <c r="APS287" s="59"/>
      <c r="APT287" s="59"/>
      <c r="APU287" s="59"/>
      <c r="APV287" s="59"/>
      <c r="APW287" s="59"/>
      <c r="APX287" s="59"/>
      <c r="APY287" s="59"/>
      <c r="APZ287" s="59"/>
      <c r="AQA287" s="59"/>
      <c r="AQB287" s="59"/>
      <c r="AQC287" s="59"/>
      <c r="AQD287" s="59"/>
      <c r="AQE287" s="59"/>
      <c r="AQF287" s="59"/>
      <c r="AQG287" s="59"/>
      <c r="AQH287" s="59"/>
      <c r="AQI287" s="59"/>
      <c r="AQJ287" s="59"/>
      <c r="AQK287" s="59"/>
      <c r="AQL287" s="59"/>
      <c r="AQM287" s="59"/>
      <c r="AQN287" s="59"/>
      <c r="AQO287" s="59"/>
      <c r="AQP287" s="59"/>
      <c r="AQQ287" s="59"/>
      <c r="AQR287" s="59"/>
      <c r="AQS287" s="59"/>
      <c r="AQT287" s="59"/>
      <c r="AQU287" s="59"/>
      <c r="AQV287" s="59"/>
      <c r="AQW287" s="59"/>
      <c r="AQX287" s="59"/>
      <c r="AQY287" s="59"/>
      <c r="AQZ287" s="59"/>
      <c r="ARA287" s="59"/>
      <c r="ARB287" s="59"/>
      <c r="ARC287" s="59"/>
      <c r="ARD287" s="59"/>
      <c r="ARE287" s="59"/>
      <c r="ARF287" s="59"/>
      <c r="ARG287" s="59"/>
      <c r="ARH287" s="59"/>
      <c r="ARI287" s="59"/>
      <c r="ARJ287" s="59"/>
      <c r="ARK287" s="59"/>
      <c r="ARL287" s="59"/>
      <c r="ARM287" s="59"/>
      <c r="ARN287" s="59"/>
      <c r="ARO287" s="59"/>
      <c r="ARP287" s="59"/>
      <c r="ARQ287" s="59"/>
      <c r="ARR287" s="59"/>
      <c r="ARS287" s="59"/>
      <c r="ART287" s="59"/>
      <c r="ARU287" s="59"/>
      <c r="ARV287" s="59"/>
      <c r="ARW287" s="59"/>
      <c r="ARX287" s="59"/>
      <c r="ARY287" s="59"/>
      <c r="ARZ287" s="59"/>
      <c r="ASA287" s="59"/>
      <c r="ASB287" s="59"/>
      <c r="ASC287" s="59"/>
      <c r="ASD287" s="59"/>
      <c r="ASE287" s="59"/>
      <c r="ASF287" s="59"/>
      <c r="ASG287" s="59"/>
      <c r="ASH287" s="59"/>
      <c r="ASI287" s="59"/>
      <c r="ASJ287" s="59"/>
      <c r="ASK287" s="59"/>
      <c r="ASL287" s="59"/>
      <c r="ASM287" s="59"/>
      <c r="ASN287" s="59"/>
      <c r="ASO287" s="59"/>
      <c r="ASP287" s="59"/>
      <c r="ASQ287" s="59"/>
      <c r="ASR287" s="59"/>
      <c r="ASS287" s="59"/>
      <c r="AST287" s="59"/>
      <c r="ASU287" s="59"/>
      <c r="ASV287" s="59"/>
      <c r="ASW287" s="59"/>
      <c r="ASX287" s="59"/>
      <c r="ASY287" s="59"/>
      <c r="ASZ287" s="59"/>
      <c r="ATA287" s="59"/>
      <c r="ATB287" s="59"/>
      <c r="ATC287" s="59"/>
      <c r="ATD287" s="59"/>
      <c r="ATE287" s="59"/>
      <c r="ATF287" s="59"/>
      <c r="ATG287" s="59"/>
      <c r="ATH287" s="59"/>
      <c r="ATI287" s="59"/>
      <c r="ATJ287" s="59"/>
      <c r="ATK287" s="59"/>
      <c r="ATL287" s="59"/>
      <c r="ATM287" s="59"/>
      <c r="ATN287" s="59"/>
      <c r="ATO287" s="59"/>
      <c r="ATP287" s="59"/>
      <c r="ATQ287" s="59"/>
      <c r="ATR287" s="59"/>
      <c r="ATS287" s="59"/>
      <c r="ATT287" s="59"/>
      <c r="ATU287" s="59"/>
      <c r="ATV287" s="59"/>
      <c r="ATW287" s="59"/>
      <c r="ATX287" s="59"/>
      <c r="ATY287" s="59"/>
      <c r="ATZ287" s="59"/>
      <c r="AUA287" s="59"/>
      <c r="AUB287" s="59"/>
      <c r="AUC287" s="59"/>
      <c r="AUD287" s="59"/>
      <c r="AUE287" s="59"/>
      <c r="AUF287" s="59"/>
      <c r="AUG287" s="59"/>
      <c r="AUH287" s="59"/>
      <c r="AUI287" s="59"/>
      <c r="AUJ287" s="59"/>
      <c r="AUK287" s="59"/>
      <c r="AUL287" s="59"/>
      <c r="AUM287" s="59"/>
      <c r="AUN287" s="59"/>
      <c r="AUO287" s="59"/>
      <c r="AUP287" s="59"/>
      <c r="AUQ287" s="59"/>
      <c r="AUR287" s="59"/>
      <c r="AUS287" s="59"/>
      <c r="AUT287" s="59"/>
      <c r="AUU287" s="59"/>
      <c r="AUV287" s="59"/>
      <c r="AUW287" s="59"/>
      <c r="AUX287" s="59"/>
      <c r="AUY287" s="59"/>
      <c r="AUZ287" s="59"/>
      <c r="AVA287" s="59"/>
      <c r="AVB287" s="59"/>
      <c r="AVC287" s="59"/>
      <c r="AVD287" s="59"/>
      <c r="AVE287" s="59"/>
      <c r="AVF287" s="59"/>
      <c r="AVG287" s="59"/>
      <c r="AVH287" s="59"/>
      <c r="AVI287" s="59"/>
      <c r="AVJ287" s="59"/>
      <c r="AVK287" s="59"/>
      <c r="AVL287" s="59"/>
      <c r="AVM287" s="59"/>
      <c r="AVN287" s="59"/>
      <c r="AVO287" s="59"/>
      <c r="AVP287" s="59"/>
      <c r="AVQ287" s="59"/>
      <c r="AVR287" s="59"/>
      <c r="AVS287" s="59"/>
      <c r="AVT287" s="59"/>
      <c r="AVU287" s="59"/>
      <c r="AVV287" s="59"/>
      <c r="AVW287" s="59"/>
      <c r="AVX287" s="59"/>
      <c r="AVY287" s="59"/>
      <c r="AVZ287" s="59"/>
      <c r="AWA287" s="59"/>
      <c r="AWB287" s="59"/>
      <c r="AWC287" s="59"/>
      <c r="AWD287" s="59"/>
      <c r="AWE287" s="59"/>
      <c r="AWF287" s="59"/>
      <c r="AWG287" s="59"/>
      <c r="AWH287" s="59"/>
      <c r="AWI287" s="59"/>
      <c r="AWJ287" s="59"/>
      <c r="AWK287" s="59"/>
      <c r="AWL287" s="59"/>
      <c r="AWM287" s="59"/>
      <c r="AWN287" s="59"/>
      <c r="AWO287" s="59"/>
      <c r="AWP287" s="59"/>
      <c r="AWQ287" s="59"/>
      <c r="AWR287" s="59"/>
      <c r="AWS287" s="59"/>
      <c r="AWT287" s="59"/>
      <c r="AWU287" s="59"/>
      <c r="AWV287" s="59"/>
      <c r="AWW287" s="59"/>
      <c r="AWX287" s="59"/>
      <c r="AWY287" s="59"/>
      <c r="AWZ287" s="59"/>
      <c r="AXA287" s="59"/>
      <c r="AXB287" s="59"/>
      <c r="AXC287" s="59"/>
      <c r="AXD287" s="59"/>
      <c r="AXE287" s="59"/>
      <c r="AXF287" s="59"/>
      <c r="AXG287" s="59"/>
      <c r="AXH287" s="59"/>
      <c r="AXI287" s="59"/>
      <c r="AXJ287" s="59"/>
      <c r="AXK287" s="59"/>
      <c r="AXL287" s="59"/>
      <c r="AXM287" s="59"/>
      <c r="AXN287" s="59"/>
      <c r="AXO287" s="59"/>
      <c r="AXP287" s="59"/>
      <c r="AXQ287" s="59"/>
      <c r="AXR287" s="59"/>
      <c r="AXS287" s="59"/>
      <c r="AXT287" s="59"/>
      <c r="AXU287" s="59"/>
      <c r="AXV287" s="59"/>
      <c r="AXW287" s="59"/>
      <c r="AXX287" s="59"/>
      <c r="AXY287" s="59"/>
      <c r="AXZ287" s="59"/>
      <c r="AYA287" s="59"/>
      <c r="AYB287" s="59"/>
      <c r="AYC287" s="59"/>
      <c r="AYD287" s="59"/>
      <c r="AYE287" s="59"/>
      <c r="AYF287" s="59"/>
      <c r="AYG287" s="59"/>
      <c r="AYH287" s="59"/>
      <c r="AYI287" s="59"/>
      <c r="AYJ287" s="59"/>
      <c r="AYK287" s="59"/>
      <c r="AYL287" s="59"/>
      <c r="AYM287" s="59"/>
      <c r="AYN287" s="59"/>
      <c r="AYO287" s="59"/>
      <c r="AYP287" s="59"/>
      <c r="AYQ287" s="59"/>
      <c r="AYR287" s="59"/>
      <c r="AYS287" s="59"/>
      <c r="AYT287" s="59"/>
      <c r="AYU287" s="59"/>
      <c r="AYV287" s="59"/>
      <c r="AYW287" s="59"/>
      <c r="AYX287" s="59"/>
      <c r="AYY287" s="59"/>
      <c r="AYZ287" s="59"/>
      <c r="AZA287" s="59"/>
      <c r="AZB287" s="59"/>
      <c r="AZC287" s="59"/>
      <c r="AZD287" s="59"/>
      <c r="AZE287" s="59"/>
      <c r="AZF287" s="59"/>
      <c r="AZG287" s="59"/>
      <c r="AZH287" s="59"/>
      <c r="AZI287" s="59"/>
      <c r="AZJ287" s="59"/>
      <c r="AZK287" s="59"/>
      <c r="AZL287" s="59"/>
      <c r="AZM287" s="59"/>
      <c r="AZN287" s="59"/>
      <c r="AZO287" s="59"/>
      <c r="AZP287" s="59"/>
      <c r="AZQ287" s="59"/>
      <c r="AZR287" s="59"/>
      <c r="AZS287" s="59"/>
      <c r="AZT287" s="59"/>
      <c r="AZU287" s="59"/>
      <c r="AZV287" s="59"/>
      <c r="AZW287" s="59"/>
      <c r="AZX287" s="59"/>
      <c r="AZY287" s="59"/>
      <c r="AZZ287" s="59"/>
      <c r="BAA287" s="59"/>
      <c r="BAB287" s="59"/>
      <c r="BAC287" s="59"/>
      <c r="BAD287" s="59"/>
      <c r="BAE287" s="59"/>
      <c r="BAF287" s="59"/>
      <c r="BAG287" s="59"/>
      <c r="BAH287" s="59"/>
      <c r="BAI287" s="59"/>
      <c r="BAJ287" s="59"/>
      <c r="BAK287" s="59"/>
      <c r="BAL287" s="59"/>
      <c r="BAM287" s="59"/>
      <c r="BAN287" s="59"/>
      <c r="BAO287" s="59"/>
      <c r="BAP287" s="59"/>
      <c r="BAQ287" s="59"/>
      <c r="BAR287" s="59"/>
      <c r="BAS287" s="59"/>
      <c r="BAT287" s="59"/>
      <c r="BAU287" s="59"/>
      <c r="BAV287" s="59"/>
      <c r="BAW287" s="59"/>
      <c r="BAX287" s="59"/>
      <c r="BAY287" s="59"/>
      <c r="BAZ287" s="59"/>
      <c r="BBA287" s="59"/>
      <c r="BBB287" s="59"/>
      <c r="BBC287" s="59"/>
      <c r="BBD287" s="59"/>
      <c r="BBE287" s="59"/>
      <c r="BBF287" s="59"/>
      <c r="BBG287" s="59"/>
      <c r="BBH287" s="59"/>
      <c r="BBI287" s="59"/>
      <c r="BBJ287" s="59"/>
      <c r="BBK287" s="59"/>
      <c r="BBL287" s="59"/>
      <c r="BBM287" s="59"/>
      <c r="BBN287" s="59"/>
      <c r="BBO287" s="59"/>
      <c r="BBP287" s="59"/>
      <c r="BBQ287" s="59"/>
      <c r="BBR287" s="59"/>
      <c r="BBS287" s="59"/>
      <c r="BBT287" s="59"/>
      <c r="BBU287" s="59"/>
      <c r="BBV287" s="59"/>
      <c r="BBW287" s="59"/>
      <c r="BBX287" s="59"/>
      <c r="BBY287" s="59"/>
      <c r="BBZ287" s="59"/>
      <c r="BCA287" s="59"/>
      <c r="BCB287" s="59"/>
      <c r="BCC287" s="59"/>
      <c r="BCD287" s="59"/>
      <c r="BCE287" s="59"/>
      <c r="BCF287" s="59"/>
      <c r="BCG287" s="59"/>
      <c r="BCH287" s="59"/>
      <c r="BCI287" s="59"/>
      <c r="BCJ287" s="59"/>
      <c r="BCK287" s="59"/>
      <c r="BCL287" s="59"/>
      <c r="BCM287" s="59"/>
      <c r="BCN287" s="59"/>
      <c r="BCO287" s="59"/>
      <c r="BCP287" s="59"/>
      <c r="BCQ287" s="59"/>
      <c r="BCR287" s="59"/>
      <c r="BCS287" s="59"/>
      <c r="BCT287" s="59"/>
      <c r="BCU287" s="59"/>
      <c r="BCV287" s="59"/>
      <c r="BCW287" s="59"/>
      <c r="BCX287" s="59"/>
      <c r="BCY287" s="59"/>
      <c r="BCZ287" s="59"/>
      <c r="BDA287" s="59"/>
      <c r="BDB287" s="59"/>
      <c r="BDC287" s="59"/>
      <c r="BDD287" s="59"/>
      <c r="BDE287" s="59"/>
      <c r="BDF287" s="59"/>
      <c r="BDG287" s="59"/>
      <c r="BDH287" s="59"/>
      <c r="BDI287" s="59"/>
      <c r="BDJ287" s="59"/>
      <c r="BDK287" s="59"/>
      <c r="BDL287" s="59"/>
      <c r="BDM287" s="59"/>
      <c r="BDN287" s="59"/>
      <c r="BDO287" s="59"/>
      <c r="BDP287" s="59"/>
      <c r="BDQ287" s="59"/>
      <c r="BDR287" s="59"/>
      <c r="BDS287" s="59"/>
      <c r="BDT287" s="59"/>
      <c r="BDU287" s="59"/>
      <c r="BDV287" s="59"/>
      <c r="BDW287" s="59"/>
      <c r="BDX287" s="59"/>
      <c r="BDY287" s="59"/>
      <c r="BDZ287" s="59"/>
      <c r="BEA287" s="59"/>
      <c r="BEB287" s="59"/>
      <c r="BEC287" s="59"/>
      <c r="BED287" s="59"/>
      <c r="BEE287" s="59"/>
      <c r="BEF287" s="59"/>
      <c r="BEG287" s="59"/>
      <c r="BEH287" s="59"/>
      <c r="BEI287" s="59"/>
      <c r="BEJ287" s="59"/>
      <c r="BEK287" s="59"/>
      <c r="BEL287" s="59"/>
      <c r="BEM287" s="59"/>
      <c r="BEN287" s="59"/>
      <c r="BEO287" s="59"/>
      <c r="BEP287" s="59"/>
      <c r="BEQ287" s="59"/>
      <c r="BER287" s="59"/>
      <c r="BES287" s="59"/>
      <c r="BET287" s="59"/>
      <c r="BEU287" s="59"/>
      <c r="BEV287" s="59"/>
      <c r="BEW287" s="59"/>
      <c r="BEX287" s="59"/>
      <c r="BEY287" s="59"/>
      <c r="BEZ287" s="59"/>
      <c r="BFA287" s="59"/>
      <c r="BFB287" s="59"/>
      <c r="BFC287" s="59"/>
      <c r="BFD287" s="59"/>
      <c r="BFE287" s="59"/>
      <c r="BFF287" s="59"/>
      <c r="BFG287" s="59"/>
      <c r="BFH287" s="59"/>
      <c r="BFI287" s="59"/>
      <c r="BFJ287" s="59"/>
      <c r="BFK287" s="59"/>
      <c r="BFL287" s="59"/>
      <c r="BFM287" s="59"/>
      <c r="BFN287" s="59"/>
      <c r="BFO287" s="59"/>
      <c r="BFP287" s="59"/>
      <c r="BFQ287" s="59"/>
      <c r="BFR287" s="59"/>
      <c r="BFS287" s="59"/>
      <c r="BFT287" s="59"/>
      <c r="BFU287" s="59"/>
      <c r="BFV287" s="59"/>
      <c r="BFW287" s="59"/>
      <c r="BFX287" s="59"/>
      <c r="BFY287" s="59"/>
      <c r="BFZ287" s="59"/>
      <c r="BGA287" s="59"/>
      <c r="BGB287" s="59"/>
      <c r="BGC287" s="59"/>
      <c r="BGD287" s="59"/>
      <c r="BGE287" s="59"/>
      <c r="BGF287" s="59"/>
      <c r="BGG287" s="59"/>
      <c r="BGH287" s="59"/>
      <c r="BGI287" s="59"/>
      <c r="BGJ287" s="59"/>
      <c r="BGK287" s="59"/>
      <c r="BGL287" s="59"/>
      <c r="BGM287" s="59"/>
      <c r="BGN287" s="59"/>
      <c r="BGO287" s="59"/>
      <c r="BGP287" s="59"/>
      <c r="BGQ287" s="59"/>
      <c r="BGR287" s="59"/>
      <c r="BGS287" s="59"/>
      <c r="BGT287" s="59"/>
      <c r="BGU287" s="59"/>
      <c r="BGV287" s="59"/>
      <c r="BGW287" s="59"/>
      <c r="BGX287" s="59"/>
      <c r="BGY287" s="59"/>
      <c r="BGZ287" s="59"/>
      <c r="BHA287" s="59"/>
      <c r="BHB287" s="59"/>
      <c r="BHC287" s="59"/>
      <c r="BHD287" s="59"/>
      <c r="BHE287" s="59"/>
      <c r="BHF287" s="59"/>
      <c r="BHG287" s="59"/>
      <c r="BHH287" s="59"/>
      <c r="BHI287" s="59"/>
      <c r="BHJ287" s="59"/>
      <c r="BHK287" s="59"/>
      <c r="BHL287" s="59"/>
      <c r="BHM287" s="59"/>
      <c r="BHN287" s="59"/>
      <c r="BHO287" s="59"/>
      <c r="BHP287" s="59"/>
      <c r="BHQ287" s="59"/>
      <c r="BHR287" s="59"/>
      <c r="BHS287" s="59"/>
      <c r="BHT287" s="59"/>
      <c r="BHU287" s="59"/>
      <c r="BHV287" s="59"/>
      <c r="BHW287" s="59"/>
      <c r="BHX287" s="59"/>
      <c r="BHY287" s="59"/>
      <c r="BHZ287" s="59"/>
      <c r="BIA287" s="59"/>
      <c r="BIB287" s="59"/>
      <c r="BIC287" s="59"/>
      <c r="BID287" s="59"/>
      <c r="BIE287" s="59"/>
      <c r="BIF287" s="59"/>
      <c r="BIG287" s="59"/>
      <c r="BIH287" s="59"/>
      <c r="BII287" s="59"/>
      <c r="BIJ287" s="59"/>
      <c r="BIK287" s="59"/>
      <c r="BIL287" s="59"/>
      <c r="BIM287" s="59"/>
      <c r="BIN287" s="59"/>
      <c r="BIO287" s="59"/>
      <c r="BIP287" s="59"/>
      <c r="BIQ287" s="59"/>
      <c r="BIR287" s="59"/>
      <c r="BIS287" s="59"/>
      <c r="BIT287" s="59"/>
      <c r="BIU287" s="59"/>
      <c r="BIV287" s="59"/>
      <c r="BIW287" s="59"/>
      <c r="BIX287" s="59"/>
      <c r="BIY287" s="59"/>
      <c r="BIZ287" s="59"/>
      <c r="BJA287" s="59"/>
      <c r="BJB287" s="59"/>
      <c r="BJC287" s="59"/>
      <c r="BJD287" s="59"/>
      <c r="BJE287" s="59"/>
      <c r="BJF287" s="59"/>
      <c r="BJG287" s="59"/>
      <c r="BJH287" s="59"/>
      <c r="BJI287" s="59"/>
      <c r="BJJ287" s="59"/>
      <c r="BJK287" s="59"/>
      <c r="BJL287" s="59"/>
      <c r="BJM287" s="59"/>
      <c r="BJN287" s="59"/>
      <c r="BJO287" s="59"/>
      <c r="BJP287" s="59"/>
      <c r="BJQ287" s="59"/>
      <c r="BJR287" s="59"/>
      <c r="BJS287" s="59"/>
      <c r="BJT287" s="59"/>
      <c r="BJU287" s="59"/>
      <c r="BJV287" s="59"/>
      <c r="BJW287" s="59"/>
      <c r="BJX287" s="59"/>
      <c r="BJY287" s="59"/>
      <c r="BJZ287" s="59"/>
      <c r="BKA287" s="59"/>
      <c r="BKB287" s="59"/>
      <c r="BKC287" s="59"/>
      <c r="BKD287" s="59"/>
      <c r="BKE287" s="59"/>
      <c r="BKF287" s="59"/>
      <c r="BKG287" s="59"/>
      <c r="BKH287" s="59"/>
      <c r="BKI287" s="59"/>
      <c r="BKJ287" s="59"/>
      <c r="BKK287" s="59"/>
      <c r="BKL287" s="59"/>
      <c r="BKM287" s="59"/>
      <c r="BKN287" s="59"/>
      <c r="BKO287" s="59"/>
      <c r="BKP287" s="59"/>
      <c r="BKQ287" s="59"/>
      <c r="BKR287" s="59"/>
      <c r="BKS287" s="59"/>
      <c r="BKT287" s="59"/>
      <c r="BKU287" s="59"/>
      <c r="BKV287" s="59"/>
      <c r="BKW287" s="59"/>
      <c r="BKX287" s="59"/>
      <c r="BKY287" s="59"/>
      <c r="BKZ287" s="59"/>
      <c r="BLA287" s="59"/>
      <c r="BLB287" s="59"/>
      <c r="BLC287" s="59"/>
      <c r="BLD287" s="59"/>
      <c r="BLE287" s="59"/>
      <c r="BLF287" s="59"/>
      <c r="BLG287" s="59"/>
      <c r="BLH287" s="59"/>
      <c r="BLI287" s="59"/>
      <c r="BLJ287" s="59"/>
      <c r="BLK287" s="59"/>
      <c r="BLL287" s="59"/>
      <c r="BLM287" s="59"/>
      <c r="BLN287" s="59"/>
      <c r="BLO287" s="59"/>
      <c r="BLP287" s="59"/>
      <c r="BLQ287" s="59"/>
      <c r="BLR287" s="59"/>
      <c r="BLS287" s="59"/>
      <c r="BLT287" s="59"/>
      <c r="BLU287" s="59"/>
      <c r="BLV287" s="59"/>
      <c r="BLW287" s="59"/>
      <c r="BLX287" s="59"/>
      <c r="BLY287" s="59"/>
      <c r="BLZ287" s="59"/>
      <c r="BMA287" s="59"/>
      <c r="BMB287" s="59"/>
      <c r="BMC287" s="59"/>
      <c r="BMD287" s="59"/>
      <c r="BME287" s="59"/>
      <c r="BMF287" s="59"/>
      <c r="BMG287" s="59"/>
      <c r="BMH287" s="59"/>
      <c r="BMI287" s="59"/>
      <c r="BMJ287" s="59"/>
      <c r="BMK287" s="59"/>
      <c r="BML287" s="59"/>
      <c r="BMM287" s="59"/>
      <c r="BMN287" s="59"/>
      <c r="BMO287" s="59"/>
      <c r="BMP287" s="59"/>
      <c r="BMQ287" s="59"/>
      <c r="BMR287" s="59"/>
      <c r="BMS287" s="59"/>
      <c r="BMT287" s="59"/>
      <c r="BMU287" s="59"/>
      <c r="BMV287" s="59"/>
      <c r="BMW287" s="59"/>
      <c r="BMX287" s="59"/>
      <c r="BMY287" s="59"/>
      <c r="BMZ287" s="59"/>
      <c r="BNA287" s="59"/>
      <c r="BNB287" s="59"/>
      <c r="BNC287" s="59"/>
      <c r="BND287" s="59"/>
      <c r="BNE287" s="59"/>
      <c r="BNF287" s="59"/>
      <c r="BNG287" s="59"/>
      <c r="BNH287" s="59"/>
      <c r="BNI287" s="59"/>
      <c r="BNJ287" s="59"/>
      <c r="BNK287" s="59"/>
      <c r="BNL287" s="59"/>
      <c r="BNM287" s="59"/>
      <c r="BNN287" s="59"/>
      <c r="BNO287" s="59"/>
      <c r="BNP287" s="59"/>
      <c r="BNQ287" s="59"/>
      <c r="BNR287" s="59"/>
      <c r="BNS287" s="59"/>
      <c r="BNT287" s="59"/>
      <c r="BNU287" s="59"/>
      <c r="BNV287" s="59"/>
      <c r="BNW287" s="59"/>
      <c r="BNX287" s="59"/>
      <c r="BNY287" s="59"/>
      <c r="BNZ287" s="59"/>
      <c r="BOA287" s="59"/>
      <c r="BOB287" s="59"/>
      <c r="BOC287" s="59"/>
      <c r="BOD287" s="59"/>
      <c r="BOE287" s="59"/>
      <c r="BOF287" s="59"/>
      <c r="BOG287" s="59"/>
      <c r="BOH287" s="59"/>
      <c r="BOI287" s="59"/>
      <c r="BOJ287" s="59"/>
      <c r="BOK287" s="59"/>
      <c r="BOL287" s="59"/>
      <c r="BOM287" s="59"/>
      <c r="BON287" s="59"/>
      <c r="BOO287" s="59"/>
      <c r="BOP287" s="59"/>
      <c r="BOQ287" s="59"/>
      <c r="BOR287" s="59"/>
      <c r="BOS287" s="59"/>
      <c r="BOT287" s="59"/>
      <c r="BOU287" s="59"/>
      <c r="BOV287" s="59"/>
      <c r="BOW287" s="59"/>
      <c r="BOX287" s="59"/>
      <c r="BOY287" s="59"/>
      <c r="BOZ287" s="59"/>
      <c r="BPA287" s="59"/>
      <c r="BPB287" s="59"/>
      <c r="BPC287" s="59"/>
      <c r="BPD287" s="59"/>
      <c r="BPE287" s="59"/>
      <c r="BPF287" s="59"/>
      <c r="BPG287" s="59"/>
      <c r="BPH287" s="59"/>
      <c r="BPI287" s="59"/>
      <c r="BPJ287" s="59"/>
      <c r="BPK287" s="59"/>
      <c r="BPL287" s="59"/>
      <c r="BPM287" s="59"/>
      <c r="BPN287" s="59"/>
      <c r="BPO287" s="59"/>
      <c r="BPP287" s="59"/>
      <c r="BPQ287" s="59"/>
      <c r="BPR287" s="59"/>
      <c r="BPS287" s="59"/>
      <c r="BPT287" s="59"/>
      <c r="BPU287" s="59"/>
      <c r="BPV287" s="59"/>
      <c r="BPW287" s="59"/>
      <c r="BPX287" s="59"/>
      <c r="BPY287" s="59"/>
      <c r="BPZ287" s="59"/>
      <c r="BQA287" s="59"/>
      <c r="BQB287" s="59"/>
      <c r="BQC287" s="59"/>
      <c r="BQD287" s="59"/>
      <c r="BQE287" s="59"/>
      <c r="BQF287" s="59"/>
      <c r="BQG287" s="59"/>
      <c r="BQH287" s="59"/>
      <c r="BQI287" s="59"/>
      <c r="BQJ287" s="59"/>
      <c r="BQK287" s="59"/>
      <c r="BQL287" s="59"/>
      <c r="BQM287" s="59"/>
      <c r="BQN287" s="59"/>
      <c r="BQO287" s="59"/>
      <c r="BQP287" s="59"/>
      <c r="BQQ287" s="59"/>
      <c r="BQR287" s="59"/>
      <c r="BQS287" s="59"/>
      <c r="BQT287" s="59"/>
      <c r="BQU287" s="59"/>
      <c r="BQV287" s="59"/>
      <c r="BQW287" s="59"/>
      <c r="BQX287" s="59"/>
      <c r="BQY287" s="59"/>
      <c r="BQZ287" s="59"/>
      <c r="BRA287" s="59"/>
      <c r="BRB287" s="59"/>
      <c r="BRC287" s="59"/>
      <c r="BRD287" s="59"/>
      <c r="BRE287" s="59"/>
      <c r="BRF287" s="59"/>
      <c r="BRG287" s="59"/>
      <c r="BRH287" s="59"/>
      <c r="BRI287" s="59"/>
      <c r="BRJ287" s="59"/>
      <c r="BRK287" s="59"/>
      <c r="BRL287" s="59"/>
      <c r="BRM287" s="59"/>
      <c r="BRN287" s="59"/>
      <c r="BRO287" s="59"/>
      <c r="BRP287" s="59"/>
      <c r="BRQ287" s="59"/>
      <c r="BRR287" s="59"/>
      <c r="BRS287" s="59"/>
      <c r="BRT287" s="59"/>
      <c r="BRU287" s="59"/>
      <c r="BRV287" s="59"/>
      <c r="BRW287" s="59"/>
      <c r="BRX287" s="59"/>
      <c r="BRY287" s="59"/>
      <c r="BRZ287" s="59"/>
      <c r="BSA287" s="59"/>
      <c r="BSB287" s="59"/>
      <c r="BSC287" s="59"/>
      <c r="BSD287" s="59"/>
      <c r="BSE287" s="59"/>
      <c r="BSF287" s="59"/>
      <c r="BSG287" s="59"/>
      <c r="BSH287" s="59"/>
      <c r="BSI287" s="59"/>
      <c r="BSJ287" s="59"/>
      <c r="BSK287" s="59"/>
      <c r="BSL287" s="59"/>
      <c r="BSM287" s="59"/>
      <c r="BSN287" s="59"/>
      <c r="BSO287" s="59"/>
      <c r="BSP287" s="59"/>
      <c r="BSQ287" s="59"/>
      <c r="BSR287" s="59"/>
      <c r="BSS287" s="59"/>
      <c r="BST287" s="59"/>
      <c r="BSU287" s="59"/>
      <c r="BSV287" s="59"/>
      <c r="BSW287" s="59"/>
      <c r="BSX287" s="59"/>
      <c r="BSY287" s="59"/>
      <c r="BSZ287" s="59"/>
      <c r="BTA287" s="59"/>
      <c r="BTB287" s="59"/>
      <c r="BTC287" s="59"/>
      <c r="BTD287" s="59"/>
      <c r="BTE287" s="59"/>
      <c r="BTF287" s="59"/>
      <c r="BTG287" s="59"/>
      <c r="BTH287" s="59"/>
      <c r="BTI287" s="59"/>
      <c r="BTJ287" s="59"/>
      <c r="BTK287" s="59"/>
      <c r="BTL287" s="59"/>
      <c r="BTM287" s="59"/>
      <c r="BTN287" s="59"/>
      <c r="BTO287" s="59"/>
      <c r="BTP287" s="59"/>
      <c r="BTQ287" s="59"/>
      <c r="BTR287" s="59"/>
      <c r="BTS287" s="59"/>
      <c r="BTT287" s="59"/>
      <c r="BTU287" s="59"/>
      <c r="BTV287" s="59"/>
      <c r="BTW287" s="59"/>
      <c r="BTX287" s="59"/>
      <c r="BTY287" s="59"/>
      <c r="BTZ287" s="59"/>
      <c r="BUA287" s="59"/>
      <c r="BUB287" s="59"/>
      <c r="BUC287" s="59"/>
      <c r="BUD287" s="59"/>
      <c r="BUE287" s="59"/>
      <c r="BUF287" s="59"/>
      <c r="BUG287" s="59"/>
      <c r="BUH287" s="59"/>
      <c r="BUI287" s="59"/>
      <c r="BUJ287" s="59"/>
      <c r="BUK287" s="59"/>
      <c r="BUL287" s="59"/>
      <c r="BUM287" s="59"/>
      <c r="BUN287" s="59"/>
      <c r="BUO287" s="59"/>
      <c r="BUP287" s="59"/>
      <c r="BUQ287" s="59"/>
      <c r="BUR287" s="59"/>
      <c r="BUS287" s="59"/>
      <c r="BUT287" s="59"/>
      <c r="BUU287" s="59"/>
      <c r="BUV287" s="59"/>
      <c r="BUW287" s="59"/>
      <c r="BUX287" s="59"/>
      <c r="BUY287" s="59"/>
      <c r="BUZ287" s="59"/>
      <c r="BVA287" s="59"/>
      <c r="BVB287" s="59"/>
      <c r="BVC287" s="59"/>
      <c r="BVD287" s="59"/>
      <c r="BVE287" s="59"/>
      <c r="BVF287" s="59"/>
      <c r="BVG287" s="59"/>
      <c r="BVH287" s="59"/>
      <c r="BVI287" s="59"/>
      <c r="BVJ287" s="59"/>
      <c r="BVK287" s="59"/>
      <c r="BVL287" s="59"/>
      <c r="BVM287" s="59"/>
      <c r="BVN287" s="59"/>
      <c r="BVO287" s="59"/>
      <c r="BVP287" s="59"/>
      <c r="BVQ287" s="59"/>
      <c r="BVR287" s="59"/>
      <c r="BVS287" s="59"/>
      <c r="BVT287" s="59"/>
      <c r="BVU287" s="59"/>
      <c r="BVV287" s="59"/>
      <c r="BVW287" s="59"/>
      <c r="BVX287" s="59"/>
      <c r="BVY287" s="59"/>
      <c r="BVZ287" s="59"/>
      <c r="BWA287" s="59"/>
      <c r="BWB287" s="59"/>
      <c r="BWC287" s="59"/>
      <c r="BWD287" s="59"/>
      <c r="BWE287" s="59"/>
      <c r="BWF287" s="59"/>
      <c r="BWG287" s="59"/>
      <c r="BWH287" s="59"/>
      <c r="BWI287" s="59"/>
      <c r="BWJ287" s="59"/>
      <c r="BWK287" s="59"/>
      <c r="BWL287" s="59"/>
      <c r="BWM287" s="59"/>
      <c r="BWN287" s="59"/>
      <c r="BWO287" s="59"/>
      <c r="BWP287" s="59"/>
      <c r="BWQ287" s="59"/>
      <c r="BWR287" s="59"/>
      <c r="BWS287" s="59"/>
      <c r="BWT287" s="59"/>
      <c r="BWU287" s="59"/>
      <c r="BWV287" s="59"/>
      <c r="BWW287" s="59"/>
      <c r="BWX287" s="59"/>
      <c r="BWY287" s="59"/>
      <c r="BWZ287" s="59"/>
      <c r="BXA287" s="59"/>
      <c r="BXB287" s="59"/>
      <c r="BXC287" s="59"/>
      <c r="BXD287" s="59"/>
      <c r="BXE287" s="59"/>
      <c r="BXF287" s="59"/>
      <c r="BXG287" s="59"/>
      <c r="BXH287" s="59"/>
      <c r="BXI287" s="59"/>
      <c r="BXJ287" s="59"/>
      <c r="BXK287" s="59"/>
      <c r="BXL287" s="59"/>
      <c r="BXM287" s="59"/>
      <c r="BXN287" s="59"/>
      <c r="BXO287" s="59"/>
      <c r="BXP287" s="59"/>
      <c r="BXQ287" s="59"/>
      <c r="BXR287" s="59"/>
      <c r="BXS287" s="59"/>
      <c r="BXT287" s="59"/>
      <c r="BXU287" s="59"/>
      <c r="BXV287" s="59"/>
      <c r="BXW287" s="59"/>
      <c r="BXX287" s="59"/>
      <c r="BXY287" s="59"/>
      <c r="BXZ287" s="59"/>
      <c r="BYA287" s="59"/>
      <c r="BYB287" s="59"/>
      <c r="BYC287" s="59"/>
      <c r="BYD287" s="59"/>
      <c r="BYE287" s="59"/>
      <c r="BYF287" s="59"/>
      <c r="BYG287" s="59"/>
      <c r="BYH287" s="59"/>
      <c r="BYI287" s="59"/>
      <c r="BYJ287" s="59"/>
      <c r="BYK287" s="59"/>
      <c r="BYL287" s="59"/>
      <c r="BYM287" s="59"/>
      <c r="BYN287" s="59"/>
      <c r="BYO287" s="59"/>
      <c r="BYP287" s="59"/>
      <c r="BYQ287" s="59"/>
      <c r="BYR287" s="59"/>
      <c r="BYS287" s="59"/>
      <c r="BYT287" s="59"/>
      <c r="BYU287" s="59"/>
      <c r="BYV287" s="59"/>
      <c r="BYW287" s="59"/>
      <c r="BYX287" s="59"/>
      <c r="BYY287" s="59"/>
      <c r="BYZ287" s="59"/>
      <c r="BZA287" s="59"/>
      <c r="BZB287" s="59"/>
      <c r="BZC287" s="59"/>
      <c r="BZD287" s="59"/>
      <c r="BZE287" s="59"/>
      <c r="BZF287" s="59"/>
      <c r="BZG287" s="59"/>
      <c r="BZH287" s="59"/>
      <c r="BZI287" s="59"/>
      <c r="BZJ287" s="59"/>
      <c r="BZK287" s="59"/>
      <c r="BZL287" s="59"/>
      <c r="BZM287" s="59"/>
      <c r="BZN287" s="59"/>
      <c r="BZO287" s="59"/>
      <c r="BZP287" s="59"/>
      <c r="BZQ287" s="59"/>
      <c r="BZR287" s="59"/>
      <c r="BZS287" s="59"/>
      <c r="BZT287" s="59"/>
      <c r="BZU287" s="59"/>
      <c r="BZV287" s="59"/>
      <c r="BZW287" s="59"/>
      <c r="BZX287" s="59"/>
      <c r="BZY287" s="59"/>
      <c r="BZZ287" s="59"/>
      <c r="CAA287" s="59"/>
      <c r="CAB287" s="59"/>
      <c r="CAC287" s="59"/>
      <c r="CAD287" s="59"/>
      <c r="CAE287" s="59"/>
      <c r="CAF287" s="59"/>
      <c r="CAG287" s="59"/>
      <c r="CAH287" s="59"/>
      <c r="CAI287" s="59"/>
      <c r="CAJ287" s="59"/>
      <c r="CAK287" s="59"/>
      <c r="CAL287" s="59"/>
      <c r="CAM287" s="59"/>
      <c r="CAN287" s="59"/>
      <c r="CAO287" s="59"/>
      <c r="CAP287" s="59"/>
      <c r="CAQ287" s="59"/>
      <c r="CAR287" s="59"/>
      <c r="CAS287" s="59"/>
      <c r="CAT287" s="59"/>
      <c r="CAU287" s="59"/>
      <c r="CAV287" s="59"/>
      <c r="CAW287" s="59"/>
      <c r="CAX287" s="59"/>
      <c r="CAY287" s="59"/>
      <c r="CAZ287" s="59"/>
      <c r="CBA287" s="59"/>
      <c r="CBB287" s="59"/>
      <c r="CBC287" s="59"/>
      <c r="CBD287" s="59"/>
      <c r="CBE287" s="59"/>
      <c r="CBF287" s="59"/>
      <c r="CBG287" s="59"/>
      <c r="CBH287" s="59"/>
      <c r="CBI287" s="59"/>
      <c r="CBJ287" s="59"/>
      <c r="CBK287" s="59"/>
      <c r="CBL287" s="59"/>
      <c r="CBM287" s="59"/>
      <c r="CBN287" s="59"/>
      <c r="CBO287" s="59"/>
      <c r="CBP287" s="59"/>
      <c r="CBQ287" s="59"/>
      <c r="CBR287" s="59"/>
      <c r="CBS287" s="59"/>
      <c r="CBT287" s="59"/>
      <c r="CBU287" s="59"/>
      <c r="CBV287" s="59"/>
      <c r="CBW287" s="59"/>
      <c r="CBX287" s="59"/>
      <c r="CBY287" s="59"/>
      <c r="CBZ287" s="59"/>
      <c r="CCA287" s="59"/>
      <c r="CCB287" s="59"/>
      <c r="CCC287" s="59"/>
      <c r="CCD287" s="59"/>
      <c r="CCE287" s="59"/>
      <c r="CCF287" s="59"/>
      <c r="CCG287" s="59"/>
      <c r="CCH287" s="59"/>
      <c r="CCI287" s="59"/>
      <c r="CCJ287" s="59"/>
      <c r="CCK287" s="59"/>
      <c r="CCL287" s="59"/>
      <c r="CCM287" s="59"/>
      <c r="CCN287" s="59"/>
      <c r="CCO287" s="59"/>
      <c r="CCP287" s="59"/>
      <c r="CCQ287" s="59"/>
      <c r="CCR287" s="59"/>
      <c r="CCS287" s="59"/>
      <c r="CCT287" s="59"/>
      <c r="CCU287" s="59"/>
      <c r="CCV287" s="59"/>
      <c r="CCW287" s="59"/>
      <c r="CCX287" s="59"/>
      <c r="CCY287" s="59"/>
      <c r="CCZ287" s="59"/>
      <c r="CDA287" s="59"/>
      <c r="CDB287" s="59"/>
      <c r="CDC287" s="59"/>
      <c r="CDD287" s="59"/>
      <c r="CDE287" s="59"/>
      <c r="CDF287" s="59"/>
      <c r="CDG287" s="59"/>
      <c r="CDH287" s="59"/>
      <c r="CDI287" s="59"/>
      <c r="CDJ287" s="59"/>
      <c r="CDK287" s="59"/>
      <c r="CDL287" s="59"/>
      <c r="CDM287" s="59"/>
      <c r="CDN287" s="59"/>
      <c r="CDO287" s="59"/>
      <c r="CDP287" s="59"/>
      <c r="CDQ287" s="59"/>
      <c r="CDR287" s="59"/>
      <c r="CDS287" s="59"/>
      <c r="CDT287" s="59"/>
      <c r="CDU287" s="59"/>
      <c r="CDV287" s="59"/>
      <c r="CDW287" s="59"/>
      <c r="CDX287" s="59"/>
      <c r="CDY287" s="59"/>
      <c r="CDZ287" s="59"/>
      <c r="CEA287" s="59"/>
      <c r="CEB287" s="59"/>
      <c r="CEC287" s="59"/>
      <c r="CED287" s="59"/>
      <c r="CEE287" s="59"/>
      <c r="CEF287" s="59"/>
      <c r="CEG287" s="59"/>
      <c r="CEH287" s="59"/>
      <c r="CEI287" s="59"/>
      <c r="CEJ287" s="59"/>
      <c r="CEK287" s="59"/>
      <c r="CEL287" s="59"/>
      <c r="CEM287" s="59"/>
      <c r="CEN287" s="59"/>
      <c r="CEO287" s="59"/>
      <c r="CEP287" s="59"/>
      <c r="CEQ287" s="59"/>
      <c r="CER287" s="59"/>
      <c r="CES287" s="59"/>
      <c r="CET287" s="59"/>
      <c r="CEU287" s="59"/>
      <c r="CEV287" s="59"/>
      <c r="CEW287" s="59"/>
      <c r="CEX287" s="59"/>
      <c r="CEY287" s="59"/>
      <c r="CEZ287" s="59"/>
      <c r="CFA287" s="59"/>
      <c r="CFB287" s="59"/>
      <c r="CFC287" s="59"/>
      <c r="CFD287" s="59"/>
      <c r="CFE287" s="59"/>
      <c r="CFF287" s="59"/>
      <c r="CFG287" s="59"/>
      <c r="CFH287" s="59"/>
      <c r="CFI287" s="59"/>
      <c r="CFJ287" s="59"/>
      <c r="CFK287" s="59"/>
      <c r="CFL287" s="59"/>
      <c r="CFM287" s="59"/>
      <c r="CFN287" s="59"/>
      <c r="CFO287" s="59"/>
      <c r="CFP287" s="59"/>
      <c r="CFQ287" s="59"/>
      <c r="CFR287" s="59"/>
      <c r="CFS287" s="59"/>
      <c r="CFT287" s="59"/>
      <c r="CFU287" s="59"/>
      <c r="CFV287" s="59"/>
      <c r="CFW287" s="59"/>
      <c r="CFX287" s="59"/>
      <c r="CFY287" s="59"/>
      <c r="CFZ287" s="59"/>
      <c r="CGA287" s="59"/>
      <c r="CGB287" s="59"/>
      <c r="CGC287" s="59"/>
      <c r="CGD287" s="59"/>
      <c r="CGE287" s="59"/>
      <c r="CGF287" s="59"/>
      <c r="CGG287" s="59"/>
      <c r="CGH287" s="59"/>
      <c r="CGI287" s="59"/>
      <c r="CGJ287" s="59"/>
      <c r="CGK287" s="59"/>
      <c r="CGL287" s="59"/>
      <c r="CGM287" s="59"/>
      <c r="CGN287" s="59"/>
      <c r="CGO287" s="59"/>
      <c r="CGP287" s="59"/>
      <c r="CGQ287" s="59"/>
      <c r="CGR287" s="59"/>
      <c r="CGS287" s="59"/>
      <c r="CGT287" s="59"/>
      <c r="CGU287" s="59"/>
      <c r="CGV287" s="59"/>
      <c r="CGW287" s="59"/>
      <c r="CGX287" s="59"/>
      <c r="CGY287" s="59"/>
      <c r="CGZ287" s="59"/>
      <c r="CHA287" s="59"/>
      <c r="CHB287" s="59"/>
      <c r="CHC287" s="59"/>
      <c r="CHD287" s="59"/>
      <c r="CHE287" s="59"/>
      <c r="CHF287" s="59"/>
      <c r="CHG287" s="59"/>
      <c r="CHH287" s="59"/>
      <c r="CHI287" s="59"/>
      <c r="CHJ287" s="59"/>
      <c r="CHK287" s="59"/>
      <c r="CHL287" s="59"/>
      <c r="CHM287" s="59"/>
      <c r="CHN287" s="59"/>
      <c r="CHO287" s="59"/>
      <c r="CHP287" s="59"/>
      <c r="CHQ287" s="59"/>
      <c r="CHR287" s="59"/>
      <c r="CHS287" s="59"/>
      <c r="CHT287" s="59"/>
      <c r="CHU287" s="59"/>
      <c r="CHV287" s="59"/>
      <c r="CHW287" s="59"/>
      <c r="CHX287" s="59"/>
      <c r="CHY287" s="59"/>
      <c r="CHZ287" s="59"/>
      <c r="CIA287" s="59"/>
      <c r="CIB287" s="59"/>
      <c r="CIC287" s="59"/>
      <c r="CID287" s="59"/>
      <c r="CIE287" s="59"/>
      <c r="CIF287" s="59"/>
      <c r="CIG287" s="59"/>
      <c r="CIH287" s="59"/>
      <c r="CII287" s="59"/>
      <c r="CIJ287" s="59"/>
      <c r="CIK287" s="59"/>
      <c r="CIL287" s="59"/>
      <c r="CIM287" s="59"/>
      <c r="CIN287" s="59"/>
      <c r="CIO287" s="59"/>
      <c r="CIP287" s="59"/>
      <c r="CIQ287" s="59"/>
      <c r="CIR287" s="59"/>
      <c r="CIS287" s="59"/>
      <c r="CIT287" s="59"/>
      <c r="CIU287" s="59"/>
      <c r="CIV287" s="59"/>
      <c r="CIW287" s="59"/>
      <c r="CIX287" s="59"/>
      <c r="CIY287" s="59"/>
      <c r="CIZ287" s="59"/>
      <c r="CJA287" s="59"/>
      <c r="CJB287" s="59"/>
      <c r="CJC287" s="59"/>
      <c r="CJD287" s="59"/>
      <c r="CJE287" s="59"/>
      <c r="CJF287" s="59"/>
      <c r="CJG287" s="59"/>
      <c r="CJH287" s="59"/>
      <c r="CJI287" s="59"/>
      <c r="CJJ287" s="59"/>
      <c r="CJK287" s="59"/>
      <c r="CJL287" s="59"/>
      <c r="CJM287" s="59"/>
      <c r="CJN287" s="59"/>
      <c r="CJO287" s="59"/>
      <c r="CJP287" s="59"/>
      <c r="CJQ287" s="59"/>
      <c r="CJR287" s="59"/>
      <c r="CJS287" s="59"/>
      <c r="CJT287" s="59"/>
      <c r="CJU287" s="59"/>
      <c r="CJV287" s="59"/>
      <c r="CJW287" s="59"/>
      <c r="CJX287" s="59"/>
      <c r="CJY287" s="59"/>
      <c r="CJZ287" s="59"/>
      <c r="CKA287" s="59"/>
      <c r="CKB287" s="59"/>
      <c r="CKC287" s="59"/>
      <c r="CKD287" s="59"/>
      <c r="CKE287" s="59"/>
      <c r="CKF287" s="59"/>
      <c r="CKG287" s="59"/>
      <c r="CKH287" s="59"/>
      <c r="CKI287" s="59"/>
      <c r="CKJ287" s="59"/>
      <c r="CKK287" s="59"/>
      <c r="CKL287" s="59"/>
      <c r="CKM287" s="59"/>
      <c r="CKN287" s="59"/>
      <c r="CKO287" s="59"/>
      <c r="CKP287" s="59"/>
      <c r="CKQ287" s="59"/>
      <c r="CKR287" s="59"/>
      <c r="CKS287" s="59"/>
      <c r="CKT287" s="59"/>
      <c r="CKU287" s="59"/>
      <c r="CKV287" s="59"/>
      <c r="CKW287" s="59"/>
      <c r="CKX287" s="59"/>
      <c r="CKY287" s="59"/>
      <c r="CKZ287" s="59"/>
      <c r="CLA287" s="59"/>
      <c r="CLB287" s="59"/>
      <c r="CLC287" s="59"/>
      <c r="CLD287" s="59"/>
      <c r="CLE287" s="59"/>
      <c r="CLF287" s="59"/>
      <c r="CLG287" s="59"/>
      <c r="CLH287" s="59"/>
      <c r="CLI287" s="59"/>
      <c r="CLJ287" s="59"/>
      <c r="CLK287" s="59"/>
      <c r="CLL287" s="59"/>
      <c r="CLM287" s="59"/>
      <c r="CLN287" s="59"/>
      <c r="CLO287" s="59"/>
      <c r="CLP287" s="59"/>
      <c r="CLQ287" s="59"/>
      <c r="CLR287" s="59"/>
      <c r="CLS287" s="59"/>
      <c r="CLT287" s="59"/>
      <c r="CLU287" s="59"/>
      <c r="CLV287" s="59"/>
      <c r="CLW287" s="59"/>
      <c r="CLX287" s="59"/>
      <c r="CLY287" s="59"/>
      <c r="CLZ287" s="59"/>
      <c r="CMA287" s="59"/>
      <c r="CMB287" s="59"/>
      <c r="CMC287" s="59"/>
      <c r="CMD287" s="59"/>
      <c r="CME287" s="59"/>
      <c r="CMF287" s="59"/>
      <c r="CMG287" s="59"/>
      <c r="CMH287" s="59"/>
      <c r="CMI287" s="59"/>
      <c r="CMJ287" s="59"/>
      <c r="CMK287" s="59"/>
      <c r="CML287" s="59"/>
      <c r="CMM287" s="59"/>
      <c r="CMN287" s="59"/>
      <c r="CMO287" s="59"/>
      <c r="CMP287" s="59"/>
      <c r="CMQ287" s="59"/>
      <c r="CMR287" s="59"/>
      <c r="CMS287" s="59"/>
      <c r="CMT287" s="59"/>
      <c r="CMU287" s="59"/>
      <c r="CMV287" s="59"/>
      <c r="CMW287" s="59"/>
      <c r="CMX287" s="59"/>
      <c r="CMY287" s="59"/>
      <c r="CMZ287" s="59"/>
      <c r="CNA287" s="59"/>
      <c r="CNB287" s="59"/>
      <c r="CNC287" s="59"/>
      <c r="CND287" s="59"/>
      <c r="CNE287" s="59"/>
      <c r="CNF287" s="59"/>
      <c r="CNG287" s="59"/>
      <c r="CNH287" s="59"/>
      <c r="CNI287" s="59"/>
      <c r="CNJ287" s="59"/>
      <c r="CNK287" s="59"/>
      <c r="CNL287" s="59"/>
      <c r="CNM287" s="59"/>
      <c r="CNN287" s="59"/>
      <c r="CNO287" s="59"/>
      <c r="CNP287" s="59"/>
      <c r="CNQ287" s="59"/>
      <c r="CNR287" s="59"/>
      <c r="CNS287" s="59"/>
      <c r="CNT287" s="59"/>
      <c r="CNU287" s="59"/>
      <c r="CNV287" s="59"/>
      <c r="CNW287" s="59"/>
      <c r="CNX287" s="59"/>
      <c r="CNY287" s="59"/>
      <c r="CNZ287" s="59"/>
      <c r="COA287" s="59"/>
      <c r="COB287" s="59"/>
      <c r="COC287" s="59"/>
      <c r="COD287" s="59"/>
      <c r="COE287" s="59"/>
      <c r="COF287" s="59"/>
      <c r="COG287" s="59"/>
      <c r="COH287" s="59"/>
      <c r="COI287" s="59"/>
      <c r="COJ287" s="59"/>
      <c r="COK287" s="59"/>
      <c r="COL287" s="59"/>
      <c r="COM287" s="59"/>
      <c r="CON287" s="59"/>
      <c r="COO287" s="59"/>
      <c r="COP287" s="59"/>
      <c r="COQ287" s="59"/>
      <c r="COR287" s="59"/>
      <c r="COS287" s="59"/>
      <c r="COT287" s="59"/>
      <c r="COU287" s="59"/>
      <c r="COV287" s="59"/>
      <c r="COW287" s="59"/>
      <c r="COX287" s="59"/>
      <c r="COY287" s="59"/>
      <c r="COZ287" s="59"/>
      <c r="CPA287" s="59"/>
      <c r="CPB287" s="59"/>
      <c r="CPC287" s="59"/>
      <c r="CPD287" s="59"/>
      <c r="CPE287" s="59"/>
      <c r="CPF287" s="59"/>
      <c r="CPG287" s="59"/>
      <c r="CPH287" s="59"/>
      <c r="CPI287" s="59"/>
      <c r="CPJ287" s="59"/>
      <c r="CPK287" s="59"/>
      <c r="CPL287" s="59"/>
      <c r="CPM287" s="59"/>
      <c r="CPN287" s="59"/>
      <c r="CPO287" s="59"/>
      <c r="CPP287" s="59"/>
      <c r="CPQ287" s="59"/>
      <c r="CPR287" s="59"/>
      <c r="CPS287" s="59"/>
      <c r="CPT287" s="59"/>
      <c r="CPU287" s="59"/>
      <c r="CPV287" s="59"/>
      <c r="CPW287" s="59"/>
      <c r="CPX287" s="59"/>
      <c r="CPY287" s="59"/>
      <c r="CPZ287" s="59"/>
      <c r="CQA287" s="59"/>
      <c r="CQB287" s="59"/>
      <c r="CQC287" s="59"/>
      <c r="CQD287" s="59"/>
      <c r="CQE287" s="59"/>
      <c r="CQF287" s="59"/>
      <c r="CQG287" s="59"/>
      <c r="CQH287" s="59"/>
      <c r="CQI287" s="59"/>
      <c r="CQJ287" s="59"/>
      <c r="CQK287" s="59"/>
      <c r="CQL287" s="59"/>
      <c r="CQM287" s="59"/>
      <c r="CQN287" s="59"/>
      <c r="CQO287" s="59"/>
      <c r="CQP287" s="59"/>
      <c r="CQQ287" s="59"/>
      <c r="CQR287" s="59"/>
      <c r="CQS287" s="59"/>
      <c r="CQT287" s="59"/>
      <c r="CQU287" s="59"/>
      <c r="CQV287" s="59"/>
      <c r="CQW287" s="59"/>
      <c r="CQX287" s="59"/>
      <c r="CQY287" s="59"/>
      <c r="CQZ287" s="59"/>
      <c r="CRA287" s="59"/>
      <c r="CRB287" s="59"/>
      <c r="CRC287" s="59"/>
      <c r="CRD287" s="59"/>
      <c r="CRE287" s="59"/>
      <c r="CRF287" s="59"/>
      <c r="CRG287" s="59"/>
      <c r="CRH287" s="59"/>
      <c r="CRI287" s="59"/>
      <c r="CRJ287" s="59"/>
      <c r="CRK287" s="59"/>
      <c r="CRL287" s="59"/>
      <c r="CRM287" s="59"/>
      <c r="CRN287" s="59"/>
      <c r="CRO287" s="59"/>
      <c r="CRP287" s="59"/>
      <c r="CRQ287" s="59"/>
      <c r="CRR287" s="59"/>
      <c r="CRS287" s="59"/>
      <c r="CRT287" s="59"/>
      <c r="CRU287" s="59"/>
      <c r="CRV287" s="59"/>
      <c r="CRW287" s="59"/>
      <c r="CRX287" s="59"/>
      <c r="CRY287" s="59"/>
      <c r="CRZ287" s="59"/>
      <c r="CSA287" s="59"/>
      <c r="CSB287" s="59"/>
      <c r="CSC287" s="59"/>
      <c r="CSD287" s="59"/>
      <c r="CSE287" s="59"/>
      <c r="CSF287" s="59"/>
      <c r="CSG287" s="59"/>
      <c r="CSH287" s="59"/>
      <c r="CSI287" s="59"/>
      <c r="CSJ287" s="59"/>
      <c r="CSK287" s="59"/>
      <c r="CSL287" s="59"/>
      <c r="CSM287" s="59"/>
      <c r="CSN287" s="59"/>
      <c r="CSO287" s="59"/>
      <c r="CSP287" s="59"/>
      <c r="CSQ287" s="59"/>
      <c r="CSR287" s="59"/>
      <c r="CSS287" s="59"/>
      <c r="CST287" s="59"/>
      <c r="CSU287" s="59"/>
      <c r="CSV287" s="59"/>
      <c r="CSW287" s="59"/>
      <c r="CSX287" s="59"/>
      <c r="CSY287" s="59"/>
      <c r="CSZ287" s="59"/>
      <c r="CTA287" s="59"/>
      <c r="CTB287" s="59"/>
      <c r="CTC287" s="59"/>
      <c r="CTD287" s="59"/>
      <c r="CTE287" s="59"/>
      <c r="CTF287" s="59"/>
      <c r="CTG287" s="59"/>
      <c r="CTH287" s="59"/>
      <c r="CTI287" s="59"/>
      <c r="CTJ287" s="59"/>
      <c r="CTK287" s="59"/>
      <c r="CTL287" s="59"/>
      <c r="CTM287" s="59"/>
      <c r="CTN287" s="59"/>
      <c r="CTO287" s="59"/>
      <c r="CTP287" s="59"/>
      <c r="CTQ287" s="59"/>
      <c r="CTR287" s="59"/>
      <c r="CTS287" s="59"/>
      <c r="CTT287" s="59"/>
      <c r="CTU287" s="59"/>
      <c r="CTV287" s="59"/>
      <c r="CTW287" s="59"/>
      <c r="CTX287" s="59"/>
      <c r="CTY287" s="59"/>
      <c r="CTZ287" s="59"/>
      <c r="CUA287" s="59"/>
      <c r="CUB287" s="59"/>
      <c r="CUC287" s="59"/>
      <c r="CUD287" s="59"/>
      <c r="CUE287" s="59"/>
      <c r="CUF287" s="59"/>
      <c r="CUG287" s="59"/>
      <c r="CUH287" s="59"/>
      <c r="CUI287" s="59"/>
      <c r="CUJ287" s="59"/>
      <c r="CUK287" s="59"/>
      <c r="CUL287" s="59"/>
      <c r="CUM287" s="59"/>
      <c r="CUN287" s="59"/>
      <c r="CUO287" s="59"/>
      <c r="CUP287" s="59"/>
      <c r="CUQ287" s="59"/>
      <c r="CUR287" s="59"/>
      <c r="CUS287" s="59"/>
      <c r="CUT287" s="59"/>
      <c r="CUU287" s="59"/>
      <c r="CUV287" s="59"/>
      <c r="CUW287" s="59"/>
      <c r="CUX287" s="59"/>
      <c r="CUY287" s="59"/>
      <c r="CUZ287" s="59"/>
      <c r="CVA287" s="59"/>
      <c r="CVB287" s="59"/>
      <c r="CVC287" s="59"/>
      <c r="CVD287" s="59"/>
      <c r="CVE287" s="59"/>
      <c r="CVF287" s="59"/>
      <c r="CVG287" s="59"/>
      <c r="CVH287" s="59"/>
      <c r="CVI287" s="59"/>
      <c r="CVJ287" s="59"/>
      <c r="CVK287" s="59"/>
      <c r="CVL287" s="59"/>
      <c r="CVM287" s="59"/>
      <c r="CVN287" s="59"/>
      <c r="CVO287" s="59"/>
      <c r="CVP287" s="59"/>
      <c r="CVQ287" s="59"/>
      <c r="CVR287" s="59"/>
      <c r="CVS287" s="59"/>
      <c r="CVT287" s="59"/>
      <c r="CVU287" s="59"/>
      <c r="CVV287" s="59"/>
      <c r="CVW287" s="59"/>
      <c r="CVX287" s="59"/>
      <c r="CVY287" s="59"/>
      <c r="CVZ287" s="59"/>
      <c r="CWA287" s="59"/>
      <c r="CWB287" s="59"/>
      <c r="CWC287" s="59"/>
      <c r="CWD287" s="59"/>
      <c r="CWE287" s="59"/>
      <c r="CWF287" s="59"/>
      <c r="CWG287" s="59"/>
      <c r="CWH287" s="59"/>
      <c r="CWI287" s="59"/>
      <c r="CWJ287" s="59"/>
      <c r="CWK287" s="59"/>
      <c r="CWL287" s="59"/>
      <c r="CWM287" s="59"/>
      <c r="CWN287" s="59"/>
      <c r="CWO287" s="59"/>
      <c r="CWP287" s="59"/>
      <c r="CWQ287" s="59"/>
      <c r="CWR287" s="59"/>
      <c r="CWS287" s="59"/>
    </row>
    <row r="288" spans="1:2645" s="60" customFormat="1">
      <c r="A288" s="5"/>
      <c r="B288" s="5"/>
      <c r="C288" s="5"/>
      <c r="D288" s="5"/>
      <c r="E288" s="5"/>
      <c r="F288" s="5"/>
      <c r="G288" s="5"/>
      <c r="H288" s="5"/>
      <c r="I288" s="5"/>
      <c r="J288" s="5"/>
      <c r="K288" s="5"/>
      <c r="L288" s="5"/>
      <c r="M288" s="5"/>
      <c r="N288" s="5"/>
      <c r="O288" s="5"/>
      <c r="P288" s="5"/>
      <c r="Q288" s="5"/>
      <c r="R288" s="5"/>
      <c r="S288" s="5"/>
      <c r="T288" s="5"/>
      <c r="U288" s="59"/>
      <c r="V288" s="59"/>
      <c r="W288" s="6"/>
      <c r="X288" s="59"/>
      <c r="Y288" s="6"/>
      <c r="Z288" s="6"/>
      <c r="AA288" s="59"/>
      <c r="AB288" s="6"/>
      <c r="AC288"/>
      <c r="AD288"/>
      <c r="AE288"/>
      <c r="AF288"/>
      <c r="AG288"/>
      <c r="AH288"/>
      <c r="AI288"/>
      <c r="AJ288"/>
      <c r="AK288"/>
      <c r="AL288"/>
      <c r="AM288"/>
      <c r="AN288"/>
      <c r="AO288"/>
      <c r="AP288"/>
      <c r="AQ288"/>
      <c r="AR288"/>
      <c r="AS288"/>
      <c r="AT288"/>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c r="BV288" s="59"/>
      <c r="BW288" s="59"/>
      <c r="BX288" s="59"/>
      <c r="BY288" s="59"/>
      <c r="BZ288" s="59"/>
      <c r="CA288" s="59"/>
      <c r="CB288" s="59"/>
      <c r="CC288" s="59"/>
      <c r="CD288" s="59"/>
      <c r="CE288" s="59"/>
      <c r="CF288" s="59"/>
      <c r="CG288" s="59"/>
      <c r="CH288" s="59"/>
      <c r="CI288" s="59"/>
      <c r="CJ288" s="59"/>
      <c r="CK288" s="59"/>
      <c r="CL288" s="59"/>
      <c r="CM288" s="59"/>
      <c r="CN288" s="59"/>
      <c r="CO288" s="59"/>
      <c r="CP288" s="59"/>
      <c r="CQ288" s="59"/>
      <c r="CR288" s="59"/>
      <c r="CS288" s="59"/>
      <c r="CT288" s="59"/>
      <c r="CU288" s="59"/>
      <c r="CV288" s="59"/>
      <c r="CW288" s="59"/>
      <c r="CX288" s="59"/>
      <c r="CY288" s="59"/>
      <c r="CZ288" s="59"/>
      <c r="DA288" s="59"/>
      <c r="DB288" s="59"/>
      <c r="DC288" s="59"/>
      <c r="DD288" s="59"/>
      <c r="DE288" s="59"/>
      <c r="DF288" s="59"/>
      <c r="DG288" s="59"/>
      <c r="DH288" s="59"/>
      <c r="DI288" s="59"/>
      <c r="DJ288" s="59"/>
      <c r="DK288" s="59"/>
      <c r="DL288" s="59"/>
      <c r="DM288" s="59"/>
      <c r="DN288" s="59"/>
      <c r="DO288" s="59"/>
      <c r="DP288" s="59"/>
      <c r="DQ288" s="59"/>
      <c r="DR288" s="59"/>
      <c r="DS288" s="59"/>
      <c r="DT288" s="59"/>
      <c r="DU288" s="59"/>
      <c r="DV288" s="59"/>
      <c r="DW288" s="59"/>
      <c r="DX288" s="59"/>
      <c r="DY288" s="59"/>
      <c r="DZ288" s="59"/>
      <c r="EA288" s="59"/>
      <c r="EB288" s="59"/>
      <c r="EC288" s="59"/>
      <c r="ED288" s="59"/>
      <c r="EE288" s="59"/>
      <c r="EF288" s="59"/>
      <c r="EG288" s="59"/>
      <c r="EH288" s="59"/>
      <c r="EI288" s="59"/>
      <c r="EJ288" s="59"/>
      <c r="EK288" s="59"/>
      <c r="EL288" s="59"/>
      <c r="EM288" s="59"/>
      <c r="EN288" s="59"/>
      <c r="EO288" s="59"/>
      <c r="EP288" s="59"/>
      <c r="EQ288" s="59"/>
      <c r="ER288" s="59"/>
      <c r="ES288" s="59"/>
      <c r="ET288" s="59"/>
      <c r="EU288" s="59"/>
      <c r="EV288" s="59"/>
      <c r="EW288" s="59"/>
      <c r="EX288" s="59"/>
      <c r="EY288" s="59"/>
      <c r="EZ288" s="59"/>
      <c r="FA288" s="59"/>
      <c r="FB288" s="59"/>
      <c r="FC288" s="59"/>
      <c r="FD288" s="59"/>
      <c r="FE288" s="59"/>
      <c r="FF288" s="59"/>
      <c r="FG288" s="59"/>
      <c r="FH288" s="59"/>
      <c r="FI288" s="59"/>
      <c r="FJ288" s="59"/>
      <c r="FK288" s="59"/>
      <c r="FL288" s="59"/>
      <c r="FM288" s="59"/>
      <c r="FN288" s="59"/>
      <c r="FO288" s="59"/>
      <c r="FP288" s="59"/>
      <c r="FQ288" s="59"/>
      <c r="FR288" s="59"/>
      <c r="FS288" s="59"/>
      <c r="FT288" s="59"/>
      <c r="FU288" s="59"/>
      <c r="FV288" s="59"/>
      <c r="FW288" s="59"/>
      <c r="FX288" s="59"/>
      <c r="FY288" s="59"/>
      <c r="FZ288" s="59"/>
      <c r="GA288" s="59"/>
      <c r="GB288" s="59"/>
      <c r="GC288" s="59"/>
      <c r="GD288" s="59"/>
      <c r="GE288" s="59"/>
      <c r="GF288" s="59"/>
      <c r="GG288" s="59"/>
      <c r="GH288" s="59"/>
      <c r="GI288" s="59"/>
      <c r="GJ288" s="59"/>
      <c r="GK288" s="59"/>
      <c r="GL288" s="59"/>
      <c r="GM288" s="59"/>
      <c r="GN288" s="59"/>
      <c r="GO288" s="59"/>
      <c r="GP288" s="59"/>
      <c r="GQ288" s="59"/>
      <c r="GR288" s="59"/>
      <c r="GS288" s="59"/>
      <c r="GT288" s="59"/>
      <c r="GU288" s="59"/>
      <c r="GV288" s="59"/>
      <c r="GW288" s="59"/>
      <c r="GX288" s="59"/>
      <c r="GY288" s="59"/>
      <c r="GZ288" s="59"/>
      <c r="HA288" s="59"/>
      <c r="HB288" s="59"/>
      <c r="HC288" s="59"/>
      <c r="HD288" s="59"/>
      <c r="HE288" s="59"/>
      <c r="HF288" s="59"/>
      <c r="HG288" s="59"/>
      <c r="HH288" s="59"/>
      <c r="HI288" s="59"/>
      <c r="HJ288" s="59"/>
      <c r="HK288" s="59"/>
      <c r="HL288" s="59"/>
      <c r="HM288" s="59"/>
      <c r="HN288" s="59"/>
      <c r="HO288" s="59"/>
      <c r="HP288" s="59"/>
      <c r="HQ288" s="59"/>
      <c r="HR288" s="59"/>
      <c r="HS288" s="59"/>
      <c r="HT288" s="59"/>
      <c r="HU288" s="59"/>
      <c r="HV288" s="59"/>
      <c r="HW288" s="59"/>
      <c r="HX288" s="59"/>
      <c r="HY288" s="59"/>
      <c r="HZ288" s="59"/>
      <c r="IA288" s="59"/>
      <c r="IB288" s="59"/>
      <c r="IC288" s="59"/>
      <c r="ID288" s="59"/>
      <c r="IE288" s="59"/>
      <c r="IF288" s="59"/>
      <c r="IG288" s="59"/>
      <c r="IH288" s="59"/>
      <c r="II288" s="59"/>
      <c r="IJ288" s="59"/>
      <c r="IK288" s="59"/>
      <c r="IL288" s="59"/>
      <c r="IM288" s="59"/>
      <c r="IN288" s="59"/>
      <c r="IO288" s="59"/>
      <c r="IP288" s="59"/>
      <c r="IQ288" s="59"/>
      <c r="IR288" s="59"/>
      <c r="IS288" s="59"/>
      <c r="IT288" s="59"/>
      <c r="IU288" s="59"/>
      <c r="IV288" s="59"/>
      <c r="IW288" s="59"/>
      <c r="IX288" s="59"/>
      <c r="IY288" s="59"/>
      <c r="IZ288" s="59"/>
      <c r="JA288" s="59"/>
      <c r="JB288" s="59"/>
      <c r="JC288" s="59"/>
      <c r="JD288" s="59"/>
      <c r="JE288" s="59"/>
      <c r="JF288" s="59"/>
      <c r="JG288" s="59"/>
      <c r="JH288" s="59"/>
      <c r="JI288" s="59"/>
      <c r="JJ288" s="59"/>
      <c r="JK288" s="59"/>
      <c r="JL288" s="59"/>
      <c r="JM288" s="59"/>
      <c r="JN288" s="59"/>
      <c r="JO288" s="59"/>
      <c r="JP288" s="59"/>
      <c r="JQ288" s="59"/>
      <c r="JR288" s="59"/>
      <c r="JS288" s="59"/>
      <c r="JT288" s="59"/>
      <c r="JU288" s="59"/>
      <c r="JV288" s="59"/>
      <c r="JW288" s="59"/>
      <c r="JX288" s="59"/>
      <c r="JY288" s="59"/>
      <c r="JZ288" s="59"/>
      <c r="KA288" s="59"/>
      <c r="KB288" s="59"/>
      <c r="KC288" s="59"/>
      <c r="KD288" s="59"/>
      <c r="KE288" s="59"/>
      <c r="KF288" s="59"/>
      <c r="KG288" s="59"/>
      <c r="KH288" s="59"/>
      <c r="KI288" s="59"/>
      <c r="KJ288" s="59"/>
      <c r="KK288" s="59"/>
      <c r="KL288" s="59"/>
      <c r="KM288" s="59"/>
      <c r="KN288" s="59"/>
      <c r="KO288" s="59"/>
      <c r="KP288" s="59"/>
      <c r="KQ288" s="59"/>
      <c r="KR288" s="59"/>
      <c r="KS288" s="59"/>
      <c r="KT288" s="59"/>
      <c r="KU288" s="59"/>
      <c r="KV288" s="59"/>
      <c r="KW288" s="59"/>
      <c r="KX288" s="59"/>
      <c r="KY288" s="59"/>
      <c r="KZ288" s="59"/>
      <c r="LA288" s="59"/>
      <c r="LB288" s="59"/>
      <c r="LC288" s="59"/>
      <c r="LD288" s="59"/>
      <c r="LE288" s="59"/>
      <c r="LF288" s="59"/>
      <c r="LG288" s="59"/>
      <c r="LH288" s="59"/>
      <c r="LI288" s="59"/>
      <c r="LJ288" s="59"/>
      <c r="LK288" s="59"/>
      <c r="LL288" s="59"/>
      <c r="LM288" s="59"/>
      <c r="LN288" s="59"/>
      <c r="LO288" s="59"/>
      <c r="LP288" s="59"/>
      <c r="LQ288" s="59"/>
      <c r="LR288" s="59"/>
      <c r="LS288" s="59"/>
      <c r="LT288" s="59"/>
      <c r="LU288" s="59"/>
      <c r="LV288" s="59"/>
      <c r="LW288" s="59"/>
      <c r="LX288" s="59"/>
      <c r="LY288" s="59"/>
      <c r="LZ288" s="59"/>
      <c r="MA288" s="59"/>
      <c r="MB288" s="59"/>
      <c r="MC288" s="59"/>
      <c r="MD288" s="59"/>
      <c r="ME288" s="59"/>
      <c r="MF288" s="59"/>
      <c r="MG288" s="59"/>
      <c r="MH288" s="59"/>
      <c r="MI288" s="59"/>
      <c r="MJ288" s="59"/>
      <c r="MK288" s="59"/>
      <c r="ML288" s="59"/>
      <c r="MM288" s="59"/>
      <c r="MN288" s="59"/>
      <c r="MO288" s="59"/>
      <c r="MP288" s="59"/>
      <c r="MQ288" s="59"/>
      <c r="MR288" s="59"/>
      <c r="MS288" s="59"/>
      <c r="MT288" s="59"/>
      <c r="MU288" s="59"/>
      <c r="MV288" s="59"/>
      <c r="MW288" s="59"/>
      <c r="MX288" s="59"/>
      <c r="MY288" s="59"/>
      <c r="MZ288" s="59"/>
      <c r="NA288" s="59"/>
      <c r="NB288" s="59"/>
      <c r="NC288" s="59"/>
      <c r="ND288" s="59"/>
      <c r="NE288" s="59"/>
      <c r="NF288" s="59"/>
      <c r="NG288" s="59"/>
      <c r="NH288" s="59"/>
      <c r="NI288" s="59"/>
      <c r="NJ288" s="59"/>
      <c r="NK288" s="59"/>
      <c r="NL288" s="59"/>
      <c r="NM288" s="59"/>
      <c r="NN288" s="59"/>
      <c r="NO288" s="59"/>
      <c r="NP288" s="59"/>
      <c r="NQ288" s="59"/>
      <c r="NR288" s="59"/>
      <c r="NS288" s="59"/>
      <c r="NT288" s="59"/>
      <c r="NU288" s="59"/>
      <c r="NV288" s="59"/>
      <c r="NW288" s="59"/>
      <c r="NX288" s="59"/>
      <c r="NY288" s="59"/>
      <c r="NZ288" s="59"/>
      <c r="OA288" s="59"/>
      <c r="OB288" s="59"/>
      <c r="OC288" s="59"/>
      <c r="OD288" s="59"/>
      <c r="OE288" s="59"/>
      <c r="OF288" s="59"/>
      <c r="OG288" s="59"/>
      <c r="OH288" s="59"/>
      <c r="OI288" s="59"/>
      <c r="OJ288" s="59"/>
      <c r="OK288" s="59"/>
      <c r="OL288" s="59"/>
      <c r="OM288" s="59"/>
      <c r="ON288" s="59"/>
      <c r="OO288" s="59"/>
      <c r="OP288" s="59"/>
      <c r="OQ288" s="59"/>
      <c r="OR288" s="59"/>
      <c r="OS288" s="59"/>
      <c r="OT288" s="59"/>
      <c r="OU288" s="59"/>
      <c r="OV288" s="59"/>
      <c r="OW288" s="59"/>
      <c r="OX288" s="59"/>
      <c r="OY288" s="59"/>
      <c r="OZ288" s="59"/>
      <c r="PA288" s="59"/>
      <c r="PB288" s="59"/>
      <c r="PC288" s="59"/>
      <c r="PD288" s="59"/>
      <c r="PE288" s="59"/>
      <c r="PF288" s="59"/>
      <c r="PG288" s="59"/>
      <c r="PH288" s="59"/>
      <c r="PI288" s="59"/>
      <c r="PJ288" s="59"/>
      <c r="PK288" s="59"/>
      <c r="PL288" s="59"/>
      <c r="PM288" s="59"/>
      <c r="PN288" s="59"/>
      <c r="PO288" s="59"/>
      <c r="PP288" s="59"/>
      <c r="PQ288" s="59"/>
      <c r="PR288" s="59"/>
      <c r="PS288" s="59"/>
      <c r="PT288" s="59"/>
      <c r="PU288" s="59"/>
      <c r="PV288" s="59"/>
      <c r="PW288" s="59"/>
      <c r="PX288" s="59"/>
      <c r="PY288" s="59"/>
      <c r="PZ288" s="59"/>
      <c r="QA288" s="59"/>
      <c r="QB288" s="59"/>
      <c r="QC288" s="59"/>
      <c r="QD288" s="59"/>
      <c r="QE288" s="59"/>
      <c r="QF288" s="59"/>
      <c r="QG288" s="59"/>
      <c r="QH288" s="59"/>
      <c r="QI288" s="59"/>
      <c r="QJ288" s="59"/>
      <c r="QK288" s="59"/>
      <c r="QL288" s="59"/>
      <c r="QM288" s="59"/>
      <c r="QN288" s="59"/>
      <c r="QO288" s="59"/>
      <c r="QP288" s="59"/>
      <c r="QQ288" s="59"/>
      <c r="QR288" s="59"/>
      <c r="QS288" s="59"/>
      <c r="QT288" s="59"/>
      <c r="QU288" s="59"/>
      <c r="QV288" s="59"/>
      <c r="QW288" s="59"/>
      <c r="QX288" s="59"/>
      <c r="QY288" s="59"/>
      <c r="QZ288" s="59"/>
      <c r="RA288" s="59"/>
      <c r="RB288" s="59"/>
      <c r="RC288" s="59"/>
      <c r="RD288" s="59"/>
      <c r="RE288" s="59"/>
      <c r="RF288" s="59"/>
      <c r="RG288" s="59"/>
      <c r="RH288" s="59"/>
      <c r="RI288" s="59"/>
      <c r="RJ288" s="59"/>
      <c r="RK288" s="59"/>
      <c r="RL288" s="59"/>
      <c r="RM288" s="59"/>
      <c r="RN288" s="59"/>
      <c r="RO288" s="59"/>
      <c r="RP288" s="59"/>
      <c r="RQ288" s="59"/>
      <c r="RR288" s="59"/>
      <c r="RS288" s="59"/>
      <c r="RT288" s="59"/>
      <c r="RU288" s="59"/>
      <c r="RV288" s="59"/>
      <c r="RW288" s="59"/>
      <c r="RX288" s="59"/>
      <c r="RY288" s="59"/>
      <c r="RZ288" s="59"/>
      <c r="SA288" s="59"/>
      <c r="SB288" s="59"/>
      <c r="SC288" s="59"/>
      <c r="SD288" s="59"/>
      <c r="SE288" s="59"/>
      <c r="SF288" s="59"/>
      <c r="SG288" s="59"/>
      <c r="SH288" s="59"/>
      <c r="SI288" s="59"/>
      <c r="SJ288" s="59"/>
      <c r="SK288" s="59"/>
      <c r="SL288" s="59"/>
      <c r="SM288" s="59"/>
      <c r="SN288" s="59"/>
      <c r="SO288" s="59"/>
      <c r="SP288" s="59"/>
      <c r="SQ288" s="59"/>
      <c r="SR288" s="59"/>
      <c r="SS288" s="59"/>
      <c r="ST288" s="59"/>
      <c r="SU288" s="59"/>
      <c r="SV288" s="59"/>
      <c r="SW288" s="59"/>
      <c r="SX288" s="59"/>
      <c r="SY288" s="59"/>
      <c r="SZ288" s="59"/>
      <c r="TA288" s="59"/>
      <c r="TB288" s="59"/>
      <c r="TC288" s="59"/>
      <c r="TD288" s="59"/>
      <c r="TE288" s="59"/>
      <c r="TF288" s="59"/>
      <c r="TG288" s="59"/>
      <c r="TH288" s="59"/>
      <c r="TI288" s="59"/>
      <c r="TJ288" s="59"/>
      <c r="TK288" s="59"/>
      <c r="TL288" s="59"/>
      <c r="TM288" s="59"/>
      <c r="TN288" s="59"/>
      <c r="TO288" s="59"/>
      <c r="TP288" s="59"/>
      <c r="TQ288" s="59"/>
      <c r="TR288" s="59"/>
      <c r="TS288" s="59"/>
      <c r="TT288" s="59"/>
      <c r="TU288" s="59"/>
      <c r="TV288" s="59"/>
      <c r="TW288" s="59"/>
      <c r="TX288" s="59"/>
      <c r="TY288" s="59"/>
      <c r="TZ288" s="59"/>
      <c r="UA288" s="59"/>
      <c r="UB288" s="59"/>
      <c r="UC288" s="59"/>
      <c r="UD288" s="59"/>
      <c r="UE288" s="59"/>
      <c r="UF288" s="59"/>
      <c r="UG288" s="59"/>
      <c r="UH288" s="59"/>
      <c r="UI288" s="59"/>
      <c r="UJ288" s="59"/>
      <c r="UK288" s="59"/>
      <c r="UL288" s="59"/>
      <c r="UM288" s="59"/>
      <c r="UN288" s="59"/>
      <c r="UO288" s="59"/>
      <c r="UP288" s="59"/>
      <c r="UQ288" s="59"/>
      <c r="UR288" s="59"/>
      <c r="US288" s="59"/>
      <c r="UT288" s="59"/>
      <c r="UU288" s="59"/>
      <c r="UV288" s="59"/>
      <c r="UW288" s="59"/>
      <c r="UX288" s="59"/>
      <c r="UY288" s="59"/>
      <c r="UZ288" s="59"/>
      <c r="VA288" s="59"/>
      <c r="VB288" s="59"/>
      <c r="VC288" s="59"/>
      <c r="VD288" s="59"/>
      <c r="VE288" s="59"/>
      <c r="VF288" s="59"/>
      <c r="VG288" s="59"/>
      <c r="VH288" s="59"/>
      <c r="VI288" s="59"/>
      <c r="VJ288" s="59"/>
      <c r="VK288" s="59"/>
      <c r="VL288" s="59"/>
      <c r="VM288" s="59"/>
      <c r="VN288" s="59"/>
      <c r="VO288" s="59"/>
      <c r="VP288" s="59"/>
      <c r="VQ288" s="59"/>
      <c r="VR288" s="59"/>
      <c r="VS288" s="59"/>
      <c r="VT288" s="59"/>
      <c r="VU288" s="59"/>
      <c r="VV288" s="59"/>
      <c r="VW288" s="59"/>
      <c r="VX288" s="59"/>
      <c r="VY288" s="59"/>
      <c r="VZ288" s="59"/>
      <c r="WA288" s="59"/>
      <c r="WB288" s="59"/>
      <c r="WC288" s="59"/>
      <c r="WD288" s="59"/>
      <c r="WE288" s="59"/>
      <c r="WF288" s="59"/>
      <c r="WG288" s="59"/>
      <c r="WH288" s="59"/>
      <c r="WI288" s="59"/>
      <c r="WJ288" s="59"/>
      <c r="WK288" s="59"/>
      <c r="WL288" s="59"/>
      <c r="WM288" s="59"/>
      <c r="WN288" s="59"/>
      <c r="WO288" s="59"/>
      <c r="WP288" s="59"/>
      <c r="WQ288" s="59"/>
      <c r="WR288" s="59"/>
      <c r="WS288" s="59"/>
      <c r="WT288" s="59"/>
      <c r="WU288" s="59"/>
      <c r="WV288" s="59"/>
      <c r="WW288" s="59"/>
      <c r="WX288" s="59"/>
      <c r="WY288" s="59"/>
      <c r="WZ288" s="59"/>
      <c r="XA288" s="59"/>
      <c r="XB288" s="59"/>
      <c r="XC288" s="59"/>
      <c r="XD288" s="59"/>
      <c r="XE288" s="59"/>
      <c r="XF288" s="59"/>
      <c r="XG288" s="59"/>
      <c r="XH288" s="59"/>
      <c r="XI288" s="59"/>
      <c r="XJ288" s="59"/>
      <c r="XK288" s="59"/>
      <c r="XL288" s="59"/>
      <c r="XM288" s="59"/>
      <c r="XN288" s="59"/>
      <c r="XO288" s="59"/>
      <c r="XP288" s="59"/>
      <c r="XQ288" s="59"/>
      <c r="XR288" s="59"/>
      <c r="XS288" s="59"/>
      <c r="XT288" s="59"/>
      <c r="XU288" s="59"/>
      <c r="XV288" s="59"/>
      <c r="XW288" s="59"/>
      <c r="XX288" s="59"/>
      <c r="XY288" s="59"/>
      <c r="XZ288" s="59"/>
      <c r="YA288" s="59"/>
      <c r="YB288" s="59"/>
      <c r="YC288" s="59"/>
      <c r="YD288" s="59"/>
      <c r="YE288" s="59"/>
      <c r="YF288" s="59"/>
      <c r="YG288" s="59"/>
      <c r="YH288" s="59"/>
      <c r="YI288" s="59"/>
      <c r="YJ288" s="59"/>
      <c r="YK288" s="59"/>
      <c r="YL288" s="59"/>
      <c r="YM288" s="59"/>
      <c r="YN288" s="59"/>
      <c r="YO288" s="59"/>
      <c r="YP288" s="59"/>
      <c r="YQ288" s="59"/>
      <c r="YR288" s="59"/>
      <c r="YS288" s="59"/>
      <c r="YT288" s="59"/>
      <c r="YU288" s="59"/>
      <c r="YV288" s="59"/>
      <c r="YW288" s="59"/>
      <c r="YX288" s="59"/>
      <c r="YY288" s="59"/>
      <c r="YZ288" s="59"/>
      <c r="ZA288" s="59"/>
      <c r="ZB288" s="59"/>
      <c r="ZC288" s="59"/>
      <c r="ZD288" s="59"/>
      <c r="ZE288" s="59"/>
      <c r="ZF288" s="59"/>
      <c r="ZG288" s="59"/>
      <c r="ZH288" s="59"/>
      <c r="ZI288" s="59"/>
      <c r="ZJ288" s="59"/>
      <c r="ZK288" s="59"/>
      <c r="ZL288" s="59"/>
      <c r="ZM288" s="59"/>
      <c r="ZN288" s="59"/>
      <c r="ZO288" s="59"/>
      <c r="ZP288" s="59"/>
      <c r="ZQ288" s="59"/>
      <c r="ZR288" s="59"/>
      <c r="ZS288" s="59"/>
      <c r="ZT288" s="59"/>
      <c r="ZU288" s="59"/>
      <c r="ZV288" s="59"/>
      <c r="ZW288" s="59"/>
      <c r="ZX288" s="59"/>
      <c r="ZY288" s="59"/>
      <c r="ZZ288" s="59"/>
      <c r="AAA288" s="59"/>
      <c r="AAB288" s="59"/>
      <c r="AAC288" s="59"/>
      <c r="AAD288" s="59"/>
      <c r="AAE288" s="59"/>
      <c r="AAF288" s="59"/>
      <c r="AAG288" s="59"/>
      <c r="AAH288" s="59"/>
      <c r="AAI288" s="59"/>
      <c r="AAJ288" s="59"/>
      <c r="AAK288" s="59"/>
      <c r="AAL288" s="59"/>
      <c r="AAM288" s="59"/>
      <c r="AAN288" s="59"/>
      <c r="AAO288" s="59"/>
      <c r="AAP288" s="59"/>
      <c r="AAQ288" s="59"/>
      <c r="AAR288" s="59"/>
      <c r="AAS288" s="59"/>
      <c r="AAT288" s="59"/>
      <c r="AAU288" s="59"/>
      <c r="AAV288" s="59"/>
      <c r="AAW288" s="59"/>
      <c r="AAX288" s="59"/>
      <c r="AAY288" s="59"/>
      <c r="AAZ288" s="59"/>
      <c r="ABA288" s="59"/>
      <c r="ABB288" s="59"/>
      <c r="ABC288" s="59"/>
      <c r="ABD288" s="59"/>
      <c r="ABE288" s="59"/>
      <c r="ABF288" s="59"/>
      <c r="ABG288" s="59"/>
      <c r="ABH288" s="59"/>
      <c r="ABI288" s="59"/>
      <c r="ABJ288" s="59"/>
      <c r="ABK288" s="59"/>
      <c r="ABL288" s="59"/>
      <c r="ABM288" s="59"/>
      <c r="ABN288" s="59"/>
      <c r="ABO288" s="59"/>
      <c r="ABP288" s="59"/>
      <c r="ABQ288" s="59"/>
      <c r="ABR288" s="59"/>
      <c r="ABS288" s="59"/>
      <c r="ABT288" s="59"/>
      <c r="ABU288" s="59"/>
      <c r="ABV288" s="59"/>
      <c r="ABW288" s="59"/>
      <c r="ABX288" s="59"/>
      <c r="ABY288" s="59"/>
      <c r="ABZ288" s="59"/>
      <c r="ACA288" s="59"/>
      <c r="ACB288" s="59"/>
      <c r="ACC288" s="59"/>
      <c r="ACD288" s="59"/>
      <c r="ACE288" s="59"/>
      <c r="ACF288" s="59"/>
      <c r="ACG288" s="59"/>
      <c r="ACH288" s="59"/>
      <c r="ACI288" s="59"/>
      <c r="ACJ288" s="59"/>
      <c r="ACK288" s="59"/>
      <c r="ACL288" s="59"/>
      <c r="ACM288" s="59"/>
      <c r="ACN288" s="59"/>
      <c r="ACO288" s="59"/>
      <c r="ACP288" s="59"/>
      <c r="ACQ288" s="59"/>
      <c r="ACR288" s="59"/>
      <c r="ACS288" s="59"/>
      <c r="ACT288" s="59"/>
      <c r="ACU288" s="59"/>
      <c r="ACV288" s="59"/>
      <c r="ACW288" s="59"/>
      <c r="ACX288" s="59"/>
      <c r="ACY288" s="59"/>
      <c r="ACZ288" s="59"/>
      <c r="ADA288" s="59"/>
      <c r="ADB288" s="59"/>
      <c r="ADC288" s="59"/>
      <c r="ADD288" s="59"/>
      <c r="ADE288" s="59"/>
      <c r="ADF288" s="59"/>
      <c r="ADG288" s="59"/>
      <c r="ADH288" s="59"/>
      <c r="ADI288" s="59"/>
      <c r="ADJ288" s="59"/>
      <c r="ADK288" s="59"/>
      <c r="ADL288" s="59"/>
      <c r="ADM288" s="59"/>
      <c r="ADN288" s="59"/>
      <c r="ADO288" s="59"/>
      <c r="ADP288" s="59"/>
      <c r="ADQ288" s="59"/>
      <c r="ADR288" s="59"/>
      <c r="ADS288" s="59"/>
      <c r="ADT288" s="59"/>
      <c r="ADU288" s="59"/>
      <c r="ADV288" s="59"/>
      <c r="ADW288" s="59"/>
      <c r="ADX288" s="59"/>
      <c r="ADY288" s="59"/>
      <c r="ADZ288" s="59"/>
      <c r="AEA288" s="59"/>
      <c r="AEB288" s="59"/>
      <c r="AEC288" s="59"/>
      <c r="AED288" s="59"/>
      <c r="AEE288" s="59"/>
      <c r="AEF288" s="59"/>
      <c r="AEG288" s="59"/>
      <c r="AEH288" s="59"/>
      <c r="AEI288" s="59"/>
      <c r="AEJ288" s="59"/>
      <c r="AEK288" s="59"/>
      <c r="AEL288" s="59"/>
      <c r="AEM288" s="59"/>
      <c r="AEN288" s="59"/>
      <c r="AEO288" s="59"/>
      <c r="AEP288" s="59"/>
      <c r="AEQ288" s="59"/>
      <c r="AER288" s="59"/>
      <c r="AES288" s="59"/>
      <c r="AET288" s="59"/>
      <c r="AEU288" s="59"/>
      <c r="AEV288" s="59"/>
      <c r="AEW288" s="59"/>
      <c r="AEX288" s="59"/>
      <c r="AEY288" s="59"/>
      <c r="AEZ288" s="59"/>
      <c r="AFA288" s="59"/>
      <c r="AFB288" s="59"/>
      <c r="AFC288" s="59"/>
      <c r="AFD288" s="59"/>
      <c r="AFE288" s="59"/>
      <c r="AFF288" s="59"/>
      <c r="AFG288" s="59"/>
      <c r="AFH288" s="59"/>
      <c r="AFI288" s="59"/>
      <c r="AFJ288" s="59"/>
      <c r="AFK288" s="59"/>
      <c r="AFL288" s="59"/>
      <c r="AFM288" s="59"/>
      <c r="AFN288" s="59"/>
      <c r="AFO288" s="59"/>
      <c r="AFP288" s="59"/>
      <c r="AFQ288" s="59"/>
      <c r="AFR288" s="59"/>
      <c r="AFS288" s="59"/>
      <c r="AFT288" s="59"/>
      <c r="AFU288" s="59"/>
      <c r="AFV288" s="59"/>
      <c r="AFW288" s="59"/>
      <c r="AFX288" s="59"/>
      <c r="AFY288" s="59"/>
      <c r="AFZ288" s="59"/>
      <c r="AGA288" s="59"/>
      <c r="AGB288" s="59"/>
      <c r="AGC288" s="59"/>
      <c r="AGD288" s="59"/>
      <c r="AGE288" s="59"/>
      <c r="AGF288" s="59"/>
      <c r="AGG288" s="59"/>
      <c r="AGH288" s="59"/>
      <c r="AGI288" s="59"/>
      <c r="AGJ288" s="59"/>
      <c r="AGK288" s="59"/>
      <c r="AGL288" s="59"/>
      <c r="AGM288" s="59"/>
      <c r="AGN288" s="59"/>
      <c r="AGO288" s="59"/>
      <c r="AGP288" s="59"/>
      <c r="AGQ288" s="59"/>
      <c r="AGR288" s="59"/>
      <c r="AGS288" s="59"/>
      <c r="AGT288" s="59"/>
      <c r="AGU288" s="59"/>
      <c r="AGV288" s="59"/>
      <c r="AGW288" s="59"/>
      <c r="AGX288" s="59"/>
      <c r="AGY288" s="59"/>
      <c r="AGZ288" s="59"/>
      <c r="AHA288" s="59"/>
      <c r="AHB288" s="59"/>
      <c r="AHC288" s="59"/>
      <c r="AHD288" s="59"/>
      <c r="AHE288" s="59"/>
      <c r="AHF288" s="59"/>
      <c r="AHG288" s="59"/>
      <c r="AHH288" s="59"/>
      <c r="AHI288" s="59"/>
      <c r="AHJ288" s="59"/>
      <c r="AHK288" s="59"/>
      <c r="AHL288" s="59"/>
      <c r="AHM288" s="59"/>
      <c r="AHN288" s="59"/>
      <c r="AHO288" s="59"/>
      <c r="AHP288" s="59"/>
      <c r="AHQ288" s="59"/>
      <c r="AHR288" s="59"/>
      <c r="AHS288" s="59"/>
      <c r="AHT288" s="59"/>
      <c r="AHU288" s="59"/>
      <c r="AHV288" s="59"/>
      <c r="AHW288" s="59"/>
      <c r="AHX288" s="59"/>
      <c r="AHY288" s="59"/>
      <c r="AHZ288" s="59"/>
      <c r="AIA288" s="59"/>
      <c r="AIB288" s="59"/>
      <c r="AIC288" s="59"/>
      <c r="AID288" s="59"/>
      <c r="AIE288" s="59"/>
      <c r="AIF288" s="59"/>
      <c r="AIG288" s="59"/>
      <c r="AIH288" s="59"/>
      <c r="AII288" s="59"/>
      <c r="AIJ288" s="59"/>
      <c r="AIK288" s="59"/>
      <c r="AIL288" s="59"/>
      <c r="AIM288" s="59"/>
      <c r="AIN288" s="59"/>
      <c r="AIO288" s="59"/>
      <c r="AIP288" s="59"/>
      <c r="AIQ288" s="59"/>
      <c r="AIR288" s="59"/>
      <c r="AIS288" s="59"/>
      <c r="AIT288" s="59"/>
      <c r="AIU288" s="59"/>
      <c r="AIV288" s="59"/>
      <c r="AIW288" s="59"/>
      <c r="AIX288" s="59"/>
      <c r="AIY288" s="59"/>
      <c r="AIZ288" s="59"/>
      <c r="AJA288" s="59"/>
      <c r="AJB288" s="59"/>
      <c r="AJC288" s="59"/>
      <c r="AJD288" s="59"/>
      <c r="AJE288" s="59"/>
      <c r="AJF288" s="59"/>
      <c r="AJG288" s="59"/>
      <c r="AJH288" s="59"/>
      <c r="AJI288" s="59"/>
      <c r="AJJ288" s="59"/>
      <c r="AJK288" s="59"/>
      <c r="AJL288" s="59"/>
      <c r="AJM288" s="59"/>
      <c r="AJN288" s="59"/>
      <c r="AJO288" s="59"/>
      <c r="AJP288" s="59"/>
      <c r="AJQ288" s="59"/>
      <c r="AJR288" s="59"/>
      <c r="AJS288" s="59"/>
      <c r="AJT288" s="59"/>
      <c r="AJU288" s="59"/>
      <c r="AJV288" s="59"/>
      <c r="AJW288" s="59"/>
      <c r="AJX288" s="59"/>
      <c r="AJY288" s="59"/>
      <c r="AJZ288" s="59"/>
      <c r="AKA288" s="59"/>
      <c r="AKB288" s="59"/>
      <c r="AKC288" s="59"/>
      <c r="AKD288" s="59"/>
      <c r="AKE288" s="59"/>
      <c r="AKF288" s="59"/>
      <c r="AKG288" s="59"/>
      <c r="AKH288" s="59"/>
      <c r="AKI288" s="59"/>
      <c r="AKJ288" s="59"/>
      <c r="AKK288" s="59"/>
      <c r="AKL288" s="59"/>
      <c r="AKM288" s="59"/>
      <c r="AKN288" s="59"/>
      <c r="AKO288" s="59"/>
      <c r="AKP288" s="59"/>
      <c r="AKQ288" s="59"/>
      <c r="AKR288" s="59"/>
      <c r="AKS288" s="59"/>
      <c r="AKT288" s="59"/>
      <c r="AKU288" s="59"/>
      <c r="AKV288" s="59"/>
      <c r="AKW288" s="59"/>
      <c r="AKX288" s="59"/>
      <c r="AKY288" s="59"/>
      <c r="AKZ288" s="59"/>
      <c r="ALA288" s="59"/>
      <c r="ALB288" s="59"/>
      <c r="ALC288" s="59"/>
      <c r="ALD288" s="59"/>
      <c r="ALE288" s="59"/>
      <c r="ALF288" s="59"/>
      <c r="ALG288" s="59"/>
      <c r="ALH288" s="59"/>
      <c r="ALI288" s="59"/>
      <c r="ALJ288" s="59"/>
      <c r="ALK288" s="59"/>
      <c r="ALL288" s="59"/>
      <c r="ALM288" s="59"/>
      <c r="ALN288" s="59"/>
      <c r="ALO288" s="59"/>
      <c r="ALP288" s="59"/>
      <c r="ALQ288" s="59"/>
      <c r="ALR288" s="59"/>
      <c r="ALS288" s="59"/>
      <c r="ALT288" s="59"/>
      <c r="ALU288" s="59"/>
      <c r="ALV288" s="59"/>
      <c r="ALW288" s="59"/>
      <c r="ALX288" s="59"/>
      <c r="ALY288" s="59"/>
      <c r="ALZ288" s="59"/>
      <c r="AMA288" s="59"/>
      <c r="AMB288" s="59"/>
      <c r="AMC288" s="59"/>
      <c r="AMD288" s="59"/>
      <c r="AME288" s="59"/>
      <c r="AMF288" s="59"/>
      <c r="AMG288" s="59"/>
      <c r="AMH288" s="59"/>
      <c r="AMI288" s="59"/>
      <c r="AMJ288" s="59"/>
      <c r="AMK288" s="59"/>
      <c r="AML288" s="59"/>
      <c r="AMM288" s="59"/>
      <c r="AMN288" s="59"/>
      <c r="AMO288" s="59"/>
      <c r="AMP288" s="59"/>
      <c r="AMQ288" s="59"/>
      <c r="AMR288" s="59"/>
      <c r="AMS288" s="59"/>
      <c r="AMT288" s="59"/>
      <c r="AMU288" s="59"/>
      <c r="AMV288" s="59"/>
      <c r="AMW288" s="59"/>
      <c r="AMX288" s="59"/>
      <c r="AMY288" s="59"/>
      <c r="AMZ288" s="59"/>
      <c r="ANA288" s="59"/>
      <c r="ANB288" s="59"/>
      <c r="ANC288" s="59"/>
      <c r="AND288" s="59"/>
      <c r="ANE288" s="59"/>
      <c r="ANF288" s="59"/>
      <c r="ANG288" s="59"/>
      <c r="ANH288" s="59"/>
      <c r="ANI288" s="59"/>
      <c r="ANJ288" s="59"/>
      <c r="ANK288" s="59"/>
      <c r="ANL288" s="59"/>
      <c r="ANM288" s="59"/>
      <c r="ANN288" s="59"/>
      <c r="ANO288" s="59"/>
      <c r="ANP288" s="59"/>
      <c r="ANQ288" s="59"/>
      <c r="ANR288" s="59"/>
      <c r="ANS288" s="59"/>
      <c r="ANT288" s="59"/>
      <c r="ANU288" s="59"/>
      <c r="ANV288" s="59"/>
      <c r="ANW288" s="59"/>
      <c r="ANX288" s="59"/>
      <c r="ANY288" s="59"/>
      <c r="ANZ288" s="59"/>
      <c r="AOA288" s="59"/>
      <c r="AOB288" s="59"/>
      <c r="AOC288" s="59"/>
      <c r="AOD288" s="59"/>
      <c r="AOE288" s="59"/>
      <c r="AOF288" s="59"/>
      <c r="AOG288" s="59"/>
      <c r="AOH288" s="59"/>
      <c r="AOI288" s="59"/>
      <c r="AOJ288" s="59"/>
      <c r="AOK288" s="59"/>
      <c r="AOL288" s="59"/>
      <c r="AOM288" s="59"/>
      <c r="AON288" s="59"/>
      <c r="AOO288" s="59"/>
      <c r="AOP288" s="59"/>
      <c r="AOQ288" s="59"/>
      <c r="AOR288" s="59"/>
      <c r="AOS288" s="59"/>
      <c r="AOT288" s="59"/>
      <c r="AOU288" s="59"/>
      <c r="AOV288" s="59"/>
      <c r="AOW288" s="59"/>
      <c r="AOX288" s="59"/>
      <c r="AOY288" s="59"/>
      <c r="AOZ288" s="59"/>
      <c r="APA288" s="59"/>
      <c r="APB288" s="59"/>
      <c r="APC288" s="59"/>
      <c r="APD288" s="59"/>
      <c r="APE288" s="59"/>
      <c r="APF288" s="59"/>
      <c r="APG288" s="59"/>
      <c r="APH288" s="59"/>
      <c r="API288" s="59"/>
      <c r="APJ288" s="59"/>
      <c r="APK288" s="59"/>
      <c r="APL288" s="59"/>
      <c r="APM288" s="59"/>
      <c r="APN288" s="59"/>
      <c r="APO288" s="59"/>
      <c r="APP288" s="59"/>
      <c r="APQ288" s="59"/>
      <c r="APR288" s="59"/>
      <c r="APS288" s="59"/>
      <c r="APT288" s="59"/>
      <c r="APU288" s="59"/>
      <c r="APV288" s="59"/>
      <c r="APW288" s="59"/>
      <c r="APX288" s="59"/>
      <c r="APY288" s="59"/>
      <c r="APZ288" s="59"/>
      <c r="AQA288" s="59"/>
      <c r="AQB288" s="59"/>
      <c r="AQC288" s="59"/>
      <c r="AQD288" s="59"/>
      <c r="AQE288" s="59"/>
      <c r="AQF288" s="59"/>
      <c r="AQG288" s="59"/>
      <c r="AQH288" s="59"/>
      <c r="AQI288" s="59"/>
      <c r="AQJ288" s="59"/>
      <c r="AQK288" s="59"/>
      <c r="AQL288" s="59"/>
      <c r="AQM288" s="59"/>
      <c r="AQN288" s="59"/>
      <c r="AQO288" s="59"/>
      <c r="AQP288" s="59"/>
      <c r="AQQ288" s="59"/>
      <c r="AQR288" s="59"/>
      <c r="AQS288" s="59"/>
      <c r="AQT288" s="59"/>
      <c r="AQU288" s="59"/>
      <c r="AQV288" s="59"/>
      <c r="AQW288" s="59"/>
      <c r="AQX288" s="59"/>
      <c r="AQY288" s="59"/>
      <c r="AQZ288" s="59"/>
      <c r="ARA288" s="59"/>
      <c r="ARB288" s="59"/>
      <c r="ARC288" s="59"/>
      <c r="ARD288" s="59"/>
      <c r="ARE288" s="59"/>
      <c r="ARF288" s="59"/>
      <c r="ARG288" s="59"/>
      <c r="ARH288" s="59"/>
      <c r="ARI288" s="59"/>
      <c r="ARJ288" s="59"/>
      <c r="ARK288" s="59"/>
      <c r="ARL288" s="59"/>
      <c r="ARM288" s="59"/>
      <c r="ARN288" s="59"/>
      <c r="ARO288" s="59"/>
      <c r="ARP288" s="59"/>
      <c r="ARQ288" s="59"/>
      <c r="ARR288" s="59"/>
      <c r="ARS288" s="59"/>
      <c r="ART288" s="59"/>
      <c r="ARU288" s="59"/>
      <c r="ARV288" s="59"/>
      <c r="ARW288" s="59"/>
      <c r="ARX288" s="59"/>
      <c r="ARY288" s="59"/>
      <c r="ARZ288" s="59"/>
      <c r="ASA288" s="59"/>
      <c r="ASB288" s="59"/>
      <c r="ASC288" s="59"/>
      <c r="ASD288" s="59"/>
      <c r="ASE288" s="59"/>
      <c r="ASF288" s="59"/>
      <c r="ASG288" s="59"/>
      <c r="ASH288" s="59"/>
      <c r="ASI288" s="59"/>
      <c r="ASJ288" s="59"/>
      <c r="ASK288" s="59"/>
      <c r="ASL288" s="59"/>
      <c r="ASM288" s="59"/>
      <c r="ASN288" s="59"/>
      <c r="ASO288" s="59"/>
      <c r="ASP288" s="59"/>
      <c r="ASQ288" s="59"/>
      <c r="ASR288" s="59"/>
      <c r="ASS288" s="59"/>
      <c r="AST288" s="59"/>
      <c r="ASU288" s="59"/>
      <c r="ASV288" s="59"/>
      <c r="ASW288" s="59"/>
      <c r="ASX288" s="59"/>
      <c r="ASY288" s="59"/>
      <c r="ASZ288" s="59"/>
      <c r="ATA288" s="59"/>
      <c r="ATB288" s="59"/>
      <c r="ATC288" s="59"/>
      <c r="ATD288" s="59"/>
      <c r="ATE288" s="59"/>
      <c r="ATF288" s="59"/>
      <c r="ATG288" s="59"/>
      <c r="ATH288" s="59"/>
      <c r="ATI288" s="59"/>
      <c r="ATJ288" s="59"/>
      <c r="ATK288" s="59"/>
      <c r="ATL288" s="59"/>
      <c r="ATM288" s="59"/>
      <c r="ATN288" s="59"/>
      <c r="ATO288" s="59"/>
      <c r="ATP288" s="59"/>
      <c r="ATQ288" s="59"/>
      <c r="ATR288" s="59"/>
      <c r="ATS288" s="59"/>
      <c r="ATT288" s="59"/>
      <c r="ATU288" s="59"/>
      <c r="ATV288" s="59"/>
      <c r="ATW288" s="59"/>
      <c r="ATX288" s="59"/>
      <c r="ATY288" s="59"/>
      <c r="ATZ288" s="59"/>
      <c r="AUA288" s="59"/>
      <c r="AUB288" s="59"/>
      <c r="AUC288" s="59"/>
      <c r="AUD288" s="59"/>
      <c r="AUE288" s="59"/>
      <c r="AUF288" s="59"/>
      <c r="AUG288" s="59"/>
      <c r="AUH288" s="59"/>
      <c r="AUI288" s="59"/>
      <c r="AUJ288" s="59"/>
      <c r="AUK288" s="59"/>
      <c r="AUL288" s="59"/>
      <c r="AUM288" s="59"/>
      <c r="AUN288" s="59"/>
      <c r="AUO288" s="59"/>
      <c r="AUP288" s="59"/>
      <c r="AUQ288" s="59"/>
      <c r="AUR288" s="59"/>
      <c r="AUS288" s="59"/>
      <c r="AUT288" s="59"/>
      <c r="AUU288" s="59"/>
      <c r="AUV288" s="59"/>
      <c r="AUW288" s="59"/>
      <c r="AUX288" s="59"/>
      <c r="AUY288" s="59"/>
      <c r="AUZ288" s="59"/>
      <c r="AVA288" s="59"/>
      <c r="AVB288" s="59"/>
      <c r="AVC288" s="59"/>
      <c r="AVD288" s="59"/>
      <c r="AVE288" s="59"/>
      <c r="AVF288" s="59"/>
      <c r="AVG288" s="59"/>
      <c r="AVH288" s="59"/>
      <c r="AVI288" s="59"/>
      <c r="AVJ288" s="59"/>
      <c r="AVK288" s="59"/>
      <c r="AVL288" s="59"/>
      <c r="AVM288" s="59"/>
      <c r="AVN288" s="59"/>
      <c r="AVO288" s="59"/>
      <c r="AVP288" s="59"/>
      <c r="AVQ288" s="59"/>
      <c r="AVR288" s="59"/>
      <c r="AVS288" s="59"/>
      <c r="AVT288" s="59"/>
      <c r="AVU288" s="59"/>
      <c r="AVV288" s="59"/>
      <c r="AVW288" s="59"/>
      <c r="AVX288" s="59"/>
      <c r="AVY288" s="59"/>
      <c r="AVZ288" s="59"/>
      <c r="AWA288" s="59"/>
      <c r="AWB288" s="59"/>
      <c r="AWC288" s="59"/>
      <c r="AWD288" s="59"/>
      <c r="AWE288" s="59"/>
      <c r="AWF288" s="59"/>
      <c r="AWG288" s="59"/>
      <c r="AWH288" s="59"/>
      <c r="AWI288" s="59"/>
      <c r="AWJ288" s="59"/>
      <c r="AWK288" s="59"/>
      <c r="AWL288" s="59"/>
      <c r="AWM288" s="59"/>
      <c r="AWN288" s="59"/>
      <c r="AWO288" s="59"/>
      <c r="AWP288" s="59"/>
      <c r="AWQ288" s="59"/>
      <c r="AWR288" s="59"/>
      <c r="AWS288" s="59"/>
      <c r="AWT288" s="59"/>
      <c r="AWU288" s="59"/>
      <c r="AWV288" s="59"/>
      <c r="AWW288" s="59"/>
      <c r="AWX288" s="59"/>
      <c r="AWY288" s="59"/>
      <c r="AWZ288" s="59"/>
      <c r="AXA288" s="59"/>
      <c r="AXB288" s="59"/>
      <c r="AXC288" s="59"/>
      <c r="AXD288" s="59"/>
      <c r="AXE288" s="59"/>
      <c r="AXF288" s="59"/>
      <c r="AXG288" s="59"/>
      <c r="AXH288" s="59"/>
      <c r="AXI288" s="59"/>
      <c r="AXJ288" s="59"/>
      <c r="AXK288" s="59"/>
      <c r="AXL288" s="59"/>
      <c r="AXM288" s="59"/>
      <c r="AXN288" s="59"/>
      <c r="AXO288" s="59"/>
      <c r="AXP288" s="59"/>
      <c r="AXQ288" s="59"/>
      <c r="AXR288" s="59"/>
      <c r="AXS288" s="59"/>
      <c r="AXT288" s="59"/>
      <c r="AXU288" s="59"/>
      <c r="AXV288" s="59"/>
      <c r="AXW288" s="59"/>
      <c r="AXX288" s="59"/>
      <c r="AXY288" s="59"/>
      <c r="AXZ288" s="59"/>
      <c r="AYA288" s="59"/>
      <c r="AYB288" s="59"/>
      <c r="AYC288" s="59"/>
      <c r="AYD288" s="59"/>
      <c r="AYE288" s="59"/>
      <c r="AYF288" s="59"/>
      <c r="AYG288" s="59"/>
      <c r="AYH288" s="59"/>
      <c r="AYI288" s="59"/>
      <c r="AYJ288" s="59"/>
      <c r="AYK288" s="59"/>
      <c r="AYL288" s="59"/>
      <c r="AYM288" s="59"/>
      <c r="AYN288" s="59"/>
      <c r="AYO288" s="59"/>
      <c r="AYP288" s="59"/>
      <c r="AYQ288" s="59"/>
      <c r="AYR288" s="59"/>
      <c r="AYS288" s="59"/>
      <c r="AYT288" s="59"/>
      <c r="AYU288" s="59"/>
      <c r="AYV288" s="59"/>
      <c r="AYW288" s="59"/>
      <c r="AYX288" s="59"/>
      <c r="AYY288" s="59"/>
      <c r="AYZ288" s="59"/>
      <c r="AZA288" s="59"/>
      <c r="AZB288" s="59"/>
      <c r="AZC288" s="59"/>
      <c r="AZD288" s="59"/>
      <c r="AZE288" s="59"/>
      <c r="AZF288" s="59"/>
      <c r="AZG288" s="59"/>
      <c r="AZH288" s="59"/>
      <c r="AZI288" s="59"/>
      <c r="AZJ288" s="59"/>
      <c r="AZK288" s="59"/>
      <c r="AZL288" s="59"/>
      <c r="AZM288" s="59"/>
      <c r="AZN288" s="59"/>
      <c r="AZO288" s="59"/>
      <c r="AZP288" s="59"/>
      <c r="AZQ288" s="59"/>
      <c r="AZR288" s="59"/>
      <c r="AZS288" s="59"/>
      <c r="AZT288" s="59"/>
      <c r="AZU288" s="59"/>
      <c r="AZV288" s="59"/>
      <c r="AZW288" s="59"/>
      <c r="AZX288" s="59"/>
      <c r="AZY288" s="59"/>
      <c r="AZZ288" s="59"/>
      <c r="BAA288" s="59"/>
      <c r="BAB288" s="59"/>
      <c r="BAC288" s="59"/>
      <c r="BAD288" s="59"/>
      <c r="BAE288" s="59"/>
      <c r="BAF288" s="59"/>
      <c r="BAG288" s="59"/>
      <c r="BAH288" s="59"/>
      <c r="BAI288" s="59"/>
      <c r="BAJ288" s="59"/>
      <c r="BAK288" s="59"/>
      <c r="BAL288" s="59"/>
      <c r="BAM288" s="59"/>
      <c r="BAN288" s="59"/>
      <c r="BAO288" s="59"/>
      <c r="BAP288" s="59"/>
      <c r="BAQ288" s="59"/>
      <c r="BAR288" s="59"/>
      <c r="BAS288" s="59"/>
      <c r="BAT288" s="59"/>
      <c r="BAU288" s="59"/>
      <c r="BAV288" s="59"/>
      <c r="BAW288" s="59"/>
      <c r="BAX288" s="59"/>
      <c r="BAY288" s="59"/>
      <c r="BAZ288" s="59"/>
      <c r="BBA288" s="59"/>
      <c r="BBB288" s="59"/>
      <c r="BBC288" s="59"/>
      <c r="BBD288" s="59"/>
      <c r="BBE288" s="59"/>
      <c r="BBF288" s="59"/>
      <c r="BBG288" s="59"/>
      <c r="BBH288" s="59"/>
      <c r="BBI288" s="59"/>
      <c r="BBJ288" s="59"/>
      <c r="BBK288" s="59"/>
      <c r="BBL288" s="59"/>
      <c r="BBM288" s="59"/>
      <c r="BBN288" s="59"/>
      <c r="BBO288" s="59"/>
      <c r="BBP288" s="59"/>
      <c r="BBQ288" s="59"/>
      <c r="BBR288" s="59"/>
      <c r="BBS288" s="59"/>
      <c r="BBT288" s="59"/>
      <c r="BBU288" s="59"/>
      <c r="BBV288" s="59"/>
      <c r="BBW288" s="59"/>
      <c r="BBX288" s="59"/>
      <c r="BBY288" s="59"/>
      <c r="BBZ288" s="59"/>
      <c r="BCA288" s="59"/>
      <c r="BCB288" s="59"/>
      <c r="BCC288" s="59"/>
      <c r="BCD288" s="59"/>
      <c r="BCE288" s="59"/>
      <c r="BCF288" s="59"/>
      <c r="BCG288" s="59"/>
      <c r="BCH288" s="59"/>
      <c r="BCI288" s="59"/>
      <c r="BCJ288" s="59"/>
      <c r="BCK288" s="59"/>
      <c r="BCL288" s="59"/>
      <c r="BCM288" s="59"/>
      <c r="BCN288" s="59"/>
      <c r="BCO288" s="59"/>
      <c r="BCP288" s="59"/>
      <c r="BCQ288" s="59"/>
      <c r="BCR288" s="59"/>
      <c r="BCS288" s="59"/>
      <c r="BCT288" s="59"/>
      <c r="BCU288" s="59"/>
      <c r="BCV288" s="59"/>
      <c r="BCW288" s="59"/>
      <c r="BCX288" s="59"/>
      <c r="BCY288" s="59"/>
      <c r="BCZ288" s="59"/>
      <c r="BDA288" s="59"/>
      <c r="BDB288" s="59"/>
      <c r="BDC288" s="59"/>
      <c r="BDD288" s="59"/>
      <c r="BDE288" s="59"/>
      <c r="BDF288" s="59"/>
      <c r="BDG288" s="59"/>
      <c r="BDH288" s="59"/>
      <c r="BDI288" s="59"/>
      <c r="BDJ288" s="59"/>
      <c r="BDK288" s="59"/>
      <c r="BDL288" s="59"/>
      <c r="BDM288" s="59"/>
      <c r="BDN288" s="59"/>
      <c r="BDO288" s="59"/>
      <c r="BDP288" s="59"/>
      <c r="BDQ288" s="59"/>
      <c r="BDR288" s="59"/>
      <c r="BDS288" s="59"/>
      <c r="BDT288" s="59"/>
      <c r="BDU288" s="59"/>
      <c r="BDV288" s="59"/>
      <c r="BDW288" s="59"/>
      <c r="BDX288" s="59"/>
      <c r="BDY288" s="59"/>
      <c r="BDZ288" s="59"/>
      <c r="BEA288" s="59"/>
      <c r="BEB288" s="59"/>
      <c r="BEC288" s="59"/>
      <c r="BED288" s="59"/>
      <c r="BEE288" s="59"/>
      <c r="BEF288" s="59"/>
      <c r="BEG288" s="59"/>
      <c r="BEH288" s="59"/>
      <c r="BEI288" s="59"/>
      <c r="BEJ288" s="59"/>
      <c r="BEK288" s="59"/>
      <c r="BEL288" s="59"/>
      <c r="BEM288" s="59"/>
      <c r="BEN288" s="59"/>
      <c r="BEO288" s="59"/>
      <c r="BEP288" s="59"/>
      <c r="BEQ288" s="59"/>
      <c r="BER288" s="59"/>
      <c r="BES288" s="59"/>
      <c r="BET288" s="59"/>
      <c r="BEU288" s="59"/>
      <c r="BEV288" s="59"/>
      <c r="BEW288" s="59"/>
      <c r="BEX288" s="59"/>
      <c r="BEY288" s="59"/>
      <c r="BEZ288" s="59"/>
      <c r="BFA288" s="59"/>
      <c r="BFB288" s="59"/>
      <c r="BFC288" s="59"/>
      <c r="BFD288" s="59"/>
      <c r="BFE288" s="59"/>
      <c r="BFF288" s="59"/>
      <c r="BFG288" s="59"/>
      <c r="BFH288" s="59"/>
      <c r="BFI288" s="59"/>
      <c r="BFJ288" s="59"/>
      <c r="BFK288" s="59"/>
      <c r="BFL288" s="59"/>
      <c r="BFM288" s="59"/>
      <c r="BFN288" s="59"/>
      <c r="BFO288" s="59"/>
      <c r="BFP288" s="59"/>
      <c r="BFQ288" s="59"/>
      <c r="BFR288" s="59"/>
      <c r="BFS288" s="59"/>
      <c r="BFT288" s="59"/>
      <c r="BFU288" s="59"/>
      <c r="BFV288" s="59"/>
      <c r="BFW288" s="59"/>
      <c r="BFX288" s="59"/>
      <c r="BFY288" s="59"/>
      <c r="BFZ288" s="59"/>
      <c r="BGA288" s="59"/>
      <c r="BGB288" s="59"/>
      <c r="BGC288" s="59"/>
      <c r="BGD288" s="59"/>
      <c r="BGE288" s="59"/>
      <c r="BGF288" s="59"/>
      <c r="BGG288" s="59"/>
      <c r="BGH288" s="59"/>
      <c r="BGI288" s="59"/>
      <c r="BGJ288" s="59"/>
      <c r="BGK288" s="59"/>
      <c r="BGL288" s="59"/>
      <c r="BGM288" s="59"/>
      <c r="BGN288" s="59"/>
      <c r="BGO288" s="59"/>
      <c r="BGP288" s="59"/>
      <c r="BGQ288" s="59"/>
      <c r="BGR288" s="59"/>
      <c r="BGS288" s="59"/>
      <c r="BGT288" s="59"/>
      <c r="BGU288" s="59"/>
      <c r="BGV288" s="59"/>
      <c r="BGW288" s="59"/>
      <c r="BGX288" s="59"/>
      <c r="BGY288" s="59"/>
      <c r="BGZ288" s="59"/>
      <c r="BHA288" s="59"/>
      <c r="BHB288" s="59"/>
      <c r="BHC288" s="59"/>
      <c r="BHD288" s="59"/>
      <c r="BHE288" s="59"/>
      <c r="BHF288" s="59"/>
      <c r="BHG288" s="59"/>
      <c r="BHH288" s="59"/>
      <c r="BHI288" s="59"/>
      <c r="BHJ288" s="59"/>
      <c r="BHK288" s="59"/>
      <c r="BHL288" s="59"/>
      <c r="BHM288" s="59"/>
      <c r="BHN288" s="59"/>
      <c r="BHO288" s="59"/>
      <c r="BHP288" s="59"/>
      <c r="BHQ288" s="59"/>
      <c r="BHR288" s="59"/>
      <c r="BHS288" s="59"/>
      <c r="BHT288" s="59"/>
      <c r="BHU288" s="59"/>
      <c r="BHV288" s="59"/>
      <c r="BHW288" s="59"/>
      <c r="BHX288" s="59"/>
      <c r="BHY288" s="59"/>
      <c r="BHZ288" s="59"/>
      <c r="BIA288" s="59"/>
      <c r="BIB288" s="59"/>
      <c r="BIC288" s="59"/>
      <c r="BID288" s="59"/>
      <c r="BIE288" s="59"/>
      <c r="BIF288" s="59"/>
      <c r="BIG288" s="59"/>
      <c r="BIH288" s="59"/>
      <c r="BII288" s="59"/>
      <c r="BIJ288" s="59"/>
      <c r="BIK288" s="59"/>
      <c r="BIL288" s="59"/>
      <c r="BIM288" s="59"/>
      <c r="BIN288" s="59"/>
      <c r="BIO288" s="59"/>
      <c r="BIP288" s="59"/>
      <c r="BIQ288" s="59"/>
      <c r="BIR288" s="59"/>
      <c r="BIS288" s="59"/>
      <c r="BIT288" s="59"/>
      <c r="BIU288" s="59"/>
      <c r="BIV288" s="59"/>
      <c r="BIW288" s="59"/>
      <c r="BIX288" s="59"/>
      <c r="BIY288" s="59"/>
      <c r="BIZ288" s="59"/>
      <c r="BJA288" s="59"/>
      <c r="BJB288" s="59"/>
      <c r="BJC288" s="59"/>
      <c r="BJD288" s="59"/>
      <c r="BJE288" s="59"/>
      <c r="BJF288" s="59"/>
      <c r="BJG288" s="59"/>
      <c r="BJH288" s="59"/>
      <c r="BJI288" s="59"/>
      <c r="BJJ288" s="59"/>
      <c r="BJK288" s="59"/>
      <c r="BJL288" s="59"/>
      <c r="BJM288" s="59"/>
      <c r="BJN288" s="59"/>
      <c r="BJO288" s="59"/>
      <c r="BJP288" s="59"/>
      <c r="BJQ288" s="59"/>
      <c r="BJR288" s="59"/>
      <c r="BJS288" s="59"/>
      <c r="BJT288" s="59"/>
      <c r="BJU288" s="59"/>
      <c r="BJV288" s="59"/>
      <c r="BJW288" s="59"/>
      <c r="BJX288" s="59"/>
      <c r="BJY288" s="59"/>
      <c r="BJZ288" s="59"/>
      <c r="BKA288" s="59"/>
      <c r="BKB288" s="59"/>
      <c r="BKC288" s="59"/>
      <c r="BKD288" s="59"/>
      <c r="BKE288" s="59"/>
      <c r="BKF288" s="59"/>
      <c r="BKG288" s="59"/>
      <c r="BKH288" s="59"/>
      <c r="BKI288" s="59"/>
      <c r="BKJ288" s="59"/>
      <c r="BKK288" s="59"/>
      <c r="BKL288" s="59"/>
      <c r="BKM288" s="59"/>
      <c r="BKN288" s="59"/>
      <c r="BKO288" s="59"/>
      <c r="BKP288" s="59"/>
      <c r="BKQ288" s="59"/>
      <c r="BKR288" s="59"/>
      <c r="BKS288" s="59"/>
      <c r="BKT288" s="59"/>
      <c r="BKU288" s="59"/>
      <c r="BKV288" s="59"/>
      <c r="BKW288" s="59"/>
      <c r="BKX288" s="59"/>
      <c r="BKY288" s="59"/>
      <c r="BKZ288" s="59"/>
      <c r="BLA288" s="59"/>
      <c r="BLB288" s="59"/>
      <c r="BLC288" s="59"/>
      <c r="BLD288" s="59"/>
      <c r="BLE288" s="59"/>
      <c r="BLF288" s="59"/>
      <c r="BLG288" s="59"/>
      <c r="BLH288" s="59"/>
      <c r="BLI288" s="59"/>
      <c r="BLJ288" s="59"/>
      <c r="BLK288" s="59"/>
      <c r="BLL288" s="59"/>
      <c r="BLM288" s="59"/>
      <c r="BLN288" s="59"/>
      <c r="BLO288" s="59"/>
      <c r="BLP288" s="59"/>
      <c r="BLQ288" s="59"/>
      <c r="BLR288" s="59"/>
      <c r="BLS288" s="59"/>
      <c r="BLT288" s="59"/>
      <c r="BLU288" s="59"/>
      <c r="BLV288" s="59"/>
      <c r="BLW288" s="59"/>
      <c r="BLX288" s="59"/>
      <c r="BLY288" s="59"/>
      <c r="BLZ288" s="59"/>
      <c r="BMA288" s="59"/>
      <c r="BMB288" s="59"/>
      <c r="BMC288" s="59"/>
      <c r="BMD288" s="59"/>
      <c r="BME288" s="59"/>
      <c r="BMF288" s="59"/>
      <c r="BMG288" s="59"/>
      <c r="BMH288" s="59"/>
      <c r="BMI288" s="59"/>
      <c r="BMJ288" s="59"/>
      <c r="BMK288" s="59"/>
      <c r="BML288" s="59"/>
      <c r="BMM288" s="59"/>
      <c r="BMN288" s="59"/>
      <c r="BMO288" s="59"/>
      <c r="BMP288" s="59"/>
      <c r="BMQ288" s="59"/>
      <c r="BMR288" s="59"/>
      <c r="BMS288" s="59"/>
      <c r="BMT288" s="59"/>
      <c r="BMU288" s="59"/>
      <c r="BMV288" s="59"/>
      <c r="BMW288" s="59"/>
      <c r="BMX288" s="59"/>
      <c r="BMY288" s="59"/>
      <c r="BMZ288" s="59"/>
      <c r="BNA288" s="59"/>
      <c r="BNB288" s="59"/>
      <c r="BNC288" s="59"/>
      <c r="BND288" s="59"/>
      <c r="BNE288" s="59"/>
      <c r="BNF288" s="59"/>
      <c r="BNG288" s="59"/>
      <c r="BNH288" s="59"/>
      <c r="BNI288" s="59"/>
      <c r="BNJ288" s="59"/>
      <c r="BNK288" s="59"/>
      <c r="BNL288" s="59"/>
      <c r="BNM288" s="59"/>
      <c r="BNN288" s="59"/>
      <c r="BNO288" s="59"/>
      <c r="BNP288" s="59"/>
      <c r="BNQ288" s="59"/>
      <c r="BNR288" s="59"/>
      <c r="BNS288" s="59"/>
      <c r="BNT288" s="59"/>
      <c r="BNU288" s="59"/>
      <c r="BNV288" s="59"/>
      <c r="BNW288" s="59"/>
      <c r="BNX288" s="59"/>
      <c r="BNY288" s="59"/>
      <c r="BNZ288" s="59"/>
      <c r="BOA288" s="59"/>
      <c r="BOB288" s="59"/>
      <c r="BOC288" s="59"/>
      <c r="BOD288" s="59"/>
      <c r="BOE288" s="59"/>
      <c r="BOF288" s="59"/>
      <c r="BOG288" s="59"/>
      <c r="BOH288" s="59"/>
      <c r="BOI288" s="59"/>
      <c r="BOJ288" s="59"/>
      <c r="BOK288" s="59"/>
      <c r="BOL288" s="59"/>
      <c r="BOM288" s="59"/>
      <c r="BON288" s="59"/>
      <c r="BOO288" s="59"/>
      <c r="BOP288" s="59"/>
      <c r="BOQ288" s="59"/>
      <c r="BOR288" s="59"/>
      <c r="BOS288" s="59"/>
      <c r="BOT288" s="59"/>
      <c r="BOU288" s="59"/>
      <c r="BOV288" s="59"/>
      <c r="BOW288" s="59"/>
      <c r="BOX288" s="59"/>
      <c r="BOY288" s="59"/>
      <c r="BOZ288" s="59"/>
      <c r="BPA288" s="59"/>
      <c r="BPB288" s="59"/>
      <c r="BPC288" s="59"/>
      <c r="BPD288" s="59"/>
      <c r="BPE288" s="59"/>
      <c r="BPF288" s="59"/>
      <c r="BPG288" s="59"/>
      <c r="BPH288" s="59"/>
      <c r="BPI288" s="59"/>
      <c r="BPJ288" s="59"/>
      <c r="BPK288" s="59"/>
      <c r="BPL288" s="59"/>
      <c r="BPM288" s="59"/>
      <c r="BPN288" s="59"/>
      <c r="BPO288" s="59"/>
      <c r="BPP288" s="59"/>
      <c r="BPQ288" s="59"/>
      <c r="BPR288" s="59"/>
      <c r="BPS288" s="59"/>
      <c r="BPT288" s="59"/>
      <c r="BPU288" s="59"/>
      <c r="BPV288" s="59"/>
      <c r="BPW288" s="59"/>
      <c r="BPX288" s="59"/>
      <c r="BPY288" s="59"/>
      <c r="BPZ288" s="59"/>
      <c r="BQA288" s="59"/>
      <c r="BQB288" s="59"/>
      <c r="BQC288" s="59"/>
      <c r="BQD288" s="59"/>
      <c r="BQE288" s="59"/>
      <c r="BQF288" s="59"/>
      <c r="BQG288" s="59"/>
      <c r="BQH288" s="59"/>
      <c r="BQI288" s="59"/>
      <c r="BQJ288" s="59"/>
      <c r="BQK288" s="59"/>
      <c r="BQL288" s="59"/>
      <c r="BQM288" s="59"/>
      <c r="BQN288" s="59"/>
      <c r="BQO288" s="59"/>
      <c r="BQP288" s="59"/>
      <c r="BQQ288" s="59"/>
      <c r="BQR288" s="59"/>
      <c r="BQS288" s="59"/>
      <c r="BQT288" s="59"/>
      <c r="BQU288" s="59"/>
      <c r="BQV288" s="59"/>
      <c r="BQW288" s="59"/>
      <c r="BQX288" s="59"/>
      <c r="BQY288" s="59"/>
      <c r="BQZ288" s="59"/>
      <c r="BRA288" s="59"/>
      <c r="BRB288" s="59"/>
      <c r="BRC288" s="59"/>
      <c r="BRD288" s="59"/>
      <c r="BRE288" s="59"/>
      <c r="BRF288" s="59"/>
      <c r="BRG288" s="59"/>
      <c r="BRH288" s="59"/>
      <c r="BRI288" s="59"/>
      <c r="BRJ288" s="59"/>
      <c r="BRK288" s="59"/>
      <c r="BRL288" s="59"/>
      <c r="BRM288" s="59"/>
      <c r="BRN288" s="59"/>
      <c r="BRO288" s="59"/>
      <c r="BRP288" s="59"/>
      <c r="BRQ288" s="59"/>
      <c r="BRR288" s="59"/>
      <c r="BRS288" s="59"/>
      <c r="BRT288" s="59"/>
      <c r="BRU288" s="59"/>
      <c r="BRV288" s="59"/>
      <c r="BRW288" s="59"/>
      <c r="BRX288" s="59"/>
      <c r="BRY288" s="59"/>
      <c r="BRZ288" s="59"/>
      <c r="BSA288" s="59"/>
      <c r="BSB288" s="59"/>
      <c r="BSC288" s="59"/>
      <c r="BSD288" s="59"/>
      <c r="BSE288" s="59"/>
      <c r="BSF288" s="59"/>
      <c r="BSG288" s="59"/>
      <c r="BSH288" s="59"/>
      <c r="BSI288" s="59"/>
      <c r="BSJ288" s="59"/>
      <c r="BSK288" s="59"/>
      <c r="BSL288" s="59"/>
      <c r="BSM288" s="59"/>
      <c r="BSN288" s="59"/>
      <c r="BSO288" s="59"/>
      <c r="BSP288" s="59"/>
      <c r="BSQ288" s="59"/>
      <c r="BSR288" s="59"/>
      <c r="BSS288" s="59"/>
      <c r="BST288" s="59"/>
      <c r="BSU288" s="59"/>
      <c r="BSV288" s="59"/>
      <c r="BSW288" s="59"/>
      <c r="BSX288" s="59"/>
      <c r="BSY288" s="59"/>
      <c r="BSZ288" s="59"/>
      <c r="BTA288" s="59"/>
      <c r="BTB288" s="59"/>
      <c r="BTC288" s="59"/>
      <c r="BTD288" s="59"/>
      <c r="BTE288" s="59"/>
      <c r="BTF288" s="59"/>
      <c r="BTG288" s="59"/>
      <c r="BTH288" s="59"/>
      <c r="BTI288" s="59"/>
      <c r="BTJ288" s="59"/>
      <c r="BTK288" s="59"/>
      <c r="BTL288" s="59"/>
      <c r="BTM288" s="59"/>
      <c r="BTN288" s="59"/>
      <c r="BTO288" s="59"/>
      <c r="BTP288" s="59"/>
      <c r="BTQ288" s="59"/>
      <c r="BTR288" s="59"/>
      <c r="BTS288" s="59"/>
      <c r="BTT288" s="59"/>
      <c r="BTU288" s="59"/>
      <c r="BTV288" s="59"/>
      <c r="BTW288" s="59"/>
      <c r="BTX288" s="59"/>
      <c r="BTY288" s="59"/>
      <c r="BTZ288" s="59"/>
      <c r="BUA288" s="59"/>
      <c r="BUB288" s="59"/>
      <c r="BUC288" s="59"/>
      <c r="BUD288" s="59"/>
      <c r="BUE288" s="59"/>
      <c r="BUF288" s="59"/>
      <c r="BUG288" s="59"/>
      <c r="BUH288" s="59"/>
      <c r="BUI288" s="59"/>
      <c r="BUJ288" s="59"/>
      <c r="BUK288" s="59"/>
      <c r="BUL288" s="59"/>
      <c r="BUM288" s="59"/>
      <c r="BUN288" s="59"/>
      <c r="BUO288" s="59"/>
      <c r="BUP288" s="59"/>
      <c r="BUQ288" s="59"/>
      <c r="BUR288" s="59"/>
      <c r="BUS288" s="59"/>
      <c r="BUT288" s="59"/>
      <c r="BUU288" s="59"/>
      <c r="BUV288" s="59"/>
      <c r="BUW288" s="59"/>
      <c r="BUX288" s="59"/>
      <c r="BUY288" s="59"/>
      <c r="BUZ288" s="59"/>
      <c r="BVA288" s="59"/>
      <c r="BVB288" s="59"/>
      <c r="BVC288" s="59"/>
      <c r="BVD288" s="59"/>
      <c r="BVE288" s="59"/>
      <c r="BVF288" s="59"/>
      <c r="BVG288" s="59"/>
      <c r="BVH288" s="59"/>
      <c r="BVI288" s="59"/>
      <c r="BVJ288" s="59"/>
      <c r="BVK288" s="59"/>
      <c r="BVL288" s="59"/>
      <c r="BVM288" s="59"/>
      <c r="BVN288" s="59"/>
      <c r="BVO288" s="59"/>
      <c r="BVP288" s="59"/>
      <c r="BVQ288" s="59"/>
      <c r="BVR288" s="59"/>
      <c r="BVS288" s="59"/>
      <c r="BVT288" s="59"/>
      <c r="BVU288" s="59"/>
      <c r="BVV288" s="59"/>
      <c r="BVW288" s="59"/>
      <c r="BVX288" s="59"/>
      <c r="BVY288" s="59"/>
      <c r="BVZ288" s="59"/>
      <c r="BWA288" s="59"/>
      <c r="BWB288" s="59"/>
      <c r="BWC288" s="59"/>
      <c r="BWD288" s="59"/>
      <c r="BWE288" s="59"/>
      <c r="BWF288" s="59"/>
      <c r="BWG288" s="59"/>
      <c r="BWH288" s="59"/>
      <c r="BWI288" s="59"/>
      <c r="BWJ288" s="59"/>
      <c r="BWK288" s="59"/>
      <c r="BWL288" s="59"/>
      <c r="BWM288" s="59"/>
      <c r="BWN288" s="59"/>
      <c r="BWO288" s="59"/>
      <c r="BWP288" s="59"/>
      <c r="BWQ288" s="59"/>
      <c r="BWR288" s="59"/>
      <c r="BWS288" s="59"/>
      <c r="BWT288" s="59"/>
      <c r="BWU288" s="59"/>
      <c r="BWV288" s="59"/>
      <c r="BWW288" s="59"/>
      <c r="BWX288" s="59"/>
      <c r="BWY288" s="59"/>
      <c r="BWZ288" s="59"/>
      <c r="BXA288" s="59"/>
      <c r="BXB288" s="59"/>
      <c r="BXC288" s="59"/>
      <c r="BXD288" s="59"/>
      <c r="BXE288" s="59"/>
      <c r="BXF288" s="59"/>
      <c r="BXG288" s="59"/>
      <c r="BXH288" s="59"/>
      <c r="BXI288" s="59"/>
      <c r="BXJ288" s="59"/>
      <c r="BXK288" s="59"/>
      <c r="BXL288" s="59"/>
      <c r="BXM288" s="59"/>
      <c r="BXN288" s="59"/>
      <c r="BXO288" s="59"/>
      <c r="BXP288" s="59"/>
      <c r="BXQ288" s="59"/>
      <c r="BXR288" s="59"/>
      <c r="BXS288" s="59"/>
      <c r="BXT288" s="59"/>
      <c r="BXU288" s="59"/>
      <c r="BXV288" s="59"/>
      <c r="BXW288" s="59"/>
      <c r="BXX288" s="59"/>
      <c r="BXY288" s="59"/>
      <c r="BXZ288" s="59"/>
      <c r="BYA288" s="59"/>
      <c r="BYB288" s="59"/>
      <c r="BYC288" s="59"/>
      <c r="BYD288" s="59"/>
      <c r="BYE288" s="59"/>
      <c r="BYF288" s="59"/>
      <c r="BYG288" s="59"/>
      <c r="BYH288" s="59"/>
      <c r="BYI288" s="59"/>
      <c r="BYJ288" s="59"/>
      <c r="BYK288" s="59"/>
      <c r="BYL288" s="59"/>
      <c r="BYM288" s="59"/>
      <c r="BYN288" s="59"/>
      <c r="BYO288" s="59"/>
      <c r="BYP288" s="59"/>
      <c r="BYQ288" s="59"/>
      <c r="BYR288" s="59"/>
      <c r="BYS288" s="59"/>
      <c r="BYT288" s="59"/>
      <c r="BYU288" s="59"/>
      <c r="BYV288" s="59"/>
      <c r="BYW288" s="59"/>
      <c r="BYX288" s="59"/>
      <c r="BYY288" s="59"/>
      <c r="BYZ288" s="59"/>
      <c r="BZA288" s="59"/>
      <c r="BZB288" s="59"/>
      <c r="BZC288" s="59"/>
      <c r="BZD288" s="59"/>
      <c r="BZE288" s="59"/>
      <c r="BZF288" s="59"/>
      <c r="BZG288" s="59"/>
      <c r="BZH288" s="59"/>
      <c r="BZI288" s="59"/>
      <c r="BZJ288" s="59"/>
      <c r="BZK288" s="59"/>
      <c r="BZL288" s="59"/>
      <c r="BZM288" s="59"/>
      <c r="BZN288" s="59"/>
      <c r="BZO288" s="59"/>
      <c r="BZP288" s="59"/>
      <c r="BZQ288" s="59"/>
      <c r="BZR288" s="59"/>
      <c r="BZS288" s="59"/>
      <c r="BZT288" s="59"/>
      <c r="BZU288" s="59"/>
      <c r="BZV288" s="59"/>
      <c r="BZW288" s="59"/>
      <c r="BZX288" s="59"/>
      <c r="BZY288" s="59"/>
      <c r="BZZ288" s="59"/>
      <c r="CAA288" s="59"/>
      <c r="CAB288" s="59"/>
      <c r="CAC288" s="59"/>
      <c r="CAD288" s="59"/>
      <c r="CAE288" s="59"/>
      <c r="CAF288" s="59"/>
      <c r="CAG288" s="59"/>
      <c r="CAH288" s="59"/>
      <c r="CAI288" s="59"/>
      <c r="CAJ288" s="59"/>
      <c r="CAK288" s="59"/>
      <c r="CAL288" s="59"/>
      <c r="CAM288" s="59"/>
      <c r="CAN288" s="59"/>
      <c r="CAO288" s="59"/>
      <c r="CAP288" s="59"/>
      <c r="CAQ288" s="59"/>
      <c r="CAR288" s="59"/>
      <c r="CAS288" s="59"/>
      <c r="CAT288" s="59"/>
      <c r="CAU288" s="59"/>
      <c r="CAV288" s="59"/>
      <c r="CAW288" s="59"/>
      <c r="CAX288" s="59"/>
      <c r="CAY288" s="59"/>
      <c r="CAZ288" s="59"/>
      <c r="CBA288" s="59"/>
      <c r="CBB288" s="59"/>
      <c r="CBC288" s="59"/>
      <c r="CBD288" s="59"/>
      <c r="CBE288" s="59"/>
      <c r="CBF288" s="59"/>
      <c r="CBG288" s="59"/>
      <c r="CBH288" s="59"/>
      <c r="CBI288" s="59"/>
      <c r="CBJ288" s="59"/>
      <c r="CBK288" s="59"/>
      <c r="CBL288" s="59"/>
      <c r="CBM288" s="59"/>
      <c r="CBN288" s="59"/>
      <c r="CBO288" s="59"/>
      <c r="CBP288" s="59"/>
      <c r="CBQ288" s="59"/>
      <c r="CBR288" s="59"/>
      <c r="CBS288" s="59"/>
      <c r="CBT288" s="59"/>
      <c r="CBU288" s="59"/>
      <c r="CBV288" s="59"/>
      <c r="CBW288" s="59"/>
      <c r="CBX288" s="59"/>
      <c r="CBY288" s="59"/>
      <c r="CBZ288" s="59"/>
      <c r="CCA288" s="59"/>
      <c r="CCB288" s="59"/>
      <c r="CCC288" s="59"/>
      <c r="CCD288" s="59"/>
      <c r="CCE288" s="59"/>
      <c r="CCF288" s="59"/>
      <c r="CCG288" s="59"/>
      <c r="CCH288" s="59"/>
      <c r="CCI288" s="59"/>
      <c r="CCJ288" s="59"/>
      <c r="CCK288" s="59"/>
      <c r="CCL288" s="59"/>
      <c r="CCM288" s="59"/>
      <c r="CCN288" s="59"/>
      <c r="CCO288" s="59"/>
      <c r="CCP288" s="59"/>
      <c r="CCQ288" s="59"/>
      <c r="CCR288" s="59"/>
      <c r="CCS288" s="59"/>
      <c r="CCT288" s="59"/>
      <c r="CCU288" s="59"/>
      <c r="CCV288" s="59"/>
      <c r="CCW288" s="59"/>
      <c r="CCX288" s="59"/>
      <c r="CCY288" s="59"/>
      <c r="CCZ288" s="59"/>
      <c r="CDA288" s="59"/>
      <c r="CDB288" s="59"/>
      <c r="CDC288" s="59"/>
      <c r="CDD288" s="59"/>
      <c r="CDE288" s="59"/>
      <c r="CDF288" s="59"/>
      <c r="CDG288" s="59"/>
      <c r="CDH288" s="59"/>
      <c r="CDI288" s="59"/>
      <c r="CDJ288" s="59"/>
      <c r="CDK288" s="59"/>
      <c r="CDL288" s="59"/>
      <c r="CDM288" s="59"/>
      <c r="CDN288" s="59"/>
      <c r="CDO288" s="59"/>
      <c r="CDP288" s="59"/>
      <c r="CDQ288" s="59"/>
      <c r="CDR288" s="59"/>
      <c r="CDS288" s="59"/>
      <c r="CDT288" s="59"/>
      <c r="CDU288" s="59"/>
      <c r="CDV288" s="59"/>
      <c r="CDW288" s="59"/>
      <c r="CDX288" s="59"/>
      <c r="CDY288" s="59"/>
      <c r="CDZ288" s="59"/>
      <c r="CEA288" s="59"/>
      <c r="CEB288" s="59"/>
      <c r="CEC288" s="59"/>
      <c r="CED288" s="59"/>
      <c r="CEE288" s="59"/>
      <c r="CEF288" s="59"/>
      <c r="CEG288" s="59"/>
      <c r="CEH288" s="59"/>
      <c r="CEI288" s="59"/>
      <c r="CEJ288" s="59"/>
      <c r="CEK288" s="59"/>
      <c r="CEL288" s="59"/>
      <c r="CEM288" s="59"/>
      <c r="CEN288" s="59"/>
      <c r="CEO288" s="59"/>
      <c r="CEP288" s="59"/>
      <c r="CEQ288" s="59"/>
      <c r="CER288" s="59"/>
      <c r="CES288" s="59"/>
      <c r="CET288" s="59"/>
      <c r="CEU288" s="59"/>
      <c r="CEV288" s="59"/>
      <c r="CEW288" s="59"/>
      <c r="CEX288" s="59"/>
      <c r="CEY288" s="59"/>
      <c r="CEZ288" s="59"/>
      <c r="CFA288" s="59"/>
      <c r="CFB288" s="59"/>
      <c r="CFC288" s="59"/>
      <c r="CFD288" s="59"/>
      <c r="CFE288" s="59"/>
      <c r="CFF288" s="59"/>
      <c r="CFG288" s="59"/>
      <c r="CFH288" s="59"/>
      <c r="CFI288" s="59"/>
      <c r="CFJ288" s="59"/>
      <c r="CFK288" s="59"/>
      <c r="CFL288" s="59"/>
      <c r="CFM288" s="59"/>
      <c r="CFN288" s="59"/>
      <c r="CFO288" s="59"/>
      <c r="CFP288" s="59"/>
      <c r="CFQ288" s="59"/>
      <c r="CFR288" s="59"/>
      <c r="CFS288" s="59"/>
      <c r="CFT288" s="59"/>
      <c r="CFU288" s="59"/>
      <c r="CFV288" s="59"/>
      <c r="CFW288" s="59"/>
      <c r="CFX288" s="59"/>
      <c r="CFY288" s="59"/>
      <c r="CFZ288" s="59"/>
      <c r="CGA288" s="59"/>
      <c r="CGB288" s="59"/>
      <c r="CGC288" s="59"/>
      <c r="CGD288" s="59"/>
      <c r="CGE288" s="59"/>
      <c r="CGF288" s="59"/>
      <c r="CGG288" s="59"/>
      <c r="CGH288" s="59"/>
      <c r="CGI288" s="59"/>
      <c r="CGJ288" s="59"/>
      <c r="CGK288" s="59"/>
      <c r="CGL288" s="59"/>
      <c r="CGM288" s="59"/>
      <c r="CGN288" s="59"/>
      <c r="CGO288" s="59"/>
      <c r="CGP288" s="59"/>
      <c r="CGQ288" s="59"/>
      <c r="CGR288" s="59"/>
      <c r="CGS288" s="59"/>
      <c r="CGT288" s="59"/>
      <c r="CGU288" s="59"/>
      <c r="CGV288" s="59"/>
      <c r="CGW288" s="59"/>
      <c r="CGX288" s="59"/>
      <c r="CGY288" s="59"/>
      <c r="CGZ288" s="59"/>
      <c r="CHA288" s="59"/>
      <c r="CHB288" s="59"/>
      <c r="CHC288" s="59"/>
      <c r="CHD288" s="59"/>
      <c r="CHE288" s="59"/>
      <c r="CHF288" s="59"/>
      <c r="CHG288" s="59"/>
      <c r="CHH288" s="59"/>
      <c r="CHI288" s="59"/>
      <c r="CHJ288" s="59"/>
      <c r="CHK288" s="59"/>
      <c r="CHL288" s="59"/>
      <c r="CHM288" s="59"/>
      <c r="CHN288" s="59"/>
      <c r="CHO288" s="59"/>
      <c r="CHP288" s="59"/>
      <c r="CHQ288" s="59"/>
      <c r="CHR288" s="59"/>
      <c r="CHS288" s="59"/>
      <c r="CHT288" s="59"/>
      <c r="CHU288" s="59"/>
      <c r="CHV288" s="59"/>
      <c r="CHW288" s="59"/>
      <c r="CHX288" s="59"/>
      <c r="CHY288" s="59"/>
      <c r="CHZ288" s="59"/>
      <c r="CIA288" s="59"/>
      <c r="CIB288" s="59"/>
      <c r="CIC288" s="59"/>
      <c r="CID288" s="59"/>
      <c r="CIE288" s="59"/>
      <c r="CIF288" s="59"/>
      <c r="CIG288" s="59"/>
      <c r="CIH288" s="59"/>
      <c r="CII288" s="59"/>
      <c r="CIJ288" s="59"/>
      <c r="CIK288" s="59"/>
      <c r="CIL288" s="59"/>
      <c r="CIM288" s="59"/>
      <c r="CIN288" s="59"/>
      <c r="CIO288" s="59"/>
      <c r="CIP288" s="59"/>
      <c r="CIQ288" s="59"/>
      <c r="CIR288" s="59"/>
      <c r="CIS288" s="59"/>
      <c r="CIT288" s="59"/>
      <c r="CIU288" s="59"/>
      <c r="CIV288" s="59"/>
      <c r="CIW288" s="59"/>
      <c r="CIX288" s="59"/>
      <c r="CIY288" s="59"/>
      <c r="CIZ288" s="59"/>
      <c r="CJA288" s="59"/>
      <c r="CJB288" s="59"/>
      <c r="CJC288" s="59"/>
      <c r="CJD288" s="59"/>
      <c r="CJE288" s="59"/>
      <c r="CJF288" s="59"/>
      <c r="CJG288" s="59"/>
      <c r="CJH288" s="59"/>
      <c r="CJI288" s="59"/>
      <c r="CJJ288" s="59"/>
      <c r="CJK288" s="59"/>
      <c r="CJL288" s="59"/>
      <c r="CJM288" s="59"/>
      <c r="CJN288" s="59"/>
      <c r="CJO288" s="59"/>
      <c r="CJP288" s="59"/>
      <c r="CJQ288" s="59"/>
      <c r="CJR288" s="59"/>
      <c r="CJS288" s="59"/>
      <c r="CJT288" s="59"/>
      <c r="CJU288" s="59"/>
      <c r="CJV288" s="59"/>
      <c r="CJW288" s="59"/>
      <c r="CJX288" s="59"/>
      <c r="CJY288" s="59"/>
      <c r="CJZ288" s="59"/>
      <c r="CKA288" s="59"/>
      <c r="CKB288" s="59"/>
      <c r="CKC288" s="59"/>
      <c r="CKD288" s="59"/>
      <c r="CKE288" s="59"/>
      <c r="CKF288" s="59"/>
      <c r="CKG288" s="59"/>
      <c r="CKH288" s="59"/>
      <c r="CKI288" s="59"/>
      <c r="CKJ288" s="59"/>
      <c r="CKK288" s="59"/>
      <c r="CKL288" s="59"/>
      <c r="CKM288" s="59"/>
      <c r="CKN288" s="59"/>
      <c r="CKO288" s="59"/>
      <c r="CKP288" s="59"/>
      <c r="CKQ288" s="59"/>
      <c r="CKR288" s="59"/>
      <c r="CKS288" s="59"/>
      <c r="CKT288" s="59"/>
      <c r="CKU288" s="59"/>
      <c r="CKV288" s="59"/>
      <c r="CKW288" s="59"/>
      <c r="CKX288" s="59"/>
      <c r="CKY288" s="59"/>
      <c r="CKZ288" s="59"/>
      <c r="CLA288" s="59"/>
      <c r="CLB288" s="59"/>
      <c r="CLC288" s="59"/>
      <c r="CLD288" s="59"/>
      <c r="CLE288" s="59"/>
      <c r="CLF288" s="59"/>
      <c r="CLG288" s="59"/>
      <c r="CLH288" s="59"/>
      <c r="CLI288" s="59"/>
      <c r="CLJ288" s="59"/>
      <c r="CLK288" s="59"/>
      <c r="CLL288" s="59"/>
      <c r="CLM288" s="59"/>
      <c r="CLN288" s="59"/>
      <c r="CLO288" s="59"/>
      <c r="CLP288" s="59"/>
      <c r="CLQ288" s="59"/>
      <c r="CLR288" s="59"/>
      <c r="CLS288" s="59"/>
      <c r="CLT288" s="59"/>
      <c r="CLU288" s="59"/>
      <c r="CLV288" s="59"/>
      <c r="CLW288" s="59"/>
      <c r="CLX288" s="59"/>
      <c r="CLY288" s="59"/>
      <c r="CLZ288" s="59"/>
      <c r="CMA288" s="59"/>
      <c r="CMB288" s="59"/>
      <c r="CMC288" s="59"/>
      <c r="CMD288" s="59"/>
      <c r="CME288" s="59"/>
      <c r="CMF288" s="59"/>
      <c r="CMG288" s="59"/>
      <c r="CMH288" s="59"/>
      <c r="CMI288" s="59"/>
      <c r="CMJ288" s="59"/>
      <c r="CMK288" s="59"/>
      <c r="CML288" s="59"/>
      <c r="CMM288" s="59"/>
      <c r="CMN288" s="59"/>
      <c r="CMO288" s="59"/>
      <c r="CMP288" s="59"/>
      <c r="CMQ288" s="59"/>
      <c r="CMR288" s="59"/>
      <c r="CMS288" s="59"/>
      <c r="CMT288" s="59"/>
      <c r="CMU288" s="59"/>
      <c r="CMV288" s="59"/>
      <c r="CMW288" s="59"/>
      <c r="CMX288" s="59"/>
      <c r="CMY288" s="59"/>
      <c r="CMZ288" s="59"/>
      <c r="CNA288" s="59"/>
      <c r="CNB288" s="59"/>
      <c r="CNC288" s="59"/>
      <c r="CND288" s="59"/>
      <c r="CNE288" s="59"/>
      <c r="CNF288" s="59"/>
      <c r="CNG288" s="59"/>
      <c r="CNH288" s="59"/>
      <c r="CNI288" s="59"/>
      <c r="CNJ288" s="59"/>
      <c r="CNK288" s="59"/>
      <c r="CNL288" s="59"/>
      <c r="CNM288" s="59"/>
      <c r="CNN288" s="59"/>
      <c r="CNO288" s="59"/>
      <c r="CNP288" s="59"/>
      <c r="CNQ288" s="59"/>
      <c r="CNR288" s="59"/>
      <c r="CNS288" s="59"/>
      <c r="CNT288" s="59"/>
      <c r="CNU288" s="59"/>
      <c r="CNV288" s="59"/>
      <c r="CNW288" s="59"/>
      <c r="CNX288" s="59"/>
      <c r="CNY288" s="59"/>
      <c r="CNZ288" s="59"/>
      <c r="COA288" s="59"/>
      <c r="COB288" s="59"/>
      <c r="COC288" s="59"/>
      <c r="COD288" s="59"/>
      <c r="COE288" s="59"/>
      <c r="COF288" s="59"/>
      <c r="COG288" s="59"/>
      <c r="COH288" s="59"/>
      <c r="COI288" s="59"/>
      <c r="COJ288" s="59"/>
      <c r="COK288" s="59"/>
      <c r="COL288" s="59"/>
      <c r="COM288" s="59"/>
      <c r="CON288" s="59"/>
      <c r="COO288" s="59"/>
      <c r="COP288" s="59"/>
      <c r="COQ288" s="59"/>
      <c r="COR288" s="59"/>
      <c r="COS288" s="59"/>
      <c r="COT288" s="59"/>
      <c r="COU288" s="59"/>
      <c r="COV288" s="59"/>
      <c r="COW288" s="59"/>
      <c r="COX288" s="59"/>
      <c r="COY288" s="59"/>
      <c r="COZ288" s="59"/>
      <c r="CPA288" s="59"/>
      <c r="CPB288" s="59"/>
      <c r="CPC288" s="59"/>
      <c r="CPD288" s="59"/>
      <c r="CPE288" s="59"/>
      <c r="CPF288" s="59"/>
      <c r="CPG288" s="59"/>
      <c r="CPH288" s="59"/>
      <c r="CPI288" s="59"/>
      <c r="CPJ288" s="59"/>
      <c r="CPK288" s="59"/>
      <c r="CPL288" s="59"/>
      <c r="CPM288" s="59"/>
      <c r="CPN288" s="59"/>
      <c r="CPO288" s="59"/>
      <c r="CPP288" s="59"/>
      <c r="CPQ288" s="59"/>
      <c r="CPR288" s="59"/>
      <c r="CPS288" s="59"/>
      <c r="CPT288" s="59"/>
      <c r="CPU288" s="59"/>
      <c r="CPV288" s="59"/>
      <c r="CPW288" s="59"/>
      <c r="CPX288" s="59"/>
      <c r="CPY288" s="59"/>
      <c r="CPZ288" s="59"/>
      <c r="CQA288" s="59"/>
      <c r="CQB288" s="59"/>
      <c r="CQC288" s="59"/>
      <c r="CQD288" s="59"/>
      <c r="CQE288" s="59"/>
      <c r="CQF288" s="59"/>
      <c r="CQG288" s="59"/>
      <c r="CQH288" s="59"/>
      <c r="CQI288" s="59"/>
      <c r="CQJ288" s="59"/>
      <c r="CQK288" s="59"/>
      <c r="CQL288" s="59"/>
      <c r="CQM288" s="59"/>
      <c r="CQN288" s="59"/>
      <c r="CQO288" s="59"/>
      <c r="CQP288" s="59"/>
      <c r="CQQ288" s="59"/>
      <c r="CQR288" s="59"/>
      <c r="CQS288" s="59"/>
      <c r="CQT288" s="59"/>
      <c r="CQU288" s="59"/>
      <c r="CQV288" s="59"/>
      <c r="CQW288" s="59"/>
      <c r="CQX288" s="59"/>
      <c r="CQY288" s="59"/>
      <c r="CQZ288" s="59"/>
      <c r="CRA288" s="59"/>
      <c r="CRB288" s="59"/>
      <c r="CRC288" s="59"/>
      <c r="CRD288" s="59"/>
      <c r="CRE288" s="59"/>
      <c r="CRF288" s="59"/>
      <c r="CRG288" s="59"/>
      <c r="CRH288" s="59"/>
      <c r="CRI288" s="59"/>
      <c r="CRJ288" s="59"/>
      <c r="CRK288" s="59"/>
      <c r="CRL288" s="59"/>
      <c r="CRM288" s="59"/>
      <c r="CRN288" s="59"/>
      <c r="CRO288" s="59"/>
      <c r="CRP288" s="59"/>
      <c r="CRQ288" s="59"/>
      <c r="CRR288" s="59"/>
      <c r="CRS288" s="59"/>
      <c r="CRT288" s="59"/>
      <c r="CRU288" s="59"/>
      <c r="CRV288" s="59"/>
      <c r="CRW288" s="59"/>
      <c r="CRX288" s="59"/>
      <c r="CRY288" s="59"/>
      <c r="CRZ288" s="59"/>
      <c r="CSA288" s="59"/>
      <c r="CSB288" s="59"/>
      <c r="CSC288" s="59"/>
      <c r="CSD288" s="59"/>
      <c r="CSE288" s="59"/>
      <c r="CSF288" s="59"/>
      <c r="CSG288" s="59"/>
      <c r="CSH288" s="59"/>
      <c r="CSI288" s="59"/>
      <c r="CSJ288" s="59"/>
      <c r="CSK288" s="59"/>
      <c r="CSL288" s="59"/>
      <c r="CSM288" s="59"/>
      <c r="CSN288" s="59"/>
      <c r="CSO288" s="59"/>
      <c r="CSP288" s="59"/>
      <c r="CSQ288" s="59"/>
      <c r="CSR288" s="59"/>
      <c r="CSS288" s="59"/>
      <c r="CST288" s="59"/>
      <c r="CSU288" s="59"/>
      <c r="CSV288" s="59"/>
      <c r="CSW288" s="59"/>
      <c r="CSX288" s="59"/>
      <c r="CSY288" s="59"/>
      <c r="CSZ288" s="59"/>
      <c r="CTA288" s="59"/>
      <c r="CTB288" s="59"/>
      <c r="CTC288" s="59"/>
      <c r="CTD288" s="59"/>
      <c r="CTE288" s="59"/>
      <c r="CTF288" s="59"/>
      <c r="CTG288" s="59"/>
      <c r="CTH288" s="59"/>
      <c r="CTI288" s="59"/>
      <c r="CTJ288" s="59"/>
      <c r="CTK288" s="59"/>
      <c r="CTL288" s="59"/>
      <c r="CTM288" s="59"/>
      <c r="CTN288" s="59"/>
      <c r="CTO288" s="59"/>
      <c r="CTP288" s="59"/>
      <c r="CTQ288" s="59"/>
      <c r="CTR288" s="59"/>
      <c r="CTS288" s="59"/>
      <c r="CTT288" s="59"/>
      <c r="CTU288" s="59"/>
      <c r="CTV288" s="59"/>
      <c r="CTW288" s="59"/>
      <c r="CTX288" s="59"/>
      <c r="CTY288" s="59"/>
      <c r="CTZ288" s="59"/>
      <c r="CUA288" s="59"/>
      <c r="CUB288" s="59"/>
      <c r="CUC288" s="59"/>
      <c r="CUD288" s="59"/>
      <c r="CUE288" s="59"/>
      <c r="CUF288" s="59"/>
      <c r="CUG288" s="59"/>
      <c r="CUH288" s="59"/>
      <c r="CUI288" s="59"/>
      <c r="CUJ288" s="59"/>
      <c r="CUK288" s="59"/>
      <c r="CUL288" s="59"/>
      <c r="CUM288" s="59"/>
      <c r="CUN288" s="59"/>
      <c r="CUO288" s="59"/>
      <c r="CUP288" s="59"/>
      <c r="CUQ288" s="59"/>
      <c r="CUR288" s="59"/>
      <c r="CUS288" s="59"/>
      <c r="CUT288" s="59"/>
      <c r="CUU288" s="59"/>
      <c r="CUV288" s="59"/>
      <c r="CUW288" s="59"/>
      <c r="CUX288" s="59"/>
      <c r="CUY288" s="59"/>
      <c r="CUZ288" s="59"/>
      <c r="CVA288" s="59"/>
      <c r="CVB288" s="59"/>
      <c r="CVC288" s="59"/>
      <c r="CVD288" s="59"/>
      <c r="CVE288" s="59"/>
      <c r="CVF288" s="59"/>
      <c r="CVG288" s="59"/>
      <c r="CVH288" s="59"/>
      <c r="CVI288" s="59"/>
      <c r="CVJ288" s="59"/>
      <c r="CVK288" s="59"/>
      <c r="CVL288" s="59"/>
      <c r="CVM288" s="59"/>
      <c r="CVN288" s="59"/>
      <c r="CVO288" s="59"/>
      <c r="CVP288" s="59"/>
      <c r="CVQ288" s="59"/>
      <c r="CVR288" s="59"/>
      <c r="CVS288" s="59"/>
      <c r="CVT288" s="59"/>
      <c r="CVU288" s="59"/>
      <c r="CVV288" s="59"/>
      <c r="CVW288" s="59"/>
      <c r="CVX288" s="59"/>
      <c r="CVY288" s="59"/>
      <c r="CVZ288" s="59"/>
      <c r="CWA288" s="59"/>
      <c r="CWB288" s="59"/>
      <c r="CWC288" s="59"/>
      <c r="CWD288" s="59"/>
      <c r="CWE288" s="59"/>
      <c r="CWF288" s="59"/>
      <c r="CWG288" s="59"/>
      <c r="CWH288" s="59"/>
      <c r="CWI288" s="59"/>
      <c r="CWJ288" s="59"/>
      <c r="CWK288" s="59"/>
      <c r="CWL288" s="59"/>
      <c r="CWM288" s="59"/>
      <c r="CWN288" s="59"/>
      <c r="CWO288" s="59"/>
      <c r="CWP288" s="59"/>
      <c r="CWQ288" s="59"/>
      <c r="CWR288" s="59"/>
      <c r="CWS288" s="59"/>
    </row>
    <row r="289" spans="1:2645" s="60" customFormat="1">
      <c r="A289" s="5"/>
      <c r="B289" s="5"/>
      <c r="C289" s="5"/>
      <c r="D289" s="5"/>
      <c r="E289" s="5"/>
      <c r="F289" s="5"/>
      <c r="G289" s="5"/>
      <c r="H289" s="5"/>
      <c r="I289" s="5"/>
      <c r="J289" s="5"/>
      <c r="K289" s="5"/>
      <c r="L289" s="5"/>
      <c r="M289" s="5"/>
      <c r="N289" s="5"/>
      <c r="O289" s="5"/>
      <c r="P289" s="5"/>
      <c r="Q289" s="5"/>
      <c r="R289" s="5"/>
      <c r="S289" s="5"/>
      <c r="T289" s="5"/>
      <c r="U289" s="59"/>
      <c r="V289" s="59"/>
      <c r="W289" s="6"/>
      <c r="X289" s="6"/>
      <c r="Y289" s="6"/>
      <c r="Z289" s="6"/>
      <c r="AA289" s="59"/>
      <c r="AB289" s="6"/>
      <c r="AC289"/>
      <c r="AD289"/>
      <c r="AE289"/>
      <c r="AF289"/>
      <c r="AG289"/>
      <c r="AH289"/>
      <c r="AI289"/>
      <c r="AJ289"/>
      <c r="AK289"/>
      <c r="AL289"/>
      <c r="AM289"/>
      <c r="AN289"/>
      <c r="AO289"/>
      <c r="AP289"/>
      <c r="AQ289"/>
      <c r="AR289"/>
      <c r="AS289"/>
      <c r="AT289"/>
      <c r="AU289" s="59"/>
      <c r="AV289" s="59"/>
      <c r="AW289" s="59"/>
      <c r="AX289" s="59"/>
      <c r="AY289" s="59"/>
      <c r="AZ289" s="59"/>
      <c r="BA289" s="59"/>
      <c r="BB289" s="59"/>
      <c r="BC289" s="59"/>
      <c r="BD289" s="59"/>
      <c r="BE289" s="59"/>
      <c r="BF289" s="59"/>
      <c r="BG289" s="59"/>
      <c r="BH289" s="59"/>
      <c r="BI289" s="59"/>
      <c r="BJ289" s="59"/>
      <c r="BK289" s="59"/>
      <c r="BL289" s="59"/>
      <c r="BM289" s="59"/>
      <c r="BN289" s="59"/>
      <c r="BO289" s="59"/>
      <c r="BP289" s="59"/>
      <c r="BQ289" s="59"/>
      <c r="BR289" s="59"/>
      <c r="BS289" s="59"/>
      <c r="BT289" s="59"/>
      <c r="BU289" s="59"/>
      <c r="BV289" s="59"/>
      <c r="BW289" s="59"/>
      <c r="BX289" s="59"/>
      <c r="BY289" s="59"/>
      <c r="BZ289" s="59"/>
      <c r="CA289" s="59"/>
      <c r="CB289" s="59"/>
      <c r="CC289" s="59"/>
      <c r="CD289" s="59"/>
      <c r="CE289" s="59"/>
      <c r="CF289" s="59"/>
      <c r="CG289" s="59"/>
      <c r="CH289" s="59"/>
      <c r="CI289" s="59"/>
      <c r="CJ289" s="59"/>
      <c r="CK289" s="59"/>
      <c r="CL289" s="59"/>
      <c r="CM289" s="59"/>
      <c r="CN289" s="59"/>
      <c r="CO289" s="59"/>
      <c r="CP289" s="59"/>
      <c r="CQ289" s="59"/>
      <c r="CR289" s="59"/>
      <c r="CS289" s="59"/>
      <c r="CT289" s="59"/>
      <c r="CU289" s="59"/>
      <c r="CV289" s="59"/>
      <c r="CW289" s="59"/>
      <c r="CX289" s="59"/>
      <c r="CY289" s="59"/>
      <c r="CZ289" s="59"/>
      <c r="DA289" s="59"/>
      <c r="DB289" s="59"/>
      <c r="DC289" s="59"/>
      <c r="DD289" s="59"/>
      <c r="DE289" s="59"/>
      <c r="DF289" s="59"/>
      <c r="DG289" s="59"/>
      <c r="DH289" s="59"/>
      <c r="DI289" s="59"/>
      <c r="DJ289" s="59"/>
      <c r="DK289" s="59"/>
      <c r="DL289" s="59"/>
      <c r="DM289" s="59"/>
      <c r="DN289" s="59"/>
      <c r="DO289" s="59"/>
      <c r="DP289" s="59"/>
      <c r="DQ289" s="59"/>
      <c r="DR289" s="59"/>
      <c r="DS289" s="59"/>
      <c r="DT289" s="59"/>
      <c r="DU289" s="59"/>
      <c r="DV289" s="59"/>
      <c r="DW289" s="59"/>
      <c r="DX289" s="59"/>
      <c r="DY289" s="59"/>
      <c r="DZ289" s="59"/>
      <c r="EA289" s="59"/>
      <c r="EB289" s="59"/>
      <c r="EC289" s="59"/>
      <c r="ED289" s="59"/>
      <c r="EE289" s="59"/>
      <c r="EF289" s="59"/>
      <c r="EG289" s="59"/>
      <c r="EH289" s="59"/>
      <c r="EI289" s="59"/>
      <c r="EJ289" s="59"/>
      <c r="EK289" s="59"/>
      <c r="EL289" s="59"/>
      <c r="EM289" s="59"/>
      <c r="EN289" s="59"/>
      <c r="EO289" s="59"/>
      <c r="EP289" s="59"/>
      <c r="EQ289" s="59"/>
      <c r="ER289" s="59"/>
      <c r="ES289" s="59"/>
      <c r="ET289" s="59"/>
      <c r="EU289" s="59"/>
      <c r="EV289" s="59"/>
      <c r="EW289" s="59"/>
      <c r="EX289" s="59"/>
      <c r="EY289" s="59"/>
      <c r="EZ289" s="59"/>
      <c r="FA289" s="59"/>
      <c r="FB289" s="59"/>
      <c r="FC289" s="59"/>
      <c r="FD289" s="59"/>
      <c r="FE289" s="59"/>
      <c r="FF289" s="59"/>
      <c r="FG289" s="59"/>
      <c r="FH289" s="59"/>
      <c r="FI289" s="59"/>
      <c r="FJ289" s="59"/>
      <c r="FK289" s="59"/>
      <c r="FL289" s="59"/>
      <c r="FM289" s="59"/>
      <c r="FN289" s="59"/>
      <c r="FO289" s="59"/>
      <c r="FP289" s="59"/>
      <c r="FQ289" s="59"/>
      <c r="FR289" s="59"/>
      <c r="FS289" s="59"/>
      <c r="FT289" s="59"/>
      <c r="FU289" s="59"/>
      <c r="FV289" s="59"/>
      <c r="FW289" s="59"/>
      <c r="FX289" s="59"/>
      <c r="FY289" s="59"/>
      <c r="FZ289" s="59"/>
      <c r="GA289" s="59"/>
      <c r="GB289" s="59"/>
      <c r="GC289" s="59"/>
      <c r="GD289" s="59"/>
      <c r="GE289" s="59"/>
      <c r="GF289" s="59"/>
      <c r="GG289" s="59"/>
      <c r="GH289" s="59"/>
      <c r="GI289" s="59"/>
      <c r="GJ289" s="59"/>
      <c r="GK289" s="59"/>
      <c r="GL289" s="59"/>
      <c r="GM289" s="59"/>
      <c r="GN289" s="59"/>
      <c r="GO289" s="59"/>
      <c r="GP289" s="59"/>
      <c r="GQ289" s="59"/>
      <c r="GR289" s="59"/>
      <c r="GS289" s="59"/>
      <c r="GT289" s="59"/>
      <c r="GU289" s="59"/>
      <c r="GV289" s="59"/>
      <c r="GW289" s="59"/>
      <c r="GX289" s="59"/>
      <c r="GY289" s="59"/>
      <c r="GZ289" s="59"/>
      <c r="HA289" s="59"/>
      <c r="HB289" s="59"/>
      <c r="HC289" s="59"/>
      <c r="HD289" s="59"/>
      <c r="HE289" s="59"/>
      <c r="HF289" s="59"/>
      <c r="HG289" s="59"/>
      <c r="HH289" s="59"/>
      <c r="HI289" s="59"/>
      <c r="HJ289" s="59"/>
      <c r="HK289" s="59"/>
      <c r="HL289" s="59"/>
      <c r="HM289" s="59"/>
      <c r="HN289" s="59"/>
      <c r="HO289" s="59"/>
      <c r="HP289" s="59"/>
      <c r="HQ289" s="59"/>
      <c r="HR289" s="59"/>
      <c r="HS289" s="59"/>
      <c r="HT289" s="59"/>
      <c r="HU289" s="59"/>
      <c r="HV289" s="59"/>
      <c r="HW289" s="59"/>
      <c r="HX289" s="59"/>
      <c r="HY289" s="59"/>
      <c r="HZ289" s="59"/>
      <c r="IA289" s="59"/>
      <c r="IB289" s="59"/>
      <c r="IC289" s="59"/>
      <c r="ID289" s="59"/>
      <c r="IE289" s="59"/>
      <c r="IF289" s="59"/>
      <c r="IG289" s="59"/>
      <c r="IH289" s="59"/>
      <c r="II289" s="59"/>
      <c r="IJ289" s="59"/>
      <c r="IK289" s="59"/>
      <c r="IL289" s="59"/>
      <c r="IM289" s="59"/>
      <c r="IN289" s="59"/>
      <c r="IO289" s="59"/>
      <c r="IP289" s="59"/>
      <c r="IQ289" s="59"/>
      <c r="IR289" s="59"/>
      <c r="IS289" s="59"/>
      <c r="IT289" s="59"/>
      <c r="IU289" s="59"/>
      <c r="IV289" s="59"/>
      <c r="IW289" s="59"/>
      <c r="IX289" s="59"/>
      <c r="IY289" s="59"/>
      <c r="IZ289" s="59"/>
      <c r="JA289" s="59"/>
      <c r="JB289" s="59"/>
      <c r="JC289" s="59"/>
      <c r="JD289" s="59"/>
      <c r="JE289" s="59"/>
      <c r="JF289" s="59"/>
      <c r="JG289" s="59"/>
      <c r="JH289" s="59"/>
      <c r="JI289" s="59"/>
      <c r="JJ289" s="59"/>
      <c r="JK289" s="59"/>
      <c r="JL289" s="59"/>
      <c r="JM289" s="59"/>
      <c r="JN289" s="59"/>
      <c r="JO289" s="59"/>
      <c r="JP289" s="59"/>
      <c r="JQ289" s="59"/>
      <c r="JR289" s="59"/>
      <c r="JS289" s="59"/>
      <c r="JT289" s="59"/>
      <c r="JU289" s="59"/>
      <c r="JV289" s="59"/>
      <c r="JW289" s="59"/>
      <c r="JX289" s="59"/>
      <c r="JY289" s="59"/>
      <c r="JZ289" s="59"/>
      <c r="KA289" s="59"/>
      <c r="KB289" s="59"/>
      <c r="KC289" s="59"/>
      <c r="KD289" s="59"/>
      <c r="KE289" s="59"/>
      <c r="KF289" s="59"/>
      <c r="KG289" s="59"/>
      <c r="KH289" s="59"/>
      <c r="KI289" s="59"/>
      <c r="KJ289" s="59"/>
      <c r="KK289" s="59"/>
      <c r="KL289" s="59"/>
      <c r="KM289" s="59"/>
      <c r="KN289" s="59"/>
      <c r="KO289" s="59"/>
      <c r="KP289" s="59"/>
      <c r="KQ289" s="59"/>
      <c r="KR289" s="59"/>
      <c r="KS289" s="59"/>
      <c r="KT289" s="59"/>
      <c r="KU289" s="59"/>
      <c r="KV289" s="59"/>
      <c r="KW289" s="59"/>
      <c r="KX289" s="59"/>
      <c r="KY289" s="59"/>
      <c r="KZ289" s="59"/>
      <c r="LA289" s="59"/>
      <c r="LB289" s="59"/>
      <c r="LC289" s="59"/>
      <c r="LD289" s="59"/>
      <c r="LE289" s="59"/>
      <c r="LF289" s="59"/>
      <c r="LG289" s="59"/>
      <c r="LH289" s="59"/>
      <c r="LI289" s="59"/>
      <c r="LJ289" s="59"/>
      <c r="LK289" s="59"/>
      <c r="LL289" s="59"/>
      <c r="LM289" s="59"/>
      <c r="LN289" s="59"/>
      <c r="LO289" s="59"/>
      <c r="LP289" s="59"/>
      <c r="LQ289" s="59"/>
      <c r="LR289" s="59"/>
      <c r="LS289" s="59"/>
      <c r="LT289" s="59"/>
      <c r="LU289" s="59"/>
      <c r="LV289" s="59"/>
      <c r="LW289" s="59"/>
      <c r="LX289" s="59"/>
      <c r="LY289" s="59"/>
      <c r="LZ289" s="59"/>
      <c r="MA289" s="59"/>
      <c r="MB289" s="59"/>
      <c r="MC289" s="59"/>
      <c r="MD289" s="59"/>
      <c r="ME289" s="59"/>
      <c r="MF289" s="59"/>
      <c r="MG289" s="59"/>
      <c r="MH289" s="59"/>
      <c r="MI289" s="59"/>
      <c r="MJ289" s="59"/>
      <c r="MK289" s="59"/>
      <c r="ML289" s="59"/>
      <c r="MM289" s="59"/>
      <c r="MN289" s="59"/>
      <c r="MO289" s="59"/>
      <c r="MP289" s="59"/>
      <c r="MQ289" s="59"/>
      <c r="MR289" s="59"/>
      <c r="MS289" s="59"/>
      <c r="MT289" s="59"/>
      <c r="MU289" s="59"/>
      <c r="MV289" s="59"/>
      <c r="MW289" s="59"/>
      <c r="MX289" s="59"/>
      <c r="MY289" s="59"/>
      <c r="MZ289" s="59"/>
      <c r="NA289" s="59"/>
      <c r="NB289" s="59"/>
      <c r="NC289" s="59"/>
      <c r="ND289" s="59"/>
      <c r="NE289" s="59"/>
      <c r="NF289" s="59"/>
      <c r="NG289" s="59"/>
      <c r="NH289" s="59"/>
      <c r="NI289" s="59"/>
      <c r="NJ289" s="59"/>
      <c r="NK289" s="59"/>
      <c r="NL289" s="59"/>
      <c r="NM289" s="59"/>
      <c r="NN289" s="59"/>
      <c r="NO289" s="59"/>
      <c r="NP289" s="59"/>
      <c r="NQ289" s="59"/>
      <c r="NR289" s="59"/>
      <c r="NS289" s="59"/>
      <c r="NT289" s="59"/>
      <c r="NU289" s="59"/>
      <c r="NV289" s="59"/>
      <c r="NW289" s="59"/>
      <c r="NX289" s="59"/>
      <c r="NY289" s="59"/>
      <c r="NZ289" s="59"/>
      <c r="OA289" s="59"/>
      <c r="OB289" s="59"/>
      <c r="OC289" s="59"/>
      <c r="OD289" s="59"/>
      <c r="OE289" s="59"/>
      <c r="OF289" s="59"/>
      <c r="OG289" s="59"/>
      <c r="OH289" s="59"/>
      <c r="OI289" s="59"/>
      <c r="OJ289" s="59"/>
      <c r="OK289" s="59"/>
      <c r="OL289" s="59"/>
      <c r="OM289" s="59"/>
      <c r="ON289" s="59"/>
      <c r="OO289" s="59"/>
      <c r="OP289" s="59"/>
      <c r="OQ289" s="59"/>
      <c r="OR289" s="59"/>
      <c r="OS289" s="59"/>
      <c r="OT289" s="59"/>
      <c r="OU289" s="59"/>
      <c r="OV289" s="59"/>
      <c r="OW289" s="59"/>
      <c r="OX289" s="59"/>
      <c r="OY289" s="59"/>
      <c r="OZ289" s="59"/>
      <c r="PA289" s="59"/>
      <c r="PB289" s="59"/>
      <c r="PC289" s="59"/>
      <c r="PD289" s="59"/>
      <c r="PE289" s="59"/>
      <c r="PF289" s="59"/>
      <c r="PG289" s="59"/>
      <c r="PH289" s="59"/>
      <c r="PI289" s="59"/>
      <c r="PJ289" s="59"/>
      <c r="PK289" s="59"/>
      <c r="PL289" s="59"/>
      <c r="PM289" s="59"/>
      <c r="PN289" s="59"/>
      <c r="PO289" s="59"/>
      <c r="PP289" s="59"/>
      <c r="PQ289" s="59"/>
      <c r="PR289" s="59"/>
      <c r="PS289" s="59"/>
      <c r="PT289" s="59"/>
      <c r="PU289" s="59"/>
      <c r="PV289" s="59"/>
      <c r="PW289" s="59"/>
      <c r="PX289" s="59"/>
      <c r="PY289" s="59"/>
      <c r="PZ289" s="59"/>
      <c r="QA289" s="59"/>
      <c r="QB289" s="59"/>
      <c r="QC289" s="59"/>
      <c r="QD289" s="59"/>
      <c r="QE289" s="59"/>
      <c r="QF289" s="59"/>
      <c r="QG289" s="59"/>
      <c r="QH289" s="59"/>
      <c r="QI289" s="59"/>
      <c r="QJ289" s="59"/>
      <c r="QK289" s="59"/>
      <c r="QL289" s="59"/>
      <c r="QM289" s="59"/>
      <c r="QN289" s="59"/>
      <c r="QO289" s="59"/>
      <c r="QP289" s="59"/>
      <c r="QQ289" s="59"/>
      <c r="QR289" s="59"/>
      <c r="QS289" s="59"/>
      <c r="QT289" s="59"/>
      <c r="QU289" s="59"/>
      <c r="QV289" s="59"/>
      <c r="QW289" s="59"/>
      <c r="QX289" s="59"/>
      <c r="QY289" s="59"/>
      <c r="QZ289" s="59"/>
      <c r="RA289" s="59"/>
      <c r="RB289" s="59"/>
      <c r="RC289" s="59"/>
      <c r="RD289" s="59"/>
      <c r="RE289" s="59"/>
      <c r="RF289" s="59"/>
      <c r="RG289" s="59"/>
      <c r="RH289" s="59"/>
      <c r="RI289" s="59"/>
      <c r="RJ289" s="59"/>
      <c r="RK289" s="59"/>
      <c r="RL289" s="59"/>
      <c r="RM289" s="59"/>
      <c r="RN289" s="59"/>
      <c r="RO289" s="59"/>
      <c r="RP289" s="59"/>
      <c r="RQ289" s="59"/>
      <c r="RR289" s="59"/>
      <c r="RS289" s="59"/>
      <c r="RT289" s="59"/>
      <c r="RU289" s="59"/>
      <c r="RV289" s="59"/>
      <c r="RW289" s="59"/>
      <c r="RX289" s="59"/>
      <c r="RY289" s="59"/>
      <c r="RZ289" s="59"/>
      <c r="SA289" s="59"/>
      <c r="SB289" s="59"/>
      <c r="SC289" s="59"/>
      <c r="SD289" s="59"/>
      <c r="SE289" s="59"/>
      <c r="SF289" s="59"/>
      <c r="SG289" s="59"/>
      <c r="SH289" s="59"/>
      <c r="SI289" s="59"/>
      <c r="SJ289" s="59"/>
      <c r="SK289" s="59"/>
      <c r="SL289" s="59"/>
      <c r="SM289" s="59"/>
      <c r="SN289" s="59"/>
      <c r="SO289" s="59"/>
      <c r="SP289" s="59"/>
      <c r="SQ289" s="59"/>
      <c r="SR289" s="59"/>
      <c r="SS289" s="59"/>
      <c r="ST289" s="59"/>
      <c r="SU289" s="59"/>
      <c r="SV289" s="59"/>
      <c r="SW289" s="59"/>
      <c r="SX289" s="59"/>
      <c r="SY289" s="59"/>
      <c r="SZ289" s="59"/>
      <c r="TA289" s="59"/>
      <c r="TB289" s="59"/>
      <c r="TC289" s="59"/>
      <c r="TD289" s="59"/>
      <c r="TE289" s="59"/>
      <c r="TF289" s="59"/>
      <c r="TG289" s="59"/>
      <c r="TH289" s="59"/>
      <c r="TI289" s="59"/>
      <c r="TJ289" s="59"/>
      <c r="TK289" s="59"/>
      <c r="TL289" s="59"/>
      <c r="TM289" s="59"/>
      <c r="TN289" s="59"/>
      <c r="TO289" s="59"/>
      <c r="TP289" s="59"/>
      <c r="TQ289" s="59"/>
      <c r="TR289" s="59"/>
      <c r="TS289" s="59"/>
      <c r="TT289" s="59"/>
      <c r="TU289" s="59"/>
      <c r="TV289" s="59"/>
      <c r="TW289" s="59"/>
      <c r="TX289" s="59"/>
      <c r="TY289" s="59"/>
      <c r="TZ289" s="59"/>
      <c r="UA289" s="59"/>
      <c r="UB289" s="59"/>
      <c r="UC289" s="59"/>
      <c r="UD289" s="59"/>
      <c r="UE289" s="59"/>
      <c r="UF289" s="59"/>
      <c r="UG289" s="59"/>
      <c r="UH289" s="59"/>
      <c r="UI289" s="59"/>
      <c r="UJ289" s="59"/>
      <c r="UK289" s="59"/>
      <c r="UL289" s="59"/>
      <c r="UM289" s="59"/>
      <c r="UN289" s="59"/>
      <c r="UO289" s="59"/>
      <c r="UP289" s="59"/>
      <c r="UQ289" s="59"/>
      <c r="UR289" s="59"/>
      <c r="US289" s="59"/>
      <c r="UT289" s="59"/>
      <c r="UU289" s="59"/>
      <c r="UV289" s="59"/>
      <c r="UW289" s="59"/>
      <c r="UX289" s="59"/>
      <c r="UY289" s="59"/>
      <c r="UZ289" s="59"/>
      <c r="VA289" s="59"/>
      <c r="VB289" s="59"/>
      <c r="VC289" s="59"/>
      <c r="VD289" s="59"/>
      <c r="VE289" s="59"/>
      <c r="VF289" s="59"/>
      <c r="VG289" s="59"/>
      <c r="VH289" s="59"/>
      <c r="VI289" s="59"/>
      <c r="VJ289" s="59"/>
      <c r="VK289" s="59"/>
      <c r="VL289" s="59"/>
      <c r="VM289" s="59"/>
      <c r="VN289" s="59"/>
      <c r="VO289" s="59"/>
      <c r="VP289" s="59"/>
      <c r="VQ289" s="59"/>
      <c r="VR289" s="59"/>
      <c r="VS289" s="59"/>
      <c r="VT289" s="59"/>
      <c r="VU289" s="59"/>
      <c r="VV289" s="59"/>
      <c r="VW289" s="59"/>
      <c r="VX289" s="59"/>
      <c r="VY289" s="59"/>
      <c r="VZ289" s="59"/>
      <c r="WA289" s="59"/>
      <c r="WB289" s="59"/>
      <c r="WC289" s="59"/>
      <c r="WD289" s="59"/>
      <c r="WE289" s="59"/>
      <c r="WF289" s="59"/>
      <c r="WG289" s="59"/>
      <c r="WH289" s="59"/>
      <c r="WI289" s="59"/>
      <c r="WJ289" s="59"/>
      <c r="WK289" s="59"/>
      <c r="WL289" s="59"/>
      <c r="WM289" s="59"/>
      <c r="WN289" s="59"/>
      <c r="WO289" s="59"/>
      <c r="WP289" s="59"/>
      <c r="WQ289" s="59"/>
      <c r="WR289" s="59"/>
      <c r="WS289" s="59"/>
      <c r="WT289" s="59"/>
      <c r="WU289" s="59"/>
      <c r="WV289" s="59"/>
      <c r="WW289" s="59"/>
      <c r="WX289" s="59"/>
      <c r="WY289" s="59"/>
      <c r="WZ289" s="59"/>
      <c r="XA289" s="59"/>
      <c r="XB289" s="59"/>
      <c r="XC289" s="59"/>
      <c r="XD289" s="59"/>
      <c r="XE289" s="59"/>
      <c r="XF289" s="59"/>
      <c r="XG289" s="59"/>
      <c r="XH289" s="59"/>
      <c r="XI289" s="59"/>
      <c r="XJ289" s="59"/>
      <c r="XK289" s="59"/>
      <c r="XL289" s="59"/>
      <c r="XM289" s="59"/>
      <c r="XN289" s="59"/>
      <c r="XO289" s="59"/>
      <c r="XP289" s="59"/>
      <c r="XQ289" s="59"/>
      <c r="XR289" s="59"/>
      <c r="XS289" s="59"/>
      <c r="XT289" s="59"/>
      <c r="XU289" s="59"/>
      <c r="XV289" s="59"/>
      <c r="XW289" s="59"/>
      <c r="XX289" s="59"/>
      <c r="XY289" s="59"/>
      <c r="XZ289" s="59"/>
      <c r="YA289" s="59"/>
      <c r="YB289" s="59"/>
      <c r="YC289" s="59"/>
      <c r="YD289" s="59"/>
      <c r="YE289" s="59"/>
      <c r="YF289" s="59"/>
      <c r="YG289" s="59"/>
      <c r="YH289" s="59"/>
      <c r="YI289" s="59"/>
      <c r="YJ289" s="59"/>
      <c r="YK289" s="59"/>
      <c r="YL289" s="59"/>
      <c r="YM289" s="59"/>
      <c r="YN289" s="59"/>
      <c r="YO289" s="59"/>
      <c r="YP289" s="59"/>
      <c r="YQ289" s="59"/>
      <c r="YR289" s="59"/>
      <c r="YS289" s="59"/>
      <c r="YT289" s="59"/>
      <c r="YU289" s="59"/>
      <c r="YV289" s="59"/>
      <c r="YW289" s="59"/>
      <c r="YX289" s="59"/>
      <c r="YY289" s="59"/>
      <c r="YZ289" s="59"/>
      <c r="ZA289" s="59"/>
      <c r="ZB289" s="59"/>
      <c r="ZC289" s="59"/>
      <c r="ZD289" s="59"/>
      <c r="ZE289" s="59"/>
      <c r="ZF289" s="59"/>
      <c r="ZG289" s="59"/>
      <c r="ZH289" s="59"/>
      <c r="ZI289" s="59"/>
      <c r="ZJ289" s="59"/>
      <c r="ZK289" s="59"/>
      <c r="ZL289" s="59"/>
      <c r="ZM289" s="59"/>
      <c r="ZN289" s="59"/>
      <c r="ZO289" s="59"/>
      <c r="ZP289" s="59"/>
      <c r="ZQ289" s="59"/>
      <c r="ZR289" s="59"/>
      <c r="ZS289" s="59"/>
      <c r="ZT289" s="59"/>
      <c r="ZU289" s="59"/>
      <c r="ZV289" s="59"/>
      <c r="ZW289" s="59"/>
      <c r="ZX289" s="59"/>
      <c r="ZY289" s="59"/>
      <c r="ZZ289" s="59"/>
      <c r="AAA289" s="59"/>
      <c r="AAB289" s="59"/>
      <c r="AAC289" s="59"/>
      <c r="AAD289" s="59"/>
      <c r="AAE289" s="59"/>
      <c r="AAF289" s="59"/>
      <c r="AAG289" s="59"/>
      <c r="AAH289" s="59"/>
      <c r="AAI289" s="59"/>
      <c r="AAJ289" s="59"/>
      <c r="AAK289" s="59"/>
      <c r="AAL289" s="59"/>
      <c r="AAM289" s="59"/>
      <c r="AAN289" s="59"/>
      <c r="AAO289" s="59"/>
      <c r="AAP289" s="59"/>
      <c r="AAQ289" s="59"/>
      <c r="AAR289" s="59"/>
      <c r="AAS289" s="59"/>
      <c r="AAT289" s="59"/>
      <c r="AAU289" s="59"/>
      <c r="AAV289" s="59"/>
      <c r="AAW289" s="59"/>
      <c r="AAX289" s="59"/>
      <c r="AAY289" s="59"/>
      <c r="AAZ289" s="59"/>
      <c r="ABA289" s="59"/>
      <c r="ABB289" s="59"/>
      <c r="ABC289" s="59"/>
      <c r="ABD289" s="59"/>
      <c r="ABE289" s="59"/>
      <c r="ABF289" s="59"/>
      <c r="ABG289" s="59"/>
      <c r="ABH289" s="59"/>
      <c r="ABI289" s="59"/>
      <c r="ABJ289" s="59"/>
      <c r="ABK289" s="59"/>
      <c r="ABL289" s="59"/>
      <c r="ABM289" s="59"/>
      <c r="ABN289" s="59"/>
      <c r="ABO289" s="59"/>
      <c r="ABP289" s="59"/>
      <c r="ABQ289" s="59"/>
      <c r="ABR289" s="59"/>
      <c r="ABS289" s="59"/>
      <c r="ABT289" s="59"/>
      <c r="ABU289" s="59"/>
      <c r="ABV289" s="59"/>
      <c r="ABW289" s="59"/>
      <c r="ABX289" s="59"/>
      <c r="ABY289" s="59"/>
      <c r="ABZ289" s="59"/>
      <c r="ACA289" s="59"/>
      <c r="ACB289" s="59"/>
      <c r="ACC289" s="59"/>
      <c r="ACD289" s="59"/>
      <c r="ACE289" s="59"/>
      <c r="ACF289" s="59"/>
      <c r="ACG289" s="59"/>
      <c r="ACH289" s="59"/>
      <c r="ACI289" s="59"/>
      <c r="ACJ289" s="59"/>
      <c r="ACK289" s="59"/>
      <c r="ACL289" s="59"/>
      <c r="ACM289" s="59"/>
      <c r="ACN289" s="59"/>
      <c r="ACO289" s="59"/>
      <c r="ACP289" s="59"/>
      <c r="ACQ289" s="59"/>
      <c r="ACR289" s="59"/>
      <c r="ACS289" s="59"/>
      <c r="ACT289" s="59"/>
      <c r="ACU289" s="59"/>
      <c r="ACV289" s="59"/>
      <c r="ACW289" s="59"/>
      <c r="ACX289" s="59"/>
      <c r="ACY289" s="59"/>
      <c r="ACZ289" s="59"/>
      <c r="ADA289" s="59"/>
      <c r="ADB289" s="59"/>
      <c r="ADC289" s="59"/>
      <c r="ADD289" s="59"/>
      <c r="ADE289" s="59"/>
      <c r="ADF289" s="59"/>
      <c r="ADG289" s="59"/>
      <c r="ADH289" s="59"/>
      <c r="ADI289" s="59"/>
      <c r="ADJ289" s="59"/>
      <c r="ADK289" s="59"/>
      <c r="ADL289" s="59"/>
      <c r="ADM289" s="59"/>
      <c r="ADN289" s="59"/>
      <c r="ADO289" s="59"/>
      <c r="ADP289" s="59"/>
      <c r="ADQ289" s="59"/>
      <c r="ADR289" s="59"/>
      <c r="ADS289" s="59"/>
      <c r="ADT289" s="59"/>
      <c r="ADU289" s="59"/>
      <c r="ADV289" s="59"/>
      <c r="ADW289" s="59"/>
      <c r="ADX289" s="59"/>
      <c r="ADY289" s="59"/>
      <c r="ADZ289" s="59"/>
      <c r="AEA289" s="59"/>
      <c r="AEB289" s="59"/>
      <c r="AEC289" s="59"/>
      <c r="AED289" s="59"/>
      <c r="AEE289" s="59"/>
      <c r="AEF289" s="59"/>
      <c r="AEG289" s="59"/>
      <c r="AEH289" s="59"/>
      <c r="AEI289" s="59"/>
      <c r="AEJ289" s="59"/>
      <c r="AEK289" s="59"/>
      <c r="AEL289" s="59"/>
      <c r="AEM289" s="59"/>
      <c r="AEN289" s="59"/>
      <c r="AEO289" s="59"/>
      <c r="AEP289" s="59"/>
      <c r="AEQ289" s="59"/>
      <c r="AER289" s="59"/>
      <c r="AES289" s="59"/>
      <c r="AET289" s="59"/>
      <c r="AEU289" s="59"/>
      <c r="AEV289" s="59"/>
      <c r="AEW289" s="59"/>
      <c r="AEX289" s="59"/>
      <c r="AEY289" s="59"/>
      <c r="AEZ289" s="59"/>
      <c r="AFA289" s="59"/>
      <c r="AFB289" s="59"/>
      <c r="AFC289" s="59"/>
      <c r="AFD289" s="59"/>
      <c r="AFE289" s="59"/>
      <c r="AFF289" s="59"/>
      <c r="AFG289" s="59"/>
      <c r="AFH289" s="59"/>
      <c r="AFI289" s="59"/>
      <c r="AFJ289" s="59"/>
      <c r="AFK289" s="59"/>
      <c r="AFL289" s="59"/>
      <c r="AFM289" s="59"/>
      <c r="AFN289" s="59"/>
      <c r="AFO289" s="59"/>
      <c r="AFP289" s="59"/>
      <c r="AFQ289" s="59"/>
      <c r="AFR289" s="59"/>
      <c r="AFS289" s="59"/>
      <c r="AFT289" s="59"/>
      <c r="AFU289" s="59"/>
      <c r="AFV289" s="59"/>
      <c r="AFW289" s="59"/>
      <c r="AFX289" s="59"/>
      <c r="AFY289" s="59"/>
      <c r="AFZ289" s="59"/>
      <c r="AGA289" s="59"/>
      <c r="AGB289" s="59"/>
      <c r="AGC289" s="59"/>
      <c r="AGD289" s="59"/>
      <c r="AGE289" s="59"/>
      <c r="AGF289" s="59"/>
      <c r="AGG289" s="59"/>
      <c r="AGH289" s="59"/>
      <c r="AGI289" s="59"/>
      <c r="AGJ289" s="59"/>
      <c r="AGK289" s="59"/>
      <c r="AGL289" s="59"/>
      <c r="AGM289" s="59"/>
      <c r="AGN289" s="59"/>
      <c r="AGO289" s="59"/>
      <c r="AGP289" s="59"/>
      <c r="AGQ289" s="59"/>
      <c r="AGR289" s="59"/>
      <c r="AGS289" s="59"/>
      <c r="AGT289" s="59"/>
      <c r="AGU289" s="59"/>
      <c r="AGV289" s="59"/>
      <c r="AGW289" s="59"/>
      <c r="AGX289" s="59"/>
      <c r="AGY289" s="59"/>
      <c r="AGZ289" s="59"/>
      <c r="AHA289" s="59"/>
      <c r="AHB289" s="59"/>
      <c r="AHC289" s="59"/>
      <c r="AHD289" s="59"/>
      <c r="AHE289" s="59"/>
      <c r="AHF289" s="59"/>
      <c r="AHG289" s="59"/>
      <c r="AHH289" s="59"/>
      <c r="AHI289" s="59"/>
      <c r="AHJ289" s="59"/>
      <c r="AHK289" s="59"/>
      <c r="AHL289" s="59"/>
      <c r="AHM289" s="59"/>
      <c r="AHN289" s="59"/>
      <c r="AHO289" s="59"/>
      <c r="AHP289" s="59"/>
      <c r="AHQ289" s="59"/>
      <c r="AHR289" s="59"/>
      <c r="AHS289" s="59"/>
      <c r="AHT289" s="59"/>
      <c r="AHU289" s="59"/>
      <c r="AHV289" s="59"/>
      <c r="AHW289" s="59"/>
      <c r="AHX289" s="59"/>
      <c r="AHY289" s="59"/>
      <c r="AHZ289" s="59"/>
      <c r="AIA289" s="59"/>
      <c r="AIB289" s="59"/>
      <c r="AIC289" s="59"/>
      <c r="AID289" s="59"/>
      <c r="AIE289" s="59"/>
      <c r="AIF289" s="59"/>
      <c r="AIG289" s="59"/>
      <c r="AIH289" s="59"/>
      <c r="AII289" s="59"/>
      <c r="AIJ289" s="59"/>
      <c r="AIK289" s="59"/>
      <c r="AIL289" s="59"/>
      <c r="AIM289" s="59"/>
      <c r="AIN289" s="59"/>
      <c r="AIO289" s="59"/>
      <c r="AIP289" s="59"/>
      <c r="AIQ289" s="59"/>
      <c r="AIR289" s="59"/>
      <c r="AIS289" s="59"/>
      <c r="AIT289" s="59"/>
      <c r="AIU289" s="59"/>
      <c r="AIV289" s="59"/>
      <c r="AIW289" s="59"/>
      <c r="AIX289" s="59"/>
      <c r="AIY289" s="59"/>
      <c r="AIZ289" s="59"/>
      <c r="AJA289" s="59"/>
      <c r="AJB289" s="59"/>
      <c r="AJC289" s="59"/>
      <c r="AJD289" s="59"/>
      <c r="AJE289" s="59"/>
      <c r="AJF289" s="59"/>
      <c r="AJG289" s="59"/>
      <c r="AJH289" s="59"/>
      <c r="AJI289" s="59"/>
      <c r="AJJ289" s="59"/>
      <c r="AJK289" s="59"/>
      <c r="AJL289" s="59"/>
      <c r="AJM289" s="59"/>
      <c r="AJN289" s="59"/>
      <c r="AJO289" s="59"/>
      <c r="AJP289" s="59"/>
      <c r="AJQ289" s="59"/>
      <c r="AJR289" s="59"/>
      <c r="AJS289" s="59"/>
      <c r="AJT289" s="59"/>
      <c r="AJU289" s="59"/>
      <c r="AJV289" s="59"/>
      <c r="AJW289" s="59"/>
      <c r="AJX289" s="59"/>
      <c r="AJY289" s="59"/>
      <c r="AJZ289" s="59"/>
      <c r="AKA289" s="59"/>
      <c r="AKB289" s="59"/>
      <c r="AKC289" s="59"/>
      <c r="AKD289" s="59"/>
      <c r="AKE289" s="59"/>
      <c r="AKF289" s="59"/>
      <c r="AKG289" s="59"/>
      <c r="AKH289" s="59"/>
      <c r="AKI289" s="59"/>
      <c r="AKJ289" s="59"/>
      <c r="AKK289" s="59"/>
      <c r="AKL289" s="59"/>
      <c r="AKM289" s="59"/>
      <c r="AKN289" s="59"/>
      <c r="AKO289" s="59"/>
      <c r="AKP289" s="59"/>
      <c r="AKQ289" s="59"/>
      <c r="AKR289" s="59"/>
      <c r="AKS289" s="59"/>
      <c r="AKT289" s="59"/>
      <c r="AKU289" s="59"/>
      <c r="AKV289" s="59"/>
      <c r="AKW289" s="59"/>
      <c r="AKX289" s="59"/>
      <c r="AKY289" s="59"/>
      <c r="AKZ289" s="59"/>
      <c r="ALA289" s="59"/>
      <c r="ALB289" s="59"/>
      <c r="ALC289" s="59"/>
      <c r="ALD289" s="59"/>
      <c r="ALE289" s="59"/>
      <c r="ALF289" s="59"/>
      <c r="ALG289" s="59"/>
      <c r="ALH289" s="59"/>
      <c r="ALI289" s="59"/>
      <c r="ALJ289" s="59"/>
      <c r="ALK289" s="59"/>
      <c r="ALL289" s="59"/>
      <c r="ALM289" s="59"/>
      <c r="ALN289" s="59"/>
      <c r="ALO289" s="59"/>
      <c r="ALP289" s="59"/>
      <c r="ALQ289" s="59"/>
      <c r="ALR289" s="59"/>
      <c r="ALS289" s="59"/>
      <c r="ALT289" s="59"/>
      <c r="ALU289" s="59"/>
      <c r="ALV289" s="59"/>
      <c r="ALW289" s="59"/>
      <c r="ALX289" s="59"/>
      <c r="ALY289" s="59"/>
      <c r="ALZ289" s="59"/>
      <c r="AMA289" s="59"/>
      <c r="AMB289" s="59"/>
      <c r="AMC289" s="59"/>
      <c r="AMD289" s="59"/>
      <c r="AME289" s="59"/>
      <c r="AMF289" s="59"/>
      <c r="AMG289" s="59"/>
      <c r="AMH289" s="59"/>
      <c r="AMI289" s="59"/>
      <c r="AMJ289" s="59"/>
      <c r="AMK289" s="59"/>
      <c r="AML289" s="59"/>
      <c r="AMM289" s="59"/>
      <c r="AMN289" s="59"/>
      <c r="AMO289" s="59"/>
      <c r="AMP289" s="59"/>
      <c r="AMQ289" s="59"/>
      <c r="AMR289" s="59"/>
      <c r="AMS289" s="59"/>
      <c r="AMT289" s="59"/>
      <c r="AMU289" s="59"/>
      <c r="AMV289" s="59"/>
      <c r="AMW289" s="59"/>
      <c r="AMX289" s="59"/>
      <c r="AMY289" s="59"/>
      <c r="AMZ289" s="59"/>
      <c r="ANA289" s="59"/>
      <c r="ANB289" s="59"/>
      <c r="ANC289" s="59"/>
      <c r="AND289" s="59"/>
      <c r="ANE289" s="59"/>
      <c r="ANF289" s="59"/>
      <c r="ANG289" s="59"/>
      <c r="ANH289" s="59"/>
      <c r="ANI289" s="59"/>
      <c r="ANJ289" s="59"/>
      <c r="ANK289" s="59"/>
      <c r="ANL289" s="59"/>
      <c r="ANM289" s="59"/>
      <c r="ANN289" s="59"/>
      <c r="ANO289" s="59"/>
      <c r="ANP289" s="59"/>
      <c r="ANQ289" s="59"/>
      <c r="ANR289" s="59"/>
      <c r="ANS289" s="59"/>
      <c r="ANT289" s="59"/>
      <c r="ANU289" s="59"/>
      <c r="ANV289" s="59"/>
      <c r="ANW289" s="59"/>
      <c r="ANX289" s="59"/>
      <c r="ANY289" s="59"/>
      <c r="ANZ289" s="59"/>
      <c r="AOA289" s="59"/>
      <c r="AOB289" s="59"/>
      <c r="AOC289" s="59"/>
      <c r="AOD289" s="59"/>
      <c r="AOE289" s="59"/>
      <c r="AOF289" s="59"/>
      <c r="AOG289" s="59"/>
      <c r="AOH289" s="59"/>
      <c r="AOI289" s="59"/>
      <c r="AOJ289" s="59"/>
      <c r="AOK289" s="59"/>
      <c r="AOL289" s="59"/>
      <c r="AOM289" s="59"/>
      <c r="AON289" s="59"/>
      <c r="AOO289" s="59"/>
      <c r="AOP289" s="59"/>
      <c r="AOQ289" s="59"/>
      <c r="AOR289" s="59"/>
      <c r="AOS289" s="59"/>
      <c r="AOT289" s="59"/>
      <c r="AOU289" s="59"/>
      <c r="AOV289" s="59"/>
      <c r="AOW289" s="59"/>
      <c r="AOX289" s="59"/>
      <c r="AOY289" s="59"/>
      <c r="AOZ289" s="59"/>
      <c r="APA289" s="59"/>
      <c r="APB289" s="59"/>
      <c r="APC289" s="59"/>
      <c r="APD289" s="59"/>
      <c r="APE289" s="59"/>
      <c r="APF289" s="59"/>
      <c r="APG289" s="59"/>
      <c r="APH289" s="59"/>
      <c r="API289" s="59"/>
      <c r="APJ289" s="59"/>
      <c r="APK289" s="59"/>
      <c r="APL289" s="59"/>
      <c r="APM289" s="59"/>
      <c r="APN289" s="59"/>
      <c r="APO289" s="59"/>
      <c r="APP289" s="59"/>
      <c r="APQ289" s="59"/>
      <c r="APR289" s="59"/>
      <c r="APS289" s="59"/>
      <c r="APT289" s="59"/>
      <c r="APU289" s="59"/>
      <c r="APV289" s="59"/>
      <c r="APW289" s="59"/>
      <c r="APX289" s="59"/>
      <c r="APY289" s="59"/>
      <c r="APZ289" s="59"/>
      <c r="AQA289" s="59"/>
      <c r="AQB289" s="59"/>
      <c r="AQC289" s="59"/>
      <c r="AQD289" s="59"/>
      <c r="AQE289" s="59"/>
      <c r="AQF289" s="59"/>
      <c r="AQG289" s="59"/>
      <c r="AQH289" s="59"/>
      <c r="AQI289" s="59"/>
      <c r="AQJ289" s="59"/>
      <c r="AQK289" s="59"/>
      <c r="AQL289" s="59"/>
      <c r="AQM289" s="59"/>
      <c r="AQN289" s="59"/>
      <c r="AQO289" s="59"/>
      <c r="AQP289" s="59"/>
      <c r="AQQ289" s="59"/>
      <c r="AQR289" s="59"/>
      <c r="AQS289" s="59"/>
      <c r="AQT289" s="59"/>
      <c r="AQU289" s="59"/>
      <c r="AQV289" s="59"/>
      <c r="AQW289" s="59"/>
      <c r="AQX289" s="59"/>
      <c r="AQY289" s="59"/>
      <c r="AQZ289" s="59"/>
      <c r="ARA289" s="59"/>
      <c r="ARB289" s="59"/>
      <c r="ARC289" s="59"/>
      <c r="ARD289" s="59"/>
      <c r="ARE289" s="59"/>
      <c r="ARF289" s="59"/>
      <c r="ARG289" s="59"/>
      <c r="ARH289" s="59"/>
      <c r="ARI289" s="59"/>
      <c r="ARJ289" s="59"/>
      <c r="ARK289" s="59"/>
      <c r="ARL289" s="59"/>
      <c r="ARM289" s="59"/>
      <c r="ARN289" s="59"/>
      <c r="ARO289" s="59"/>
      <c r="ARP289" s="59"/>
      <c r="ARQ289" s="59"/>
      <c r="ARR289" s="59"/>
      <c r="ARS289" s="59"/>
      <c r="ART289" s="59"/>
      <c r="ARU289" s="59"/>
      <c r="ARV289" s="59"/>
      <c r="ARW289" s="59"/>
      <c r="ARX289" s="59"/>
      <c r="ARY289" s="59"/>
      <c r="ARZ289" s="59"/>
      <c r="ASA289" s="59"/>
      <c r="ASB289" s="59"/>
      <c r="ASC289" s="59"/>
      <c r="ASD289" s="59"/>
      <c r="ASE289" s="59"/>
      <c r="ASF289" s="59"/>
      <c r="ASG289" s="59"/>
      <c r="ASH289" s="59"/>
      <c r="ASI289" s="59"/>
      <c r="ASJ289" s="59"/>
      <c r="ASK289" s="59"/>
      <c r="ASL289" s="59"/>
      <c r="ASM289" s="59"/>
      <c r="ASN289" s="59"/>
      <c r="ASO289" s="59"/>
      <c r="ASP289" s="59"/>
      <c r="ASQ289" s="59"/>
      <c r="ASR289" s="59"/>
      <c r="ASS289" s="59"/>
      <c r="AST289" s="59"/>
      <c r="ASU289" s="59"/>
      <c r="ASV289" s="59"/>
      <c r="ASW289" s="59"/>
      <c r="ASX289" s="59"/>
      <c r="ASY289" s="59"/>
      <c r="ASZ289" s="59"/>
      <c r="ATA289" s="59"/>
      <c r="ATB289" s="59"/>
      <c r="ATC289" s="59"/>
      <c r="ATD289" s="59"/>
      <c r="ATE289" s="59"/>
      <c r="ATF289" s="59"/>
      <c r="ATG289" s="59"/>
      <c r="ATH289" s="59"/>
      <c r="ATI289" s="59"/>
      <c r="ATJ289" s="59"/>
      <c r="ATK289" s="59"/>
      <c r="ATL289" s="59"/>
      <c r="ATM289" s="59"/>
      <c r="ATN289" s="59"/>
      <c r="ATO289" s="59"/>
      <c r="ATP289" s="59"/>
      <c r="ATQ289" s="59"/>
      <c r="ATR289" s="59"/>
      <c r="ATS289" s="59"/>
      <c r="ATT289" s="59"/>
      <c r="ATU289" s="59"/>
      <c r="ATV289" s="59"/>
      <c r="ATW289" s="59"/>
      <c r="ATX289" s="59"/>
      <c r="ATY289" s="59"/>
      <c r="ATZ289" s="59"/>
      <c r="AUA289" s="59"/>
      <c r="AUB289" s="59"/>
      <c r="AUC289" s="59"/>
      <c r="AUD289" s="59"/>
      <c r="AUE289" s="59"/>
      <c r="AUF289" s="59"/>
      <c r="AUG289" s="59"/>
      <c r="AUH289" s="59"/>
      <c r="AUI289" s="59"/>
      <c r="AUJ289" s="59"/>
      <c r="AUK289" s="59"/>
      <c r="AUL289" s="59"/>
      <c r="AUM289" s="59"/>
      <c r="AUN289" s="59"/>
      <c r="AUO289" s="59"/>
      <c r="AUP289" s="59"/>
      <c r="AUQ289" s="59"/>
      <c r="AUR289" s="59"/>
      <c r="AUS289" s="59"/>
      <c r="AUT289" s="59"/>
      <c r="AUU289" s="59"/>
      <c r="AUV289" s="59"/>
      <c r="AUW289" s="59"/>
      <c r="AUX289" s="59"/>
      <c r="AUY289" s="59"/>
      <c r="AUZ289" s="59"/>
      <c r="AVA289" s="59"/>
      <c r="AVB289" s="59"/>
      <c r="AVC289" s="59"/>
      <c r="AVD289" s="59"/>
      <c r="AVE289" s="59"/>
      <c r="AVF289" s="59"/>
      <c r="AVG289" s="59"/>
      <c r="AVH289" s="59"/>
      <c r="AVI289" s="59"/>
      <c r="AVJ289" s="59"/>
      <c r="AVK289" s="59"/>
      <c r="AVL289" s="59"/>
      <c r="AVM289" s="59"/>
      <c r="AVN289" s="59"/>
      <c r="AVO289" s="59"/>
      <c r="AVP289" s="59"/>
      <c r="AVQ289" s="59"/>
      <c r="AVR289" s="59"/>
      <c r="AVS289" s="59"/>
      <c r="AVT289" s="59"/>
      <c r="AVU289" s="59"/>
      <c r="AVV289" s="59"/>
      <c r="AVW289" s="59"/>
      <c r="AVX289" s="59"/>
      <c r="AVY289" s="59"/>
      <c r="AVZ289" s="59"/>
      <c r="AWA289" s="59"/>
      <c r="AWB289" s="59"/>
      <c r="AWC289" s="59"/>
      <c r="AWD289" s="59"/>
      <c r="AWE289" s="59"/>
      <c r="AWF289" s="59"/>
      <c r="AWG289" s="59"/>
      <c r="AWH289" s="59"/>
      <c r="AWI289" s="59"/>
      <c r="AWJ289" s="59"/>
      <c r="AWK289" s="59"/>
      <c r="AWL289" s="59"/>
      <c r="AWM289" s="59"/>
      <c r="AWN289" s="59"/>
      <c r="AWO289" s="59"/>
      <c r="AWP289" s="59"/>
      <c r="AWQ289" s="59"/>
      <c r="AWR289" s="59"/>
      <c r="AWS289" s="59"/>
      <c r="AWT289" s="59"/>
      <c r="AWU289" s="59"/>
      <c r="AWV289" s="59"/>
      <c r="AWW289" s="59"/>
      <c r="AWX289" s="59"/>
      <c r="AWY289" s="59"/>
      <c r="AWZ289" s="59"/>
      <c r="AXA289" s="59"/>
      <c r="AXB289" s="59"/>
      <c r="AXC289" s="59"/>
      <c r="AXD289" s="59"/>
      <c r="AXE289" s="59"/>
      <c r="AXF289" s="59"/>
      <c r="AXG289" s="59"/>
      <c r="AXH289" s="59"/>
      <c r="AXI289" s="59"/>
      <c r="AXJ289" s="59"/>
      <c r="AXK289" s="59"/>
      <c r="AXL289" s="59"/>
      <c r="AXM289" s="59"/>
      <c r="AXN289" s="59"/>
      <c r="AXO289" s="59"/>
      <c r="AXP289" s="59"/>
      <c r="AXQ289" s="59"/>
      <c r="AXR289" s="59"/>
      <c r="AXS289" s="59"/>
      <c r="AXT289" s="59"/>
      <c r="AXU289" s="59"/>
      <c r="AXV289" s="59"/>
      <c r="AXW289" s="59"/>
      <c r="AXX289" s="59"/>
      <c r="AXY289" s="59"/>
      <c r="AXZ289" s="59"/>
      <c r="AYA289" s="59"/>
      <c r="AYB289" s="59"/>
      <c r="AYC289" s="59"/>
      <c r="AYD289" s="59"/>
      <c r="AYE289" s="59"/>
      <c r="AYF289" s="59"/>
      <c r="AYG289" s="59"/>
      <c r="AYH289" s="59"/>
      <c r="AYI289" s="59"/>
      <c r="AYJ289" s="59"/>
      <c r="AYK289" s="59"/>
      <c r="AYL289" s="59"/>
      <c r="AYM289" s="59"/>
      <c r="AYN289" s="59"/>
      <c r="AYO289" s="59"/>
      <c r="AYP289" s="59"/>
      <c r="AYQ289" s="59"/>
      <c r="AYR289" s="59"/>
      <c r="AYS289" s="59"/>
      <c r="AYT289" s="59"/>
      <c r="AYU289" s="59"/>
      <c r="AYV289" s="59"/>
      <c r="AYW289" s="59"/>
      <c r="AYX289" s="59"/>
      <c r="AYY289" s="59"/>
      <c r="AYZ289" s="59"/>
      <c r="AZA289" s="59"/>
      <c r="AZB289" s="59"/>
      <c r="AZC289" s="59"/>
      <c r="AZD289" s="59"/>
      <c r="AZE289" s="59"/>
      <c r="AZF289" s="59"/>
      <c r="AZG289" s="59"/>
      <c r="AZH289" s="59"/>
      <c r="AZI289" s="59"/>
      <c r="AZJ289" s="59"/>
      <c r="AZK289" s="59"/>
      <c r="AZL289" s="59"/>
      <c r="AZM289" s="59"/>
      <c r="AZN289" s="59"/>
      <c r="AZO289" s="59"/>
      <c r="AZP289" s="59"/>
      <c r="AZQ289" s="59"/>
      <c r="AZR289" s="59"/>
      <c r="AZS289" s="59"/>
      <c r="AZT289" s="59"/>
      <c r="AZU289" s="59"/>
      <c r="AZV289" s="59"/>
      <c r="AZW289" s="59"/>
      <c r="AZX289" s="59"/>
      <c r="AZY289" s="59"/>
      <c r="AZZ289" s="59"/>
      <c r="BAA289" s="59"/>
      <c r="BAB289" s="59"/>
      <c r="BAC289" s="59"/>
      <c r="BAD289" s="59"/>
      <c r="BAE289" s="59"/>
      <c r="BAF289" s="59"/>
      <c r="BAG289" s="59"/>
      <c r="BAH289" s="59"/>
      <c r="BAI289" s="59"/>
      <c r="BAJ289" s="59"/>
      <c r="BAK289" s="59"/>
      <c r="BAL289" s="59"/>
      <c r="BAM289" s="59"/>
      <c r="BAN289" s="59"/>
      <c r="BAO289" s="59"/>
      <c r="BAP289" s="59"/>
      <c r="BAQ289" s="59"/>
      <c r="BAR289" s="59"/>
      <c r="BAS289" s="59"/>
      <c r="BAT289" s="59"/>
      <c r="BAU289" s="59"/>
      <c r="BAV289" s="59"/>
      <c r="BAW289" s="59"/>
      <c r="BAX289" s="59"/>
      <c r="BAY289" s="59"/>
      <c r="BAZ289" s="59"/>
      <c r="BBA289" s="59"/>
      <c r="BBB289" s="59"/>
      <c r="BBC289" s="59"/>
      <c r="BBD289" s="59"/>
      <c r="BBE289" s="59"/>
      <c r="BBF289" s="59"/>
      <c r="BBG289" s="59"/>
      <c r="BBH289" s="59"/>
      <c r="BBI289" s="59"/>
      <c r="BBJ289" s="59"/>
      <c r="BBK289" s="59"/>
      <c r="BBL289" s="59"/>
      <c r="BBM289" s="59"/>
      <c r="BBN289" s="59"/>
      <c r="BBO289" s="59"/>
      <c r="BBP289" s="59"/>
      <c r="BBQ289" s="59"/>
      <c r="BBR289" s="59"/>
      <c r="BBS289" s="59"/>
      <c r="BBT289" s="59"/>
      <c r="BBU289" s="59"/>
      <c r="BBV289" s="59"/>
      <c r="BBW289" s="59"/>
      <c r="BBX289" s="59"/>
      <c r="BBY289" s="59"/>
      <c r="BBZ289" s="59"/>
      <c r="BCA289" s="59"/>
      <c r="BCB289" s="59"/>
      <c r="BCC289" s="59"/>
      <c r="BCD289" s="59"/>
      <c r="BCE289" s="59"/>
      <c r="BCF289" s="59"/>
      <c r="BCG289" s="59"/>
      <c r="BCH289" s="59"/>
      <c r="BCI289" s="59"/>
      <c r="BCJ289" s="59"/>
      <c r="BCK289" s="59"/>
      <c r="BCL289" s="59"/>
      <c r="BCM289" s="59"/>
      <c r="BCN289" s="59"/>
      <c r="BCO289" s="59"/>
      <c r="BCP289" s="59"/>
      <c r="BCQ289" s="59"/>
      <c r="BCR289" s="59"/>
      <c r="BCS289" s="59"/>
      <c r="BCT289" s="59"/>
      <c r="BCU289" s="59"/>
      <c r="BCV289" s="59"/>
      <c r="BCW289" s="59"/>
      <c r="BCX289" s="59"/>
      <c r="BCY289" s="59"/>
      <c r="BCZ289" s="59"/>
      <c r="BDA289" s="59"/>
      <c r="BDB289" s="59"/>
      <c r="BDC289" s="59"/>
      <c r="BDD289" s="59"/>
      <c r="BDE289" s="59"/>
      <c r="BDF289" s="59"/>
      <c r="BDG289" s="59"/>
      <c r="BDH289" s="59"/>
      <c r="BDI289" s="59"/>
      <c r="BDJ289" s="59"/>
      <c r="BDK289" s="59"/>
      <c r="BDL289" s="59"/>
      <c r="BDM289" s="59"/>
      <c r="BDN289" s="59"/>
      <c r="BDO289" s="59"/>
      <c r="BDP289" s="59"/>
      <c r="BDQ289" s="59"/>
      <c r="BDR289" s="59"/>
      <c r="BDS289" s="59"/>
      <c r="BDT289" s="59"/>
      <c r="BDU289" s="59"/>
      <c r="BDV289" s="59"/>
      <c r="BDW289" s="59"/>
      <c r="BDX289" s="59"/>
      <c r="BDY289" s="59"/>
      <c r="BDZ289" s="59"/>
      <c r="BEA289" s="59"/>
      <c r="BEB289" s="59"/>
      <c r="BEC289" s="59"/>
      <c r="BED289" s="59"/>
      <c r="BEE289" s="59"/>
      <c r="BEF289" s="59"/>
      <c r="BEG289" s="59"/>
      <c r="BEH289" s="59"/>
      <c r="BEI289" s="59"/>
      <c r="BEJ289" s="59"/>
      <c r="BEK289" s="59"/>
      <c r="BEL289" s="59"/>
      <c r="BEM289" s="59"/>
      <c r="BEN289" s="59"/>
      <c r="BEO289" s="59"/>
      <c r="BEP289" s="59"/>
      <c r="BEQ289" s="59"/>
      <c r="BER289" s="59"/>
      <c r="BES289" s="59"/>
      <c r="BET289" s="59"/>
      <c r="BEU289" s="59"/>
      <c r="BEV289" s="59"/>
      <c r="BEW289" s="59"/>
      <c r="BEX289" s="59"/>
      <c r="BEY289" s="59"/>
      <c r="BEZ289" s="59"/>
      <c r="BFA289" s="59"/>
      <c r="BFB289" s="59"/>
      <c r="BFC289" s="59"/>
      <c r="BFD289" s="59"/>
      <c r="BFE289" s="59"/>
      <c r="BFF289" s="59"/>
      <c r="BFG289" s="59"/>
      <c r="BFH289" s="59"/>
      <c r="BFI289" s="59"/>
      <c r="BFJ289" s="59"/>
      <c r="BFK289" s="59"/>
      <c r="BFL289" s="59"/>
      <c r="BFM289" s="59"/>
      <c r="BFN289" s="59"/>
      <c r="BFO289" s="59"/>
      <c r="BFP289" s="59"/>
      <c r="BFQ289" s="59"/>
      <c r="BFR289" s="59"/>
      <c r="BFS289" s="59"/>
      <c r="BFT289" s="59"/>
      <c r="BFU289" s="59"/>
      <c r="BFV289" s="59"/>
      <c r="BFW289" s="59"/>
      <c r="BFX289" s="59"/>
      <c r="BFY289" s="59"/>
      <c r="BFZ289" s="59"/>
      <c r="BGA289" s="59"/>
      <c r="BGB289" s="59"/>
      <c r="BGC289" s="59"/>
      <c r="BGD289" s="59"/>
      <c r="BGE289" s="59"/>
      <c r="BGF289" s="59"/>
      <c r="BGG289" s="59"/>
      <c r="BGH289" s="59"/>
      <c r="BGI289" s="59"/>
      <c r="BGJ289" s="59"/>
      <c r="BGK289" s="59"/>
      <c r="BGL289" s="59"/>
      <c r="BGM289" s="59"/>
      <c r="BGN289" s="59"/>
      <c r="BGO289" s="59"/>
      <c r="BGP289" s="59"/>
      <c r="BGQ289" s="59"/>
      <c r="BGR289" s="59"/>
      <c r="BGS289" s="59"/>
      <c r="BGT289" s="59"/>
      <c r="BGU289" s="59"/>
      <c r="BGV289" s="59"/>
      <c r="BGW289" s="59"/>
      <c r="BGX289" s="59"/>
      <c r="BGY289" s="59"/>
      <c r="BGZ289" s="59"/>
      <c r="BHA289" s="59"/>
      <c r="BHB289" s="59"/>
      <c r="BHC289" s="59"/>
      <c r="BHD289" s="59"/>
      <c r="BHE289" s="59"/>
      <c r="BHF289" s="59"/>
      <c r="BHG289" s="59"/>
      <c r="BHH289" s="59"/>
      <c r="BHI289" s="59"/>
      <c r="BHJ289" s="59"/>
      <c r="BHK289" s="59"/>
      <c r="BHL289" s="59"/>
      <c r="BHM289" s="59"/>
      <c r="BHN289" s="59"/>
      <c r="BHO289" s="59"/>
      <c r="BHP289" s="59"/>
      <c r="BHQ289" s="59"/>
      <c r="BHR289" s="59"/>
      <c r="BHS289" s="59"/>
      <c r="BHT289" s="59"/>
      <c r="BHU289" s="59"/>
      <c r="BHV289" s="59"/>
      <c r="BHW289" s="59"/>
      <c r="BHX289" s="59"/>
      <c r="BHY289" s="59"/>
      <c r="BHZ289" s="59"/>
      <c r="BIA289" s="59"/>
      <c r="BIB289" s="59"/>
      <c r="BIC289" s="59"/>
      <c r="BID289" s="59"/>
      <c r="BIE289" s="59"/>
      <c r="BIF289" s="59"/>
      <c r="BIG289" s="59"/>
      <c r="BIH289" s="59"/>
      <c r="BII289" s="59"/>
      <c r="BIJ289" s="59"/>
      <c r="BIK289" s="59"/>
      <c r="BIL289" s="59"/>
      <c r="BIM289" s="59"/>
      <c r="BIN289" s="59"/>
      <c r="BIO289" s="59"/>
      <c r="BIP289" s="59"/>
      <c r="BIQ289" s="59"/>
      <c r="BIR289" s="59"/>
      <c r="BIS289" s="59"/>
      <c r="BIT289" s="59"/>
      <c r="BIU289" s="59"/>
      <c r="BIV289" s="59"/>
      <c r="BIW289" s="59"/>
      <c r="BIX289" s="59"/>
      <c r="BIY289" s="59"/>
      <c r="BIZ289" s="59"/>
      <c r="BJA289" s="59"/>
      <c r="BJB289" s="59"/>
      <c r="BJC289" s="59"/>
      <c r="BJD289" s="59"/>
      <c r="BJE289" s="59"/>
      <c r="BJF289" s="59"/>
      <c r="BJG289" s="59"/>
      <c r="BJH289" s="59"/>
      <c r="BJI289" s="59"/>
      <c r="BJJ289" s="59"/>
      <c r="BJK289" s="59"/>
      <c r="BJL289" s="59"/>
      <c r="BJM289" s="59"/>
      <c r="BJN289" s="59"/>
      <c r="BJO289" s="59"/>
      <c r="BJP289" s="59"/>
      <c r="BJQ289" s="59"/>
      <c r="BJR289" s="59"/>
      <c r="BJS289" s="59"/>
      <c r="BJT289" s="59"/>
      <c r="BJU289" s="59"/>
      <c r="BJV289" s="59"/>
      <c r="BJW289" s="59"/>
      <c r="BJX289" s="59"/>
      <c r="BJY289" s="59"/>
      <c r="BJZ289" s="59"/>
      <c r="BKA289" s="59"/>
      <c r="BKB289" s="59"/>
      <c r="BKC289" s="59"/>
      <c r="BKD289" s="59"/>
      <c r="BKE289" s="59"/>
      <c r="BKF289" s="59"/>
      <c r="BKG289" s="59"/>
      <c r="BKH289" s="59"/>
      <c r="BKI289" s="59"/>
      <c r="BKJ289" s="59"/>
      <c r="BKK289" s="59"/>
      <c r="BKL289" s="59"/>
      <c r="BKM289" s="59"/>
      <c r="BKN289" s="59"/>
      <c r="BKO289" s="59"/>
      <c r="BKP289" s="59"/>
      <c r="BKQ289" s="59"/>
      <c r="BKR289" s="59"/>
      <c r="BKS289" s="59"/>
      <c r="BKT289" s="59"/>
      <c r="BKU289" s="59"/>
      <c r="BKV289" s="59"/>
      <c r="BKW289" s="59"/>
      <c r="BKX289" s="59"/>
      <c r="BKY289" s="59"/>
      <c r="BKZ289" s="59"/>
      <c r="BLA289" s="59"/>
      <c r="BLB289" s="59"/>
      <c r="BLC289" s="59"/>
      <c r="BLD289" s="59"/>
      <c r="BLE289" s="59"/>
      <c r="BLF289" s="59"/>
      <c r="BLG289" s="59"/>
      <c r="BLH289" s="59"/>
      <c r="BLI289" s="59"/>
      <c r="BLJ289" s="59"/>
      <c r="BLK289" s="59"/>
      <c r="BLL289" s="59"/>
      <c r="BLM289" s="59"/>
      <c r="BLN289" s="59"/>
      <c r="BLO289" s="59"/>
      <c r="BLP289" s="59"/>
      <c r="BLQ289" s="59"/>
      <c r="BLR289" s="59"/>
      <c r="BLS289" s="59"/>
      <c r="BLT289" s="59"/>
      <c r="BLU289" s="59"/>
      <c r="BLV289" s="59"/>
      <c r="BLW289" s="59"/>
      <c r="BLX289" s="59"/>
      <c r="BLY289" s="59"/>
      <c r="BLZ289" s="59"/>
      <c r="BMA289" s="59"/>
      <c r="BMB289" s="59"/>
      <c r="BMC289" s="59"/>
      <c r="BMD289" s="59"/>
      <c r="BME289" s="59"/>
      <c r="BMF289" s="59"/>
      <c r="BMG289" s="59"/>
      <c r="BMH289" s="59"/>
      <c r="BMI289" s="59"/>
      <c r="BMJ289" s="59"/>
      <c r="BMK289" s="59"/>
      <c r="BML289" s="59"/>
      <c r="BMM289" s="59"/>
      <c r="BMN289" s="59"/>
      <c r="BMO289" s="59"/>
      <c r="BMP289" s="59"/>
      <c r="BMQ289" s="59"/>
      <c r="BMR289" s="59"/>
      <c r="BMS289" s="59"/>
      <c r="BMT289" s="59"/>
      <c r="BMU289" s="59"/>
      <c r="BMV289" s="59"/>
      <c r="BMW289" s="59"/>
      <c r="BMX289" s="59"/>
      <c r="BMY289" s="59"/>
      <c r="BMZ289" s="59"/>
      <c r="BNA289" s="59"/>
      <c r="BNB289" s="59"/>
      <c r="BNC289" s="59"/>
      <c r="BND289" s="59"/>
      <c r="BNE289" s="59"/>
      <c r="BNF289" s="59"/>
      <c r="BNG289" s="59"/>
      <c r="BNH289" s="59"/>
      <c r="BNI289" s="59"/>
      <c r="BNJ289" s="59"/>
      <c r="BNK289" s="59"/>
      <c r="BNL289" s="59"/>
      <c r="BNM289" s="59"/>
      <c r="BNN289" s="59"/>
      <c r="BNO289" s="59"/>
      <c r="BNP289" s="59"/>
      <c r="BNQ289" s="59"/>
      <c r="BNR289" s="59"/>
      <c r="BNS289" s="59"/>
      <c r="BNT289" s="59"/>
      <c r="BNU289" s="59"/>
      <c r="BNV289" s="59"/>
      <c r="BNW289" s="59"/>
      <c r="BNX289" s="59"/>
      <c r="BNY289" s="59"/>
      <c r="BNZ289" s="59"/>
      <c r="BOA289" s="59"/>
      <c r="BOB289" s="59"/>
      <c r="BOC289" s="59"/>
      <c r="BOD289" s="59"/>
      <c r="BOE289" s="59"/>
      <c r="BOF289" s="59"/>
      <c r="BOG289" s="59"/>
      <c r="BOH289" s="59"/>
      <c r="BOI289" s="59"/>
      <c r="BOJ289" s="59"/>
      <c r="BOK289" s="59"/>
      <c r="BOL289" s="59"/>
      <c r="BOM289" s="59"/>
      <c r="BON289" s="59"/>
      <c r="BOO289" s="59"/>
      <c r="BOP289" s="59"/>
      <c r="BOQ289" s="59"/>
      <c r="BOR289" s="59"/>
      <c r="BOS289" s="59"/>
      <c r="BOT289" s="59"/>
      <c r="BOU289" s="59"/>
      <c r="BOV289" s="59"/>
      <c r="BOW289" s="59"/>
      <c r="BOX289" s="59"/>
      <c r="BOY289" s="59"/>
      <c r="BOZ289" s="59"/>
      <c r="BPA289" s="59"/>
      <c r="BPB289" s="59"/>
      <c r="BPC289" s="59"/>
      <c r="BPD289" s="59"/>
      <c r="BPE289" s="59"/>
      <c r="BPF289" s="59"/>
      <c r="BPG289" s="59"/>
      <c r="BPH289" s="59"/>
      <c r="BPI289" s="59"/>
      <c r="BPJ289" s="59"/>
      <c r="BPK289" s="59"/>
      <c r="BPL289" s="59"/>
      <c r="BPM289" s="59"/>
      <c r="BPN289" s="59"/>
      <c r="BPO289" s="59"/>
      <c r="BPP289" s="59"/>
      <c r="BPQ289" s="59"/>
      <c r="BPR289" s="59"/>
      <c r="BPS289" s="59"/>
      <c r="BPT289" s="59"/>
      <c r="BPU289" s="59"/>
      <c r="BPV289" s="59"/>
      <c r="BPW289" s="59"/>
      <c r="BPX289" s="59"/>
      <c r="BPY289" s="59"/>
      <c r="BPZ289" s="59"/>
      <c r="BQA289" s="59"/>
      <c r="BQB289" s="59"/>
      <c r="BQC289" s="59"/>
      <c r="BQD289" s="59"/>
      <c r="BQE289" s="59"/>
      <c r="BQF289" s="59"/>
      <c r="BQG289" s="59"/>
      <c r="BQH289" s="59"/>
      <c r="BQI289" s="59"/>
      <c r="BQJ289" s="59"/>
      <c r="BQK289" s="59"/>
      <c r="BQL289" s="59"/>
      <c r="BQM289" s="59"/>
      <c r="BQN289" s="59"/>
      <c r="BQO289" s="59"/>
      <c r="BQP289" s="59"/>
      <c r="BQQ289" s="59"/>
      <c r="BQR289" s="59"/>
      <c r="BQS289" s="59"/>
      <c r="BQT289" s="59"/>
      <c r="BQU289" s="59"/>
      <c r="BQV289" s="59"/>
      <c r="BQW289" s="59"/>
      <c r="BQX289" s="59"/>
      <c r="BQY289" s="59"/>
      <c r="BQZ289" s="59"/>
      <c r="BRA289" s="59"/>
      <c r="BRB289" s="59"/>
      <c r="BRC289" s="59"/>
      <c r="BRD289" s="59"/>
      <c r="BRE289" s="59"/>
      <c r="BRF289" s="59"/>
      <c r="BRG289" s="59"/>
      <c r="BRH289" s="59"/>
      <c r="BRI289" s="59"/>
      <c r="BRJ289" s="59"/>
      <c r="BRK289" s="59"/>
      <c r="BRL289" s="59"/>
      <c r="BRM289" s="59"/>
      <c r="BRN289" s="59"/>
      <c r="BRO289" s="59"/>
      <c r="BRP289" s="59"/>
      <c r="BRQ289" s="59"/>
      <c r="BRR289" s="59"/>
      <c r="BRS289" s="59"/>
      <c r="BRT289" s="59"/>
      <c r="BRU289" s="59"/>
      <c r="BRV289" s="59"/>
      <c r="BRW289" s="59"/>
      <c r="BRX289" s="59"/>
      <c r="BRY289" s="59"/>
      <c r="BRZ289" s="59"/>
      <c r="BSA289" s="59"/>
      <c r="BSB289" s="59"/>
      <c r="BSC289" s="59"/>
      <c r="BSD289" s="59"/>
      <c r="BSE289" s="59"/>
      <c r="BSF289" s="59"/>
      <c r="BSG289" s="59"/>
      <c r="BSH289" s="59"/>
      <c r="BSI289" s="59"/>
      <c r="BSJ289" s="59"/>
      <c r="BSK289" s="59"/>
      <c r="BSL289" s="59"/>
      <c r="BSM289" s="59"/>
      <c r="BSN289" s="59"/>
      <c r="BSO289" s="59"/>
      <c r="BSP289" s="59"/>
      <c r="BSQ289" s="59"/>
      <c r="BSR289" s="59"/>
      <c r="BSS289" s="59"/>
      <c r="BST289" s="59"/>
      <c r="BSU289" s="59"/>
      <c r="BSV289" s="59"/>
      <c r="BSW289" s="59"/>
      <c r="BSX289" s="59"/>
      <c r="BSY289" s="59"/>
      <c r="BSZ289" s="59"/>
      <c r="BTA289" s="59"/>
      <c r="BTB289" s="59"/>
      <c r="BTC289" s="59"/>
      <c r="BTD289" s="59"/>
      <c r="BTE289" s="59"/>
      <c r="BTF289" s="59"/>
      <c r="BTG289" s="59"/>
      <c r="BTH289" s="59"/>
      <c r="BTI289" s="59"/>
      <c r="BTJ289" s="59"/>
      <c r="BTK289" s="59"/>
      <c r="BTL289" s="59"/>
      <c r="BTM289" s="59"/>
      <c r="BTN289" s="59"/>
      <c r="BTO289" s="59"/>
      <c r="BTP289" s="59"/>
      <c r="BTQ289" s="59"/>
      <c r="BTR289" s="59"/>
      <c r="BTS289" s="59"/>
      <c r="BTT289" s="59"/>
      <c r="BTU289" s="59"/>
      <c r="BTV289" s="59"/>
      <c r="BTW289" s="59"/>
      <c r="BTX289" s="59"/>
      <c r="BTY289" s="59"/>
      <c r="BTZ289" s="59"/>
      <c r="BUA289" s="59"/>
      <c r="BUB289" s="59"/>
      <c r="BUC289" s="59"/>
      <c r="BUD289" s="59"/>
      <c r="BUE289" s="59"/>
      <c r="BUF289" s="59"/>
      <c r="BUG289" s="59"/>
      <c r="BUH289" s="59"/>
      <c r="BUI289" s="59"/>
      <c r="BUJ289" s="59"/>
      <c r="BUK289" s="59"/>
      <c r="BUL289" s="59"/>
      <c r="BUM289" s="59"/>
      <c r="BUN289" s="59"/>
      <c r="BUO289" s="59"/>
      <c r="BUP289" s="59"/>
      <c r="BUQ289" s="59"/>
      <c r="BUR289" s="59"/>
      <c r="BUS289" s="59"/>
      <c r="BUT289" s="59"/>
      <c r="BUU289" s="59"/>
      <c r="BUV289" s="59"/>
      <c r="BUW289" s="59"/>
      <c r="BUX289" s="59"/>
      <c r="BUY289" s="59"/>
      <c r="BUZ289" s="59"/>
      <c r="BVA289" s="59"/>
      <c r="BVB289" s="59"/>
      <c r="BVC289" s="59"/>
      <c r="BVD289" s="59"/>
      <c r="BVE289" s="59"/>
      <c r="BVF289" s="59"/>
      <c r="BVG289" s="59"/>
      <c r="BVH289" s="59"/>
      <c r="BVI289" s="59"/>
      <c r="BVJ289" s="59"/>
      <c r="BVK289" s="59"/>
      <c r="BVL289" s="59"/>
      <c r="BVM289" s="59"/>
      <c r="BVN289" s="59"/>
      <c r="BVO289" s="59"/>
      <c r="BVP289" s="59"/>
      <c r="BVQ289" s="59"/>
      <c r="BVR289" s="59"/>
      <c r="BVS289" s="59"/>
      <c r="BVT289" s="59"/>
      <c r="BVU289" s="59"/>
      <c r="BVV289" s="59"/>
      <c r="BVW289" s="59"/>
      <c r="BVX289" s="59"/>
      <c r="BVY289" s="59"/>
      <c r="BVZ289" s="59"/>
      <c r="BWA289" s="59"/>
      <c r="BWB289" s="59"/>
      <c r="BWC289" s="59"/>
      <c r="BWD289" s="59"/>
      <c r="BWE289" s="59"/>
      <c r="BWF289" s="59"/>
      <c r="BWG289" s="59"/>
      <c r="BWH289" s="59"/>
      <c r="BWI289" s="59"/>
      <c r="BWJ289" s="59"/>
      <c r="BWK289" s="59"/>
      <c r="BWL289" s="59"/>
      <c r="BWM289" s="59"/>
      <c r="BWN289" s="59"/>
      <c r="BWO289" s="59"/>
      <c r="BWP289" s="59"/>
      <c r="BWQ289" s="59"/>
      <c r="BWR289" s="59"/>
      <c r="BWS289" s="59"/>
      <c r="BWT289" s="59"/>
      <c r="BWU289" s="59"/>
      <c r="BWV289" s="59"/>
      <c r="BWW289" s="59"/>
      <c r="BWX289" s="59"/>
      <c r="BWY289" s="59"/>
      <c r="BWZ289" s="59"/>
      <c r="BXA289" s="59"/>
      <c r="BXB289" s="59"/>
      <c r="BXC289" s="59"/>
      <c r="BXD289" s="59"/>
      <c r="BXE289" s="59"/>
      <c r="BXF289" s="59"/>
      <c r="BXG289" s="59"/>
      <c r="BXH289" s="59"/>
      <c r="BXI289" s="59"/>
      <c r="BXJ289" s="59"/>
      <c r="BXK289" s="59"/>
      <c r="BXL289" s="59"/>
      <c r="BXM289" s="59"/>
      <c r="BXN289" s="59"/>
      <c r="BXO289" s="59"/>
      <c r="BXP289" s="59"/>
      <c r="BXQ289" s="59"/>
      <c r="BXR289" s="59"/>
      <c r="BXS289" s="59"/>
      <c r="BXT289" s="59"/>
      <c r="BXU289" s="59"/>
      <c r="BXV289" s="59"/>
      <c r="BXW289" s="59"/>
      <c r="BXX289" s="59"/>
      <c r="BXY289" s="59"/>
      <c r="BXZ289" s="59"/>
      <c r="BYA289" s="59"/>
      <c r="BYB289" s="59"/>
      <c r="BYC289" s="59"/>
      <c r="BYD289" s="59"/>
      <c r="BYE289" s="59"/>
      <c r="BYF289" s="59"/>
      <c r="BYG289" s="59"/>
      <c r="BYH289" s="59"/>
      <c r="BYI289" s="59"/>
      <c r="BYJ289" s="59"/>
      <c r="BYK289" s="59"/>
      <c r="BYL289" s="59"/>
      <c r="BYM289" s="59"/>
      <c r="BYN289" s="59"/>
      <c r="BYO289" s="59"/>
      <c r="BYP289" s="59"/>
      <c r="BYQ289" s="59"/>
      <c r="BYR289" s="59"/>
      <c r="BYS289" s="59"/>
      <c r="BYT289" s="59"/>
      <c r="BYU289" s="59"/>
      <c r="BYV289" s="59"/>
      <c r="BYW289" s="59"/>
      <c r="BYX289" s="59"/>
      <c r="BYY289" s="59"/>
      <c r="BYZ289" s="59"/>
      <c r="BZA289" s="59"/>
      <c r="BZB289" s="59"/>
      <c r="BZC289" s="59"/>
      <c r="BZD289" s="59"/>
      <c r="BZE289" s="59"/>
      <c r="BZF289" s="59"/>
      <c r="BZG289" s="59"/>
      <c r="BZH289" s="59"/>
      <c r="BZI289" s="59"/>
      <c r="BZJ289" s="59"/>
      <c r="BZK289" s="59"/>
      <c r="BZL289" s="59"/>
      <c r="BZM289" s="59"/>
      <c r="BZN289" s="59"/>
      <c r="BZO289" s="59"/>
      <c r="BZP289" s="59"/>
      <c r="BZQ289" s="59"/>
      <c r="BZR289" s="59"/>
      <c r="BZS289" s="59"/>
      <c r="BZT289" s="59"/>
      <c r="BZU289" s="59"/>
      <c r="BZV289" s="59"/>
      <c r="BZW289" s="59"/>
      <c r="BZX289" s="59"/>
      <c r="BZY289" s="59"/>
      <c r="BZZ289" s="59"/>
      <c r="CAA289" s="59"/>
      <c r="CAB289" s="59"/>
      <c r="CAC289" s="59"/>
      <c r="CAD289" s="59"/>
      <c r="CAE289" s="59"/>
      <c r="CAF289" s="59"/>
      <c r="CAG289" s="59"/>
      <c r="CAH289" s="59"/>
      <c r="CAI289" s="59"/>
      <c r="CAJ289" s="59"/>
      <c r="CAK289" s="59"/>
      <c r="CAL289" s="59"/>
      <c r="CAM289" s="59"/>
      <c r="CAN289" s="59"/>
      <c r="CAO289" s="59"/>
      <c r="CAP289" s="59"/>
      <c r="CAQ289" s="59"/>
      <c r="CAR289" s="59"/>
      <c r="CAS289" s="59"/>
      <c r="CAT289" s="59"/>
      <c r="CAU289" s="59"/>
      <c r="CAV289" s="59"/>
      <c r="CAW289" s="59"/>
      <c r="CAX289" s="59"/>
      <c r="CAY289" s="59"/>
      <c r="CAZ289" s="59"/>
      <c r="CBA289" s="59"/>
      <c r="CBB289" s="59"/>
      <c r="CBC289" s="59"/>
      <c r="CBD289" s="59"/>
      <c r="CBE289" s="59"/>
      <c r="CBF289" s="59"/>
      <c r="CBG289" s="59"/>
      <c r="CBH289" s="59"/>
      <c r="CBI289" s="59"/>
      <c r="CBJ289" s="59"/>
      <c r="CBK289" s="59"/>
      <c r="CBL289" s="59"/>
      <c r="CBM289" s="59"/>
      <c r="CBN289" s="59"/>
      <c r="CBO289" s="59"/>
      <c r="CBP289" s="59"/>
      <c r="CBQ289" s="59"/>
      <c r="CBR289" s="59"/>
      <c r="CBS289" s="59"/>
      <c r="CBT289" s="59"/>
      <c r="CBU289" s="59"/>
      <c r="CBV289" s="59"/>
      <c r="CBW289" s="59"/>
      <c r="CBX289" s="59"/>
      <c r="CBY289" s="59"/>
      <c r="CBZ289" s="59"/>
      <c r="CCA289" s="59"/>
      <c r="CCB289" s="59"/>
      <c r="CCC289" s="59"/>
      <c r="CCD289" s="59"/>
      <c r="CCE289" s="59"/>
      <c r="CCF289" s="59"/>
      <c r="CCG289" s="59"/>
      <c r="CCH289" s="59"/>
      <c r="CCI289" s="59"/>
      <c r="CCJ289" s="59"/>
      <c r="CCK289" s="59"/>
      <c r="CCL289" s="59"/>
      <c r="CCM289" s="59"/>
      <c r="CCN289" s="59"/>
      <c r="CCO289" s="59"/>
      <c r="CCP289" s="59"/>
      <c r="CCQ289" s="59"/>
      <c r="CCR289" s="59"/>
      <c r="CCS289" s="59"/>
      <c r="CCT289" s="59"/>
      <c r="CCU289" s="59"/>
      <c r="CCV289" s="59"/>
      <c r="CCW289" s="59"/>
      <c r="CCX289" s="59"/>
      <c r="CCY289" s="59"/>
      <c r="CCZ289" s="59"/>
      <c r="CDA289" s="59"/>
      <c r="CDB289" s="59"/>
      <c r="CDC289" s="59"/>
      <c r="CDD289" s="59"/>
      <c r="CDE289" s="59"/>
      <c r="CDF289" s="59"/>
      <c r="CDG289" s="59"/>
      <c r="CDH289" s="59"/>
      <c r="CDI289" s="59"/>
      <c r="CDJ289" s="59"/>
      <c r="CDK289" s="59"/>
      <c r="CDL289" s="59"/>
      <c r="CDM289" s="59"/>
      <c r="CDN289" s="59"/>
      <c r="CDO289" s="59"/>
      <c r="CDP289" s="59"/>
      <c r="CDQ289" s="59"/>
      <c r="CDR289" s="59"/>
      <c r="CDS289" s="59"/>
      <c r="CDT289" s="59"/>
      <c r="CDU289" s="59"/>
      <c r="CDV289" s="59"/>
      <c r="CDW289" s="59"/>
      <c r="CDX289" s="59"/>
      <c r="CDY289" s="59"/>
      <c r="CDZ289" s="59"/>
      <c r="CEA289" s="59"/>
      <c r="CEB289" s="59"/>
      <c r="CEC289" s="59"/>
      <c r="CED289" s="59"/>
      <c r="CEE289" s="59"/>
      <c r="CEF289" s="59"/>
      <c r="CEG289" s="59"/>
      <c r="CEH289" s="59"/>
      <c r="CEI289" s="59"/>
      <c r="CEJ289" s="59"/>
      <c r="CEK289" s="59"/>
      <c r="CEL289" s="59"/>
      <c r="CEM289" s="59"/>
      <c r="CEN289" s="59"/>
      <c r="CEO289" s="59"/>
      <c r="CEP289" s="59"/>
      <c r="CEQ289" s="59"/>
      <c r="CER289" s="59"/>
      <c r="CES289" s="59"/>
      <c r="CET289" s="59"/>
      <c r="CEU289" s="59"/>
      <c r="CEV289" s="59"/>
      <c r="CEW289" s="59"/>
      <c r="CEX289" s="59"/>
      <c r="CEY289" s="59"/>
      <c r="CEZ289" s="59"/>
      <c r="CFA289" s="59"/>
      <c r="CFB289" s="59"/>
      <c r="CFC289" s="59"/>
      <c r="CFD289" s="59"/>
      <c r="CFE289" s="59"/>
      <c r="CFF289" s="59"/>
      <c r="CFG289" s="59"/>
      <c r="CFH289" s="59"/>
      <c r="CFI289" s="59"/>
      <c r="CFJ289" s="59"/>
      <c r="CFK289" s="59"/>
      <c r="CFL289" s="59"/>
      <c r="CFM289" s="59"/>
      <c r="CFN289" s="59"/>
      <c r="CFO289" s="59"/>
      <c r="CFP289" s="59"/>
      <c r="CFQ289" s="59"/>
      <c r="CFR289" s="59"/>
      <c r="CFS289" s="59"/>
      <c r="CFT289" s="59"/>
      <c r="CFU289" s="59"/>
      <c r="CFV289" s="59"/>
      <c r="CFW289" s="59"/>
      <c r="CFX289" s="59"/>
      <c r="CFY289" s="59"/>
      <c r="CFZ289" s="59"/>
      <c r="CGA289" s="59"/>
      <c r="CGB289" s="59"/>
      <c r="CGC289" s="59"/>
      <c r="CGD289" s="59"/>
      <c r="CGE289" s="59"/>
      <c r="CGF289" s="59"/>
      <c r="CGG289" s="59"/>
      <c r="CGH289" s="59"/>
      <c r="CGI289" s="59"/>
      <c r="CGJ289" s="59"/>
      <c r="CGK289" s="59"/>
      <c r="CGL289" s="59"/>
      <c r="CGM289" s="59"/>
      <c r="CGN289" s="59"/>
      <c r="CGO289" s="59"/>
      <c r="CGP289" s="59"/>
      <c r="CGQ289" s="59"/>
      <c r="CGR289" s="59"/>
      <c r="CGS289" s="59"/>
      <c r="CGT289" s="59"/>
      <c r="CGU289" s="59"/>
      <c r="CGV289" s="59"/>
      <c r="CGW289" s="59"/>
      <c r="CGX289" s="59"/>
      <c r="CGY289" s="59"/>
      <c r="CGZ289" s="59"/>
      <c r="CHA289" s="59"/>
      <c r="CHB289" s="59"/>
      <c r="CHC289" s="59"/>
      <c r="CHD289" s="59"/>
      <c r="CHE289" s="59"/>
      <c r="CHF289" s="59"/>
      <c r="CHG289" s="59"/>
      <c r="CHH289" s="59"/>
      <c r="CHI289" s="59"/>
      <c r="CHJ289" s="59"/>
      <c r="CHK289" s="59"/>
      <c r="CHL289" s="59"/>
      <c r="CHM289" s="59"/>
      <c r="CHN289" s="59"/>
      <c r="CHO289" s="59"/>
      <c r="CHP289" s="59"/>
      <c r="CHQ289" s="59"/>
      <c r="CHR289" s="59"/>
      <c r="CHS289" s="59"/>
      <c r="CHT289" s="59"/>
      <c r="CHU289" s="59"/>
      <c r="CHV289" s="59"/>
      <c r="CHW289" s="59"/>
      <c r="CHX289" s="59"/>
      <c r="CHY289" s="59"/>
      <c r="CHZ289" s="59"/>
      <c r="CIA289" s="59"/>
      <c r="CIB289" s="59"/>
      <c r="CIC289" s="59"/>
      <c r="CID289" s="59"/>
      <c r="CIE289" s="59"/>
      <c r="CIF289" s="59"/>
      <c r="CIG289" s="59"/>
      <c r="CIH289" s="59"/>
      <c r="CII289" s="59"/>
      <c r="CIJ289" s="59"/>
      <c r="CIK289" s="59"/>
      <c r="CIL289" s="59"/>
      <c r="CIM289" s="59"/>
      <c r="CIN289" s="59"/>
      <c r="CIO289" s="59"/>
      <c r="CIP289" s="59"/>
      <c r="CIQ289" s="59"/>
      <c r="CIR289" s="59"/>
      <c r="CIS289" s="59"/>
      <c r="CIT289" s="59"/>
      <c r="CIU289" s="59"/>
      <c r="CIV289" s="59"/>
      <c r="CIW289" s="59"/>
      <c r="CIX289" s="59"/>
      <c r="CIY289" s="59"/>
      <c r="CIZ289" s="59"/>
      <c r="CJA289" s="59"/>
      <c r="CJB289" s="59"/>
      <c r="CJC289" s="59"/>
      <c r="CJD289" s="59"/>
      <c r="CJE289" s="59"/>
      <c r="CJF289" s="59"/>
      <c r="CJG289" s="59"/>
      <c r="CJH289" s="59"/>
      <c r="CJI289" s="59"/>
      <c r="CJJ289" s="59"/>
      <c r="CJK289" s="59"/>
      <c r="CJL289" s="59"/>
      <c r="CJM289" s="59"/>
      <c r="CJN289" s="59"/>
      <c r="CJO289" s="59"/>
      <c r="CJP289" s="59"/>
      <c r="CJQ289" s="59"/>
      <c r="CJR289" s="59"/>
      <c r="CJS289" s="59"/>
      <c r="CJT289" s="59"/>
      <c r="CJU289" s="59"/>
      <c r="CJV289" s="59"/>
      <c r="CJW289" s="59"/>
      <c r="CJX289" s="59"/>
      <c r="CJY289" s="59"/>
      <c r="CJZ289" s="59"/>
      <c r="CKA289" s="59"/>
      <c r="CKB289" s="59"/>
      <c r="CKC289" s="59"/>
      <c r="CKD289" s="59"/>
      <c r="CKE289" s="59"/>
      <c r="CKF289" s="59"/>
      <c r="CKG289" s="59"/>
      <c r="CKH289" s="59"/>
      <c r="CKI289" s="59"/>
      <c r="CKJ289" s="59"/>
      <c r="CKK289" s="59"/>
      <c r="CKL289" s="59"/>
      <c r="CKM289" s="59"/>
      <c r="CKN289" s="59"/>
      <c r="CKO289" s="59"/>
      <c r="CKP289" s="59"/>
      <c r="CKQ289" s="59"/>
      <c r="CKR289" s="59"/>
      <c r="CKS289" s="59"/>
      <c r="CKT289" s="59"/>
      <c r="CKU289" s="59"/>
      <c r="CKV289" s="59"/>
      <c r="CKW289" s="59"/>
      <c r="CKX289" s="59"/>
      <c r="CKY289" s="59"/>
      <c r="CKZ289" s="59"/>
      <c r="CLA289" s="59"/>
      <c r="CLB289" s="59"/>
      <c r="CLC289" s="59"/>
      <c r="CLD289" s="59"/>
      <c r="CLE289" s="59"/>
      <c r="CLF289" s="59"/>
      <c r="CLG289" s="59"/>
      <c r="CLH289" s="59"/>
      <c r="CLI289" s="59"/>
      <c r="CLJ289" s="59"/>
      <c r="CLK289" s="59"/>
      <c r="CLL289" s="59"/>
      <c r="CLM289" s="59"/>
      <c r="CLN289" s="59"/>
      <c r="CLO289" s="59"/>
      <c r="CLP289" s="59"/>
      <c r="CLQ289" s="59"/>
      <c r="CLR289" s="59"/>
      <c r="CLS289" s="59"/>
      <c r="CLT289" s="59"/>
      <c r="CLU289" s="59"/>
      <c r="CLV289" s="59"/>
      <c r="CLW289" s="59"/>
      <c r="CLX289" s="59"/>
      <c r="CLY289" s="59"/>
      <c r="CLZ289" s="59"/>
      <c r="CMA289" s="59"/>
      <c r="CMB289" s="59"/>
      <c r="CMC289" s="59"/>
      <c r="CMD289" s="59"/>
      <c r="CME289" s="59"/>
      <c r="CMF289" s="59"/>
      <c r="CMG289" s="59"/>
      <c r="CMH289" s="59"/>
      <c r="CMI289" s="59"/>
      <c r="CMJ289" s="59"/>
      <c r="CMK289" s="59"/>
      <c r="CML289" s="59"/>
      <c r="CMM289" s="59"/>
      <c r="CMN289" s="59"/>
      <c r="CMO289" s="59"/>
      <c r="CMP289" s="59"/>
      <c r="CMQ289" s="59"/>
      <c r="CMR289" s="59"/>
      <c r="CMS289" s="59"/>
      <c r="CMT289" s="59"/>
      <c r="CMU289" s="59"/>
      <c r="CMV289" s="59"/>
      <c r="CMW289" s="59"/>
      <c r="CMX289" s="59"/>
      <c r="CMY289" s="59"/>
      <c r="CMZ289" s="59"/>
      <c r="CNA289" s="59"/>
      <c r="CNB289" s="59"/>
      <c r="CNC289" s="59"/>
      <c r="CND289" s="59"/>
      <c r="CNE289" s="59"/>
      <c r="CNF289" s="59"/>
      <c r="CNG289" s="59"/>
      <c r="CNH289" s="59"/>
      <c r="CNI289" s="59"/>
      <c r="CNJ289" s="59"/>
      <c r="CNK289" s="59"/>
      <c r="CNL289" s="59"/>
      <c r="CNM289" s="59"/>
      <c r="CNN289" s="59"/>
      <c r="CNO289" s="59"/>
      <c r="CNP289" s="59"/>
      <c r="CNQ289" s="59"/>
      <c r="CNR289" s="59"/>
      <c r="CNS289" s="59"/>
      <c r="CNT289" s="59"/>
      <c r="CNU289" s="59"/>
      <c r="CNV289" s="59"/>
      <c r="CNW289" s="59"/>
      <c r="CNX289" s="59"/>
      <c r="CNY289" s="59"/>
      <c r="CNZ289" s="59"/>
      <c r="COA289" s="59"/>
      <c r="COB289" s="59"/>
      <c r="COC289" s="59"/>
      <c r="COD289" s="59"/>
      <c r="COE289" s="59"/>
      <c r="COF289" s="59"/>
      <c r="COG289" s="59"/>
      <c r="COH289" s="59"/>
      <c r="COI289" s="59"/>
      <c r="COJ289" s="59"/>
      <c r="COK289" s="59"/>
      <c r="COL289" s="59"/>
      <c r="COM289" s="59"/>
      <c r="CON289" s="59"/>
      <c r="COO289" s="59"/>
      <c r="COP289" s="59"/>
      <c r="COQ289" s="59"/>
      <c r="COR289" s="59"/>
      <c r="COS289" s="59"/>
      <c r="COT289" s="59"/>
      <c r="COU289" s="59"/>
      <c r="COV289" s="59"/>
      <c r="COW289" s="59"/>
      <c r="COX289" s="59"/>
      <c r="COY289" s="59"/>
      <c r="COZ289" s="59"/>
      <c r="CPA289" s="59"/>
      <c r="CPB289" s="59"/>
      <c r="CPC289" s="59"/>
      <c r="CPD289" s="59"/>
      <c r="CPE289" s="59"/>
      <c r="CPF289" s="59"/>
      <c r="CPG289" s="59"/>
      <c r="CPH289" s="59"/>
      <c r="CPI289" s="59"/>
      <c r="CPJ289" s="59"/>
      <c r="CPK289" s="59"/>
      <c r="CPL289" s="59"/>
      <c r="CPM289" s="59"/>
      <c r="CPN289" s="59"/>
      <c r="CPO289" s="59"/>
      <c r="CPP289" s="59"/>
      <c r="CPQ289" s="59"/>
      <c r="CPR289" s="59"/>
      <c r="CPS289" s="59"/>
      <c r="CPT289" s="59"/>
      <c r="CPU289" s="59"/>
      <c r="CPV289" s="59"/>
      <c r="CPW289" s="59"/>
      <c r="CPX289" s="59"/>
      <c r="CPY289" s="59"/>
      <c r="CPZ289" s="59"/>
      <c r="CQA289" s="59"/>
      <c r="CQB289" s="59"/>
      <c r="CQC289" s="59"/>
      <c r="CQD289" s="59"/>
      <c r="CQE289" s="59"/>
      <c r="CQF289" s="59"/>
      <c r="CQG289" s="59"/>
      <c r="CQH289" s="59"/>
      <c r="CQI289" s="59"/>
      <c r="CQJ289" s="59"/>
      <c r="CQK289" s="59"/>
      <c r="CQL289" s="59"/>
      <c r="CQM289" s="59"/>
      <c r="CQN289" s="59"/>
      <c r="CQO289" s="59"/>
      <c r="CQP289" s="59"/>
      <c r="CQQ289" s="59"/>
      <c r="CQR289" s="59"/>
      <c r="CQS289" s="59"/>
      <c r="CQT289" s="59"/>
      <c r="CQU289" s="59"/>
      <c r="CQV289" s="59"/>
      <c r="CQW289" s="59"/>
      <c r="CQX289" s="59"/>
      <c r="CQY289" s="59"/>
      <c r="CQZ289" s="59"/>
      <c r="CRA289" s="59"/>
      <c r="CRB289" s="59"/>
      <c r="CRC289" s="59"/>
      <c r="CRD289" s="59"/>
      <c r="CRE289" s="59"/>
      <c r="CRF289" s="59"/>
      <c r="CRG289" s="59"/>
      <c r="CRH289" s="59"/>
      <c r="CRI289" s="59"/>
      <c r="CRJ289" s="59"/>
      <c r="CRK289" s="59"/>
      <c r="CRL289" s="59"/>
      <c r="CRM289" s="59"/>
      <c r="CRN289" s="59"/>
      <c r="CRO289" s="59"/>
      <c r="CRP289" s="59"/>
      <c r="CRQ289" s="59"/>
      <c r="CRR289" s="59"/>
      <c r="CRS289" s="59"/>
      <c r="CRT289" s="59"/>
      <c r="CRU289" s="59"/>
      <c r="CRV289" s="59"/>
      <c r="CRW289" s="59"/>
      <c r="CRX289" s="59"/>
      <c r="CRY289" s="59"/>
      <c r="CRZ289" s="59"/>
      <c r="CSA289" s="59"/>
      <c r="CSB289" s="59"/>
      <c r="CSC289" s="59"/>
      <c r="CSD289" s="59"/>
      <c r="CSE289" s="59"/>
      <c r="CSF289" s="59"/>
      <c r="CSG289" s="59"/>
      <c r="CSH289" s="59"/>
      <c r="CSI289" s="59"/>
      <c r="CSJ289" s="59"/>
      <c r="CSK289" s="59"/>
      <c r="CSL289" s="59"/>
      <c r="CSM289" s="59"/>
      <c r="CSN289" s="59"/>
      <c r="CSO289" s="59"/>
      <c r="CSP289" s="59"/>
      <c r="CSQ289" s="59"/>
      <c r="CSR289" s="59"/>
      <c r="CSS289" s="59"/>
      <c r="CST289" s="59"/>
      <c r="CSU289" s="59"/>
      <c r="CSV289" s="59"/>
      <c r="CSW289" s="59"/>
      <c r="CSX289" s="59"/>
      <c r="CSY289" s="59"/>
      <c r="CSZ289" s="59"/>
      <c r="CTA289" s="59"/>
      <c r="CTB289" s="59"/>
      <c r="CTC289" s="59"/>
      <c r="CTD289" s="59"/>
      <c r="CTE289" s="59"/>
      <c r="CTF289" s="59"/>
      <c r="CTG289" s="59"/>
      <c r="CTH289" s="59"/>
      <c r="CTI289" s="59"/>
      <c r="CTJ289" s="59"/>
      <c r="CTK289" s="59"/>
      <c r="CTL289" s="59"/>
      <c r="CTM289" s="59"/>
      <c r="CTN289" s="59"/>
      <c r="CTO289" s="59"/>
      <c r="CTP289" s="59"/>
      <c r="CTQ289" s="59"/>
      <c r="CTR289" s="59"/>
      <c r="CTS289" s="59"/>
      <c r="CTT289" s="59"/>
      <c r="CTU289" s="59"/>
      <c r="CTV289" s="59"/>
      <c r="CTW289" s="59"/>
      <c r="CTX289" s="59"/>
      <c r="CTY289" s="59"/>
      <c r="CTZ289" s="59"/>
      <c r="CUA289" s="59"/>
      <c r="CUB289" s="59"/>
      <c r="CUC289" s="59"/>
      <c r="CUD289" s="59"/>
      <c r="CUE289" s="59"/>
      <c r="CUF289" s="59"/>
      <c r="CUG289" s="59"/>
      <c r="CUH289" s="59"/>
      <c r="CUI289" s="59"/>
      <c r="CUJ289" s="59"/>
      <c r="CUK289" s="59"/>
      <c r="CUL289" s="59"/>
      <c r="CUM289" s="59"/>
      <c r="CUN289" s="59"/>
      <c r="CUO289" s="59"/>
      <c r="CUP289" s="59"/>
      <c r="CUQ289" s="59"/>
      <c r="CUR289" s="59"/>
      <c r="CUS289" s="59"/>
      <c r="CUT289" s="59"/>
      <c r="CUU289" s="59"/>
      <c r="CUV289" s="59"/>
      <c r="CUW289" s="59"/>
      <c r="CUX289" s="59"/>
      <c r="CUY289" s="59"/>
      <c r="CUZ289" s="59"/>
      <c r="CVA289" s="59"/>
      <c r="CVB289" s="59"/>
      <c r="CVC289" s="59"/>
      <c r="CVD289" s="59"/>
      <c r="CVE289" s="59"/>
      <c r="CVF289" s="59"/>
      <c r="CVG289" s="59"/>
      <c r="CVH289" s="59"/>
      <c r="CVI289" s="59"/>
      <c r="CVJ289" s="59"/>
      <c r="CVK289" s="59"/>
      <c r="CVL289" s="59"/>
      <c r="CVM289" s="59"/>
      <c r="CVN289" s="59"/>
      <c r="CVO289" s="59"/>
      <c r="CVP289" s="59"/>
      <c r="CVQ289" s="59"/>
      <c r="CVR289" s="59"/>
      <c r="CVS289" s="59"/>
      <c r="CVT289" s="59"/>
      <c r="CVU289" s="59"/>
      <c r="CVV289" s="59"/>
      <c r="CVW289" s="59"/>
      <c r="CVX289" s="59"/>
      <c r="CVY289" s="59"/>
      <c r="CVZ289" s="59"/>
      <c r="CWA289" s="59"/>
      <c r="CWB289" s="59"/>
      <c r="CWC289" s="59"/>
      <c r="CWD289" s="59"/>
      <c r="CWE289" s="59"/>
      <c r="CWF289" s="59"/>
      <c r="CWG289" s="59"/>
      <c r="CWH289" s="59"/>
      <c r="CWI289" s="59"/>
      <c r="CWJ289" s="59"/>
      <c r="CWK289" s="59"/>
      <c r="CWL289" s="59"/>
      <c r="CWM289" s="59"/>
      <c r="CWN289" s="59"/>
      <c r="CWO289" s="59"/>
      <c r="CWP289" s="59"/>
      <c r="CWQ289" s="59"/>
      <c r="CWR289" s="59"/>
      <c r="CWS289" s="59"/>
    </row>
  </sheetData>
  <pageMargins left="0.25" right="0.25" top="0.75" bottom="0.75" header="0.3" footer="0.3"/>
  <pageSetup paperSize="9" scale="97" orientation="landscape" horizontalDpi="2" verticalDpi="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Q109"/>
  <sheetViews>
    <sheetView showGridLines="0" zoomScale="90" zoomScaleNormal="90" workbookViewId="0">
      <pane xSplit="1" ySplit="9" topLeftCell="U10" activePane="bottomRight" state="frozen"/>
      <selection activeCell="AT19" sqref="AT19"/>
      <selection pane="topRight" activeCell="AT19" sqref="AT19"/>
      <selection pane="bottomLeft" activeCell="AT19" sqref="AT19"/>
      <selection pane="bottomRight" activeCell="AG17" sqref="AG17"/>
    </sheetView>
  </sheetViews>
  <sheetFormatPr defaultColWidth="9.140625" defaultRowHeight="15"/>
  <cols>
    <col min="1" max="1" width="54.7109375" style="5" customWidth="1"/>
    <col min="2" max="2" width="9.5703125" style="5" customWidth="1"/>
    <col min="3" max="3" width="9.28515625" style="5" bestFit="1" customWidth="1"/>
    <col min="4" max="13" width="10.42578125" style="5" bestFit="1" customWidth="1"/>
    <col min="14" max="14" width="10.28515625" style="5" customWidth="1"/>
    <col min="15" max="15" width="10.7109375" customWidth="1"/>
    <col min="16" max="16" width="10.42578125" bestFit="1" customWidth="1"/>
    <col min="17" max="17" width="10.140625" bestFit="1" customWidth="1"/>
    <col min="18" max="19" width="10.42578125" style="5" bestFit="1" customWidth="1"/>
    <col min="20" max="20" width="10.5703125" style="5" customWidth="1"/>
    <col min="21" max="21" width="10.140625" style="5" bestFit="1" customWidth="1"/>
    <col min="22" max="22" width="10.42578125" style="5" bestFit="1" customWidth="1"/>
    <col min="23" max="23" width="10.140625" style="5" bestFit="1" customWidth="1"/>
    <col min="24" max="24" width="10.7109375" customWidth="1"/>
    <col min="25" max="32" width="10.42578125" bestFit="1" customWidth="1"/>
    <col min="33" max="33" width="11.5703125" bestFit="1" customWidth="1"/>
    <col min="34" max="34" width="12.140625" style="5" bestFit="1" customWidth="1"/>
    <col min="35" max="35" width="7.28515625" style="5" bestFit="1" customWidth="1"/>
    <col min="36" max="16384" width="9.140625" style="5"/>
  </cols>
  <sheetData>
    <row r="1" spans="1:42">
      <c r="I1" s="71"/>
      <c r="J1" s="71"/>
    </row>
    <row r="2" spans="1:42">
      <c r="I2" s="71"/>
      <c r="J2" s="71"/>
      <c r="AG2" s="315"/>
    </row>
    <row r="3" spans="1:42">
      <c r="I3" s="71"/>
      <c r="J3" s="71"/>
      <c r="AE3" s="315"/>
      <c r="AF3" s="315"/>
      <c r="AG3" s="315"/>
    </row>
    <row r="4" spans="1:42">
      <c r="I4" s="71"/>
      <c r="J4" s="71"/>
      <c r="AE4" s="315"/>
      <c r="AF4" s="315"/>
      <c r="AG4" s="315"/>
    </row>
    <row r="5" spans="1:42">
      <c r="I5" s="71"/>
      <c r="J5" s="71"/>
    </row>
    <row r="6" spans="1:42">
      <c r="I6" s="71"/>
      <c r="J6" s="71"/>
    </row>
    <row r="7" spans="1:42">
      <c r="A7" s="61"/>
      <c r="B7" s="61"/>
      <c r="C7" s="61"/>
      <c r="D7" s="61"/>
      <c r="E7" s="61"/>
      <c r="F7" s="61"/>
      <c r="G7" s="61"/>
      <c r="H7" s="61"/>
      <c r="I7" s="382"/>
      <c r="J7" s="382"/>
      <c r="K7" s="61"/>
      <c r="L7" s="61"/>
      <c r="M7" s="61"/>
    </row>
    <row r="8" spans="1:42">
      <c r="A8" s="110" t="s">
        <v>451</v>
      </c>
      <c r="B8" s="368" t="s">
        <v>603</v>
      </c>
      <c r="C8" s="368" t="s">
        <v>604</v>
      </c>
      <c r="D8" s="368" t="s">
        <v>605</v>
      </c>
      <c r="E8" s="368" t="s">
        <v>606</v>
      </c>
      <c r="F8" s="368" t="s">
        <v>607</v>
      </c>
      <c r="G8" s="368" t="s">
        <v>608</v>
      </c>
      <c r="H8" s="368" t="s">
        <v>609</v>
      </c>
      <c r="I8" s="368" t="s">
        <v>610</v>
      </c>
      <c r="J8" s="368" t="s">
        <v>611</v>
      </c>
      <c r="K8" s="368" t="s">
        <v>612</v>
      </c>
      <c r="L8" s="368" t="s">
        <v>613</v>
      </c>
      <c r="M8" s="368" t="s">
        <v>614</v>
      </c>
      <c r="N8" s="368" t="s">
        <v>615</v>
      </c>
      <c r="O8" s="368" t="s">
        <v>616</v>
      </c>
      <c r="P8" s="368" t="s">
        <v>617</v>
      </c>
      <c r="Q8" s="368" t="s">
        <v>618</v>
      </c>
      <c r="R8" s="368" t="s">
        <v>619</v>
      </c>
      <c r="S8" s="368" t="s">
        <v>620</v>
      </c>
      <c r="T8" s="368" t="s">
        <v>621</v>
      </c>
      <c r="U8" s="368" t="s">
        <v>622</v>
      </c>
      <c r="V8" s="368" t="s">
        <v>623</v>
      </c>
      <c r="W8" s="368" t="s">
        <v>624</v>
      </c>
      <c r="X8" s="368" t="s">
        <v>625</v>
      </c>
      <c r="Y8" s="368" t="s">
        <v>626</v>
      </c>
      <c r="Z8" s="368" t="s">
        <v>627</v>
      </c>
      <c r="AA8" s="368" t="s">
        <v>628</v>
      </c>
      <c r="AB8" s="368" t="s">
        <v>629</v>
      </c>
      <c r="AC8" s="368" t="s">
        <v>643</v>
      </c>
      <c r="AD8" s="368" t="s">
        <v>648</v>
      </c>
      <c r="AE8" s="368" t="s">
        <v>662</v>
      </c>
      <c r="AF8" s="368" t="s">
        <v>694</v>
      </c>
      <c r="AG8" s="368" t="s">
        <v>704</v>
      </c>
    </row>
    <row r="9" spans="1:42" ht="15" customHeight="1">
      <c r="A9" s="110" t="s">
        <v>250</v>
      </c>
      <c r="B9" s="367" t="s">
        <v>10</v>
      </c>
      <c r="C9" s="367" t="s">
        <v>630</v>
      </c>
      <c r="D9" s="367" t="s">
        <v>631</v>
      </c>
      <c r="E9" s="367" t="s">
        <v>632</v>
      </c>
      <c r="F9" s="367" t="s">
        <v>10</v>
      </c>
      <c r="G9" s="367" t="s">
        <v>630</v>
      </c>
      <c r="H9" s="367" t="s">
        <v>631</v>
      </c>
      <c r="I9" s="367" t="s">
        <v>632</v>
      </c>
      <c r="J9" s="367" t="s">
        <v>10</v>
      </c>
      <c r="K9" s="367" t="s">
        <v>630</v>
      </c>
      <c r="L9" s="367" t="s">
        <v>631</v>
      </c>
      <c r="M9" s="367" t="s">
        <v>632</v>
      </c>
      <c r="N9" s="367" t="s">
        <v>10</v>
      </c>
      <c r="O9" s="367" t="s">
        <v>630</v>
      </c>
      <c r="P9" s="367" t="s">
        <v>631</v>
      </c>
      <c r="Q9" s="367" t="s">
        <v>632</v>
      </c>
      <c r="R9" s="367" t="s">
        <v>10</v>
      </c>
      <c r="S9" s="367" t="s">
        <v>630</v>
      </c>
      <c r="T9" s="367" t="s">
        <v>631</v>
      </c>
      <c r="U9" s="367" t="s">
        <v>632</v>
      </c>
      <c r="V9" s="367" t="s">
        <v>10</v>
      </c>
      <c r="W9" s="367" t="s">
        <v>630</v>
      </c>
      <c r="X9" s="367" t="s">
        <v>631</v>
      </c>
      <c r="Y9" s="367" t="s">
        <v>632</v>
      </c>
      <c r="Z9" s="367" t="s">
        <v>10</v>
      </c>
      <c r="AA9" s="367" t="s">
        <v>630</v>
      </c>
      <c r="AB9" s="367" t="s">
        <v>631</v>
      </c>
      <c r="AC9" s="367" t="s">
        <v>632</v>
      </c>
      <c r="AD9" s="367" t="s">
        <v>10</v>
      </c>
      <c r="AE9" s="367" t="s">
        <v>630</v>
      </c>
      <c r="AF9" s="367" t="s">
        <v>631</v>
      </c>
      <c r="AG9" s="367" t="s">
        <v>632</v>
      </c>
    </row>
    <row r="10" spans="1:42">
      <c r="A10" s="24" t="s">
        <v>251</v>
      </c>
      <c r="B10" s="267">
        <v>9982</v>
      </c>
      <c r="C10" s="267">
        <v>10285.799999999999</v>
      </c>
      <c r="D10" s="267">
        <v>10915.5</v>
      </c>
      <c r="E10" s="119">
        <v>11383.8</v>
      </c>
      <c r="F10" s="119">
        <v>10947.101000000001</v>
      </c>
      <c r="G10" s="119">
        <v>11778.509</v>
      </c>
      <c r="H10" s="119">
        <v>12737.213000000002</v>
      </c>
      <c r="I10" s="119">
        <v>13064.848</v>
      </c>
      <c r="J10" s="119">
        <v>13010.956</v>
      </c>
      <c r="K10" s="119">
        <v>13684.832999999999</v>
      </c>
      <c r="L10" s="119">
        <v>14333.867999999999</v>
      </c>
      <c r="M10" s="119">
        <v>14704.269999999999</v>
      </c>
      <c r="N10" s="119">
        <v>14061.509999999998</v>
      </c>
      <c r="O10" s="119">
        <v>14793.885</v>
      </c>
      <c r="P10" s="119">
        <v>15638.868</v>
      </c>
      <c r="Q10" s="119">
        <v>16918.702999999998</v>
      </c>
      <c r="R10" s="119">
        <v>16391.752</v>
      </c>
      <c r="S10" s="119">
        <v>16479.574000000001</v>
      </c>
      <c r="T10" s="119">
        <v>17323.385000000002</v>
      </c>
      <c r="U10" s="119">
        <v>17948.338</v>
      </c>
      <c r="V10" s="119">
        <v>17698.153999999999</v>
      </c>
      <c r="W10" s="119">
        <v>17264.04</v>
      </c>
      <c r="X10" s="119">
        <v>18452.780000000002</v>
      </c>
      <c r="Y10" s="119">
        <v>19374.173999999999</v>
      </c>
      <c r="Z10" s="119">
        <v>19494.975999999999</v>
      </c>
      <c r="AA10" s="119">
        <v>19594.606</v>
      </c>
      <c r="AB10" s="119">
        <v>21053.116999999998</v>
      </c>
      <c r="AC10" s="119">
        <v>25061.398000000001</v>
      </c>
      <c r="AD10" s="119">
        <v>23161.262999999999</v>
      </c>
      <c r="AE10" s="119">
        <v>25110.998</v>
      </c>
      <c r="AF10" s="119">
        <v>25543.962</v>
      </c>
      <c r="AG10" s="119">
        <v>26697.931</v>
      </c>
      <c r="AH10" s="331"/>
      <c r="AI10" s="425"/>
    </row>
    <row r="11" spans="1:42">
      <c r="A11" s="24" t="s">
        <v>452</v>
      </c>
      <c r="B11" s="226">
        <v>-9316.7000000000007</v>
      </c>
      <c r="C11" s="226">
        <v>-9738.9</v>
      </c>
      <c r="D11" s="226">
        <v>-10335.299999999999</v>
      </c>
      <c r="E11" s="226">
        <v>-10773.2</v>
      </c>
      <c r="F11" s="226">
        <v>-10351.606</v>
      </c>
      <c r="G11" s="226">
        <v>-11223.509</v>
      </c>
      <c r="H11" s="226">
        <v>-12077.217000000001</v>
      </c>
      <c r="I11" s="226">
        <v>-12363.829</v>
      </c>
      <c r="J11" s="226">
        <v>-12340.661</v>
      </c>
      <c r="K11" s="226">
        <v>-13066.88</v>
      </c>
      <c r="L11" s="226">
        <v>-13621.938</v>
      </c>
      <c r="M11" s="226">
        <v>-13904.743</v>
      </c>
      <c r="N11" s="66">
        <v>-13260.089</v>
      </c>
      <c r="O11" s="66">
        <v>-14134.501</v>
      </c>
      <c r="P11" s="66">
        <v>-14884.931</v>
      </c>
      <c r="Q11" s="66">
        <v>-15916.734</v>
      </c>
      <c r="R11" s="66">
        <v>-15600.588</v>
      </c>
      <c r="S11" s="66">
        <v>-15665.191000000001</v>
      </c>
      <c r="T11" s="122">
        <v>-16367.656000000001</v>
      </c>
      <c r="U11" s="122">
        <v>-16812.50350495</v>
      </c>
      <c r="V11" s="122">
        <v>-16746.925126990001</v>
      </c>
      <c r="W11" s="122">
        <v>-16499.279919640001</v>
      </c>
      <c r="X11" s="122">
        <v>-17324.967676200002</v>
      </c>
      <c r="Y11" s="122">
        <v>-18304.119578429993</v>
      </c>
      <c r="Z11" s="122">
        <v>-18521.68432592</v>
      </c>
      <c r="AA11" s="122">
        <v>-18824.9732</v>
      </c>
      <c r="AB11" s="122">
        <v>-20183.792000000001</v>
      </c>
      <c r="AC11" s="122">
        <v>-23767.998</v>
      </c>
      <c r="AD11" s="122">
        <v>-21899.467000000001</v>
      </c>
      <c r="AE11" s="122">
        <v>-24015.915169</v>
      </c>
      <c r="AF11" s="122">
        <v>-24501.036814179992</v>
      </c>
      <c r="AG11" s="122">
        <v>-25060.947</v>
      </c>
    </row>
    <row r="12" spans="1:42">
      <c r="A12" s="24" t="s">
        <v>253</v>
      </c>
      <c r="B12" s="267">
        <v>665.3</v>
      </c>
      <c r="C12" s="267">
        <v>546.9</v>
      </c>
      <c r="D12" s="267">
        <v>580.20000000000005</v>
      </c>
      <c r="E12" s="267">
        <v>610.6</v>
      </c>
      <c r="F12" s="267">
        <v>595.495</v>
      </c>
      <c r="G12" s="267">
        <v>555</v>
      </c>
      <c r="H12" s="267">
        <v>659.99599999999998</v>
      </c>
      <c r="I12" s="267">
        <v>701.01900000000001</v>
      </c>
      <c r="J12" s="267">
        <v>670.29499999999996</v>
      </c>
      <c r="K12" s="267">
        <v>617.95299999999997</v>
      </c>
      <c r="L12" s="267">
        <v>711.93</v>
      </c>
      <c r="M12" s="267">
        <v>799.52700000000004</v>
      </c>
      <c r="N12" s="118">
        <v>801.42100000000005</v>
      </c>
      <c r="O12" s="118">
        <v>659.38400000000001</v>
      </c>
      <c r="P12" s="118">
        <v>753.93700000000001</v>
      </c>
      <c r="Q12" s="118">
        <v>1001.9690000000001</v>
      </c>
      <c r="R12" s="118">
        <v>791.16399999999999</v>
      </c>
      <c r="S12" s="118">
        <v>814.38300000000004</v>
      </c>
      <c r="T12" s="118">
        <v>955.72699999999998</v>
      </c>
      <c r="U12" s="118">
        <v>1135.83449505</v>
      </c>
      <c r="V12" s="118">
        <v>951.22887301000003</v>
      </c>
      <c r="W12" s="118">
        <v>764.76008036000098</v>
      </c>
      <c r="X12" s="118">
        <v>1127.812323800003</v>
      </c>
      <c r="Y12" s="118">
        <v>1070.054421570007</v>
      </c>
      <c r="Z12" s="118">
        <v>973.2886740800019</v>
      </c>
      <c r="AA12" s="118">
        <v>769.62980000000005</v>
      </c>
      <c r="AB12" s="122">
        <v>869.32499999999709</v>
      </c>
      <c r="AC12" s="122">
        <v>1293.4000000000015</v>
      </c>
      <c r="AD12" s="122">
        <v>1261.7959999999985</v>
      </c>
      <c r="AE12" s="122">
        <v>1095.0828309999997</v>
      </c>
      <c r="AF12" s="122">
        <v>1042.9251858200078</v>
      </c>
      <c r="AG12" s="122">
        <v>1636.9840000000004</v>
      </c>
    </row>
    <row r="13" spans="1:42">
      <c r="A13" s="28" t="s">
        <v>453</v>
      </c>
      <c r="B13" s="121">
        <v>6.6649969945902623E-2</v>
      </c>
      <c r="C13" s="121">
        <v>5.3170390246747946E-2</v>
      </c>
      <c r="D13" s="121">
        <v>5.3153772158856673E-2</v>
      </c>
      <c r="E13" s="121">
        <v>5.3637625397494691E-2</v>
      </c>
      <c r="F13" s="121">
        <v>5.4397506700632432E-2</v>
      </c>
      <c r="G13" s="121">
        <v>4.7119716086306003E-2</v>
      </c>
      <c r="H13" s="121">
        <v>5.1816358884788999E-2</v>
      </c>
      <c r="I13" s="283">
        <v>5.3656881427170067E-2</v>
      </c>
      <c r="J13" s="283">
        <v>5.1517736283175498E-2</v>
      </c>
      <c r="K13" s="121">
        <v>4.5156049766920794E-2</v>
      </c>
      <c r="L13" s="121">
        <v>4.9667682163669992E-2</v>
      </c>
      <c r="M13" s="121">
        <v>5.4373797543162641E-2</v>
      </c>
      <c r="N13" s="121">
        <v>5.6993950151868478E-2</v>
      </c>
      <c r="O13" s="121">
        <v>4.4571388786650699E-2</v>
      </c>
      <c r="P13" s="121">
        <v>4.8209179846009316E-2</v>
      </c>
      <c r="Q13" s="121">
        <v>5.9222565701401587E-2</v>
      </c>
      <c r="R13" s="121">
        <v>4.8265981574147777E-2</v>
      </c>
      <c r="S13" s="121">
        <v>4.9417721598871429E-2</v>
      </c>
      <c r="T13" s="121">
        <v>5.4987296665086186E-2</v>
      </c>
      <c r="U13" s="121">
        <v>6.3486879667678395E-2</v>
      </c>
      <c r="V13" s="121">
        <v>5.3747349752409211E-2</v>
      </c>
      <c r="W13" s="121">
        <v>4.429786309345906E-2</v>
      </c>
      <c r="X13" s="121">
        <v>6.1118829997431436E-2</v>
      </c>
      <c r="Y13" s="121">
        <v>5.5230969927802187E-2</v>
      </c>
      <c r="Z13" s="121">
        <v>4.9925102451011068E-2</v>
      </c>
      <c r="AA13" s="121">
        <v>3.9277635896327795E-2</v>
      </c>
      <c r="AB13" s="121">
        <v>4.1291985410046271E-2</v>
      </c>
      <c r="AC13" s="121">
        <v>5.1609251806303921E-2</v>
      </c>
      <c r="AD13" s="121">
        <v>5.4478721648296924E-2</v>
      </c>
      <c r="AE13" s="121">
        <v>4.3609689706478404E-2</v>
      </c>
      <c r="AF13" s="121">
        <v>4.0828638322434392E-2</v>
      </c>
      <c r="AG13" s="121">
        <v>6.1315013511721202E-2</v>
      </c>
    </row>
    <row r="14" spans="1:42" s="25" customFormat="1">
      <c r="A14" s="24" t="s">
        <v>454</v>
      </c>
      <c r="B14" s="226">
        <v>-390.8</v>
      </c>
      <c r="C14" s="226">
        <v>-242.1</v>
      </c>
      <c r="D14" s="226">
        <v>-243.1</v>
      </c>
      <c r="E14" s="226">
        <v>-275.89999999999998</v>
      </c>
      <c r="F14" s="226">
        <v>-265.80200000000002</v>
      </c>
      <c r="G14" s="226">
        <v>-247.124</v>
      </c>
      <c r="H14" s="226">
        <v>-263.11500000000001</v>
      </c>
      <c r="I14" s="226">
        <v>-297.85599999999999</v>
      </c>
      <c r="J14" s="226">
        <v>-283.46800000000002</v>
      </c>
      <c r="K14" s="226">
        <v>-301.54899999999998</v>
      </c>
      <c r="L14" s="226">
        <v>-299.87099999999998</v>
      </c>
      <c r="M14" s="226">
        <v>-265.62799999999999</v>
      </c>
      <c r="N14" s="66">
        <v>-315.93299999999999</v>
      </c>
      <c r="O14" s="66">
        <v>-281.08999999999997</v>
      </c>
      <c r="P14" s="66">
        <v>-305.97899999999998</v>
      </c>
      <c r="Q14" s="66">
        <v>-285.54737499999999</v>
      </c>
      <c r="R14" s="66">
        <v>-357.096</v>
      </c>
      <c r="S14" s="66">
        <v>-299.52100000000002</v>
      </c>
      <c r="T14" s="122">
        <v>-308.61500000000001</v>
      </c>
      <c r="U14" s="122">
        <v>-338.10599999999999</v>
      </c>
      <c r="V14" s="122">
        <v>-314.101</v>
      </c>
      <c r="W14" s="122">
        <v>-327.97800000000001</v>
      </c>
      <c r="X14" s="122">
        <v>-353.87099999999998</v>
      </c>
      <c r="Y14" s="122">
        <v>-349.89699999999999</v>
      </c>
      <c r="Z14" s="122">
        <v>-345.10199999999998</v>
      </c>
      <c r="AA14" s="122">
        <v>-339.82499999999999</v>
      </c>
      <c r="AB14" s="14">
        <v>-319.82600000000002</v>
      </c>
      <c r="AC14" s="14">
        <v>-501.98200000000003</v>
      </c>
      <c r="AD14" s="14">
        <v>-506.55799999999999</v>
      </c>
      <c r="AE14" s="14">
        <v>-552.83500000000004</v>
      </c>
      <c r="AF14" s="14">
        <v>-554.05664999999999</v>
      </c>
      <c r="AG14" s="14">
        <v>-589.524</v>
      </c>
    </row>
    <row r="15" spans="1:42" s="25" customFormat="1">
      <c r="A15" s="24" t="s">
        <v>455</v>
      </c>
      <c r="B15" s="226">
        <v>-111.2</v>
      </c>
      <c r="C15" s="226">
        <v>-89.6</v>
      </c>
      <c r="D15" s="226">
        <v>-92.3</v>
      </c>
      <c r="E15" s="226">
        <v>-87.1</v>
      </c>
      <c r="F15" s="226">
        <v>-92.596000000000004</v>
      </c>
      <c r="G15" s="226">
        <v>-88.141999999999996</v>
      </c>
      <c r="H15" s="226">
        <v>-99.71</v>
      </c>
      <c r="I15" s="226">
        <v>-98.052000000000007</v>
      </c>
      <c r="J15" s="226">
        <v>-105.13500000000001</v>
      </c>
      <c r="K15" s="226">
        <v>-95.816999999999993</v>
      </c>
      <c r="L15" s="226">
        <v>-95.504000000000005</v>
      </c>
      <c r="M15" s="226">
        <v>-90.802999999999997</v>
      </c>
      <c r="N15" s="66">
        <v>-100.271</v>
      </c>
      <c r="O15" s="66">
        <v>-97.230999999999995</v>
      </c>
      <c r="P15" s="66">
        <v>-91.254999999999995</v>
      </c>
      <c r="Q15" s="66">
        <v>-105.813</v>
      </c>
      <c r="R15" s="66">
        <v>-101.209</v>
      </c>
      <c r="S15" s="66">
        <v>-119.596</v>
      </c>
      <c r="T15" s="122">
        <v>-103.44</v>
      </c>
      <c r="U15" s="122">
        <v>-123.517</v>
      </c>
      <c r="V15" s="122">
        <v>-116.242</v>
      </c>
      <c r="W15" s="122">
        <v>-102.422</v>
      </c>
      <c r="X15" s="122">
        <v>-113.83499999999999</v>
      </c>
      <c r="Y15" s="122">
        <v>-123.244</v>
      </c>
      <c r="Z15" s="122">
        <v>-135.328</v>
      </c>
      <c r="AA15" s="122">
        <v>-115.003</v>
      </c>
      <c r="AB15" s="14">
        <v>-117.27800000000001</v>
      </c>
      <c r="AC15" s="14">
        <v>-158.63900000000001</v>
      </c>
      <c r="AD15" s="14">
        <v>-162.571</v>
      </c>
      <c r="AE15" s="14">
        <v>-152.43700000000001</v>
      </c>
      <c r="AF15" s="14">
        <v>-165.63800000000001</v>
      </c>
      <c r="AG15" s="14">
        <v>-130.17699999999999</v>
      </c>
    </row>
    <row r="16" spans="1:42" s="25" customFormat="1">
      <c r="A16" s="24" t="s">
        <v>456</v>
      </c>
      <c r="B16" s="226">
        <v>89</v>
      </c>
      <c r="C16" s="226">
        <v>40.700000000000003</v>
      </c>
      <c r="D16" s="226">
        <v>-2.6</v>
      </c>
      <c r="E16" s="226">
        <v>114.1</v>
      </c>
      <c r="F16" s="226">
        <v>67.302999999999997</v>
      </c>
      <c r="G16" s="226">
        <v>79.927000000000007</v>
      </c>
      <c r="H16" s="226">
        <v>66.328000000000003</v>
      </c>
      <c r="I16" s="226">
        <v>145.95599999999999</v>
      </c>
      <c r="J16" s="226">
        <v>101.76</v>
      </c>
      <c r="K16" s="226">
        <v>76.668999999999997</v>
      </c>
      <c r="L16" s="226">
        <v>83.828999999999994</v>
      </c>
      <c r="M16" s="226">
        <v>75.885000000000005</v>
      </c>
      <c r="N16" s="66">
        <v>60.926000000000002</v>
      </c>
      <c r="O16" s="66">
        <v>82.634</v>
      </c>
      <c r="P16" s="66">
        <v>88.042000000000002</v>
      </c>
      <c r="Q16" s="66">
        <v>63.182143000000003</v>
      </c>
      <c r="R16" s="66">
        <v>80.718000000000004</v>
      </c>
      <c r="S16" s="66">
        <v>117.352</v>
      </c>
      <c r="T16" s="122">
        <v>412.12599999999998</v>
      </c>
      <c r="U16" s="122">
        <v>234.06</v>
      </c>
      <c r="V16" s="122">
        <v>-45.777000000000001</v>
      </c>
      <c r="W16" s="122">
        <v>225.05199999999999</v>
      </c>
      <c r="X16" s="122">
        <v>70.796999999999997</v>
      </c>
      <c r="Y16" s="122">
        <v>62.115000000000002</v>
      </c>
      <c r="Z16" s="122">
        <v>99.384</v>
      </c>
      <c r="AA16" s="122">
        <v>97.409000000000006</v>
      </c>
      <c r="AB16" s="122">
        <v>84.856999999999999</v>
      </c>
      <c r="AC16" s="122">
        <v>185.16630000000001</v>
      </c>
      <c r="AD16" s="122">
        <v>280.63799999999998</v>
      </c>
      <c r="AE16" s="122">
        <v>146.05630001999998</v>
      </c>
      <c r="AF16" s="122">
        <v>333.39512953999997</v>
      </c>
      <c r="AG16" s="122">
        <v>1124.2170000000001</v>
      </c>
      <c r="AI16" s="326"/>
      <c r="AJ16" s="326"/>
      <c r="AK16" s="326"/>
      <c r="AL16" s="326"/>
      <c r="AM16" s="326"/>
      <c r="AN16" s="326"/>
      <c r="AO16" s="326"/>
      <c r="AP16" s="326"/>
    </row>
    <row r="17" spans="1:43" s="25" customFormat="1">
      <c r="A17" s="24"/>
      <c r="B17" s="24"/>
      <c r="C17" s="24"/>
      <c r="D17" s="24"/>
      <c r="E17" s="24"/>
      <c r="F17" s="24"/>
      <c r="G17" s="24"/>
      <c r="H17" s="24"/>
      <c r="I17" s="24"/>
      <c r="J17" s="24"/>
      <c r="K17" s="24"/>
      <c r="L17" s="24"/>
      <c r="M17" s="24"/>
      <c r="N17" s="122"/>
      <c r="O17" s="122"/>
      <c r="P17" s="122"/>
      <c r="Q17" s="122"/>
      <c r="R17" s="122"/>
      <c r="S17" s="122"/>
      <c r="T17" s="122"/>
      <c r="U17" s="122"/>
      <c r="V17" s="122"/>
      <c r="W17" s="122"/>
      <c r="X17" s="122"/>
      <c r="Y17" s="122"/>
      <c r="Z17" s="122"/>
      <c r="AA17" s="122"/>
      <c r="AB17" s="122"/>
      <c r="AC17" s="122"/>
      <c r="AD17" s="122"/>
      <c r="AE17" s="122"/>
      <c r="AF17" s="122"/>
      <c r="AG17" s="122"/>
      <c r="AI17"/>
      <c r="AJ17"/>
      <c r="AK17"/>
      <c r="AL17"/>
      <c r="AM17"/>
      <c r="AN17"/>
      <c r="AO17"/>
      <c r="AP17"/>
      <c r="AQ17"/>
    </row>
    <row r="18" spans="1:43" s="27" customFormat="1">
      <c r="A18" s="18" t="s">
        <v>262</v>
      </c>
      <c r="B18" s="18"/>
      <c r="C18" s="18"/>
      <c r="D18" s="18"/>
      <c r="E18" s="18"/>
      <c r="F18" s="18"/>
      <c r="G18" s="18"/>
      <c r="H18" s="18"/>
      <c r="I18" s="383"/>
      <c r="J18" s="383"/>
      <c r="K18" s="18"/>
      <c r="L18" s="18"/>
      <c r="M18" s="18"/>
      <c r="N18" s="225">
        <v>-219.7387142499999</v>
      </c>
      <c r="O18" s="223">
        <v>3.0474247100000573</v>
      </c>
      <c r="P18" s="223">
        <v>-184.89648692000023</v>
      </c>
      <c r="Q18" s="223">
        <v>-130.62644318000017</v>
      </c>
      <c r="R18" s="223">
        <v>-154.09499840999999</v>
      </c>
      <c r="S18" s="223">
        <v>-163.95513685000003</v>
      </c>
      <c r="T18" s="223">
        <v>-160.30193414000001</v>
      </c>
      <c r="U18" s="223">
        <v>-155.95448290000004</v>
      </c>
      <c r="V18" s="223">
        <v>-184.99821019000001</v>
      </c>
      <c r="W18" s="223">
        <v>-94.723888549999998</v>
      </c>
      <c r="X18" s="223">
        <v>-90.694721189999996</v>
      </c>
      <c r="Y18" s="223">
        <v>-96.499305069999991</v>
      </c>
      <c r="Z18" s="223">
        <v>-92.11831521000002</v>
      </c>
      <c r="AA18" s="223">
        <v>-250.91249092999996</v>
      </c>
      <c r="AB18" s="223">
        <v>-88.820983830000003</v>
      </c>
      <c r="AC18" s="223">
        <v>-91.4</v>
      </c>
      <c r="AD18" s="223">
        <v>-109.66908442999993</v>
      </c>
      <c r="AE18" s="223">
        <v>-114.83980678</v>
      </c>
      <c r="AF18" s="223">
        <v>-120.60431647999997</v>
      </c>
      <c r="AG18" s="223">
        <v>-107.01241073917552</v>
      </c>
      <c r="AH18" s="223"/>
      <c r="AI18" s="223"/>
      <c r="AJ18" s="223"/>
      <c r="AK18" s="223"/>
      <c r="AL18" s="223"/>
      <c r="AM18" s="223"/>
      <c r="AN18" s="223"/>
      <c r="AO18" s="223"/>
      <c r="AP18" s="223"/>
      <c r="AQ18" s="223"/>
    </row>
    <row r="19" spans="1:43" s="27" customFormat="1">
      <c r="A19" s="18" t="s">
        <v>264</v>
      </c>
      <c r="B19" s="18"/>
      <c r="C19" s="18"/>
      <c r="D19" s="18"/>
      <c r="E19" s="18"/>
      <c r="F19" s="18"/>
      <c r="G19" s="18"/>
      <c r="H19" s="18"/>
      <c r="I19" s="383"/>
      <c r="J19" s="383"/>
      <c r="K19" s="18"/>
      <c r="L19" s="18"/>
      <c r="M19" s="18"/>
      <c r="N19" s="225">
        <v>4.5800968400000004</v>
      </c>
      <c r="O19" s="223">
        <v>3.9156551400000001</v>
      </c>
      <c r="P19" s="223">
        <v>4.4639338899999998</v>
      </c>
      <c r="Q19" s="223">
        <v>14.175480639999998</v>
      </c>
      <c r="R19" s="223">
        <v>18.108711289999999</v>
      </c>
      <c r="S19" s="223">
        <v>22.574911200000003</v>
      </c>
      <c r="T19" s="223">
        <v>28.711021410000004</v>
      </c>
      <c r="U19" s="223">
        <v>23.833584059999996</v>
      </c>
      <c r="V19" s="223">
        <v>10.162880419999999</v>
      </c>
      <c r="W19" s="223">
        <v>8.6682251000000008</v>
      </c>
      <c r="X19" s="223">
        <v>4.0781452800000002</v>
      </c>
      <c r="Y19" s="223">
        <v>5.7916376300000003</v>
      </c>
      <c r="Z19" s="223">
        <v>14.01659431</v>
      </c>
      <c r="AA19" s="223">
        <v>7.5306878900000003</v>
      </c>
      <c r="AB19" s="223">
        <v>5.4994571900000002</v>
      </c>
      <c r="AC19" s="223">
        <v>13.071</v>
      </c>
      <c r="AD19" s="223">
        <v>16.017575260000001</v>
      </c>
      <c r="AE19" s="223">
        <v>29.050927330000004</v>
      </c>
      <c r="AF19" s="223">
        <v>21.769607970000003</v>
      </c>
      <c r="AG19" s="223">
        <v>15.544287889999998</v>
      </c>
      <c r="AH19" s="223"/>
      <c r="AI19" s="223"/>
      <c r="AJ19" s="223"/>
      <c r="AK19" s="223"/>
      <c r="AL19" s="223"/>
      <c r="AM19" s="223"/>
      <c r="AN19" s="223"/>
      <c r="AO19" s="223"/>
      <c r="AP19" s="223"/>
      <c r="AQ19" s="223"/>
    </row>
    <row r="20" spans="1:43" s="27" customFormat="1">
      <c r="A20" s="224" t="s">
        <v>265</v>
      </c>
      <c r="B20" s="224"/>
      <c r="C20" s="224"/>
      <c r="D20" s="224"/>
      <c r="E20" s="224"/>
      <c r="F20" s="224"/>
      <c r="G20" s="224"/>
      <c r="H20" s="224"/>
      <c r="I20" s="142"/>
      <c r="J20" s="142"/>
      <c r="K20" s="224"/>
      <c r="L20" s="224"/>
      <c r="M20" s="224"/>
      <c r="N20" s="226">
        <v>-215.15861740999989</v>
      </c>
      <c r="O20" s="217">
        <v>6.9630798500000575</v>
      </c>
      <c r="P20" s="217">
        <v>-180.43255303000024</v>
      </c>
      <c r="Q20" s="217">
        <v>-116.45096254000016</v>
      </c>
      <c r="R20" s="217">
        <v>-135.98628711999999</v>
      </c>
      <c r="S20" s="217">
        <v>-141.38022565000003</v>
      </c>
      <c r="T20" s="217">
        <v>-131.59091273000001</v>
      </c>
      <c r="U20" s="217">
        <v>-132.12089884000005</v>
      </c>
      <c r="V20" s="217">
        <v>-174.83532977000002</v>
      </c>
      <c r="W20" s="217">
        <v>-86.055663449999997</v>
      </c>
      <c r="X20" s="217">
        <v>-86.616575909999995</v>
      </c>
      <c r="Y20" s="217">
        <v>-90.707667439999994</v>
      </c>
      <c r="Z20" s="217">
        <v>-78.101720900000018</v>
      </c>
      <c r="AA20" s="217">
        <v>-243.38180303999997</v>
      </c>
      <c r="AB20" s="217">
        <v>-83.321526640000016</v>
      </c>
      <c r="AC20" s="217">
        <v>-78.329000000000008</v>
      </c>
      <c r="AD20" s="217">
        <v>-93.651509169999926</v>
      </c>
      <c r="AE20" s="217">
        <v>-85.788879449999996</v>
      </c>
      <c r="AF20" s="217">
        <v>-98.834708509999956</v>
      </c>
      <c r="AG20" s="217">
        <v>-91.468122849175529</v>
      </c>
      <c r="AH20" s="217"/>
      <c r="AI20" s="217"/>
      <c r="AJ20" s="217"/>
      <c r="AK20" s="217"/>
      <c r="AL20" s="217"/>
      <c r="AM20" s="217"/>
      <c r="AN20" s="217"/>
      <c r="AO20" s="217"/>
      <c r="AP20" s="217"/>
      <c r="AQ20" s="217"/>
    </row>
    <row r="21" spans="1:43" s="27" customFormat="1">
      <c r="A21" s="18" t="s">
        <v>266</v>
      </c>
      <c r="B21" s="18"/>
      <c r="C21" s="18"/>
      <c r="D21" s="18"/>
      <c r="E21" s="18"/>
      <c r="F21" s="18"/>
      <c r="G21" s="18"/>
      <c r="H21" s="18"/>
      <c r="I21" s="383"/>
      <c r="J21" s="383"/>
      <c r="K21" s="18"/>
      <c r="L21" s="18"/>
      <c r="M21" s="18"/>
      <c r="N21" s="225">
        <v>228.83981108</v>
      </c>
      <c r="O21" s="223">
        <v>-40.502601949999999</v>
      </c>
      <c r="P21" s="223">
        <v>87.161805260000051</v>
      </c>
      <c r="Q21" s="223">
        <v>108.83991651000007</v>
      </c>
      <c r="R21" s="223">
        <v>4.3127808500000357</v>
      </c>
      <c r="S21" s="223">
        <v>-4.1329983100000245</v>
      </c>
      <c r="T21" s="223">
        <v>-14.928858560000023</v>
      </c>
      <c r="U21" s="223">
        <v>-26.12443686000001</v>
      </c>
      <c r="V21" s="223">
        <v>2.8703414099999769</v>
      </c>
      <c r="W21" s="223">
        <v>-11.901704369999999</v>
      </c>
      <c r="X21" s="223">
        <v>22.34292868</v>
      </c>
      <c r="Y21" s="223">
        <v>38.731889779999968</v>
      </c>
      <c r="Z21" s="223">
        <v>2.7075703799999609</v>
      </c>
      <c r="AA21" s="223">
        <v>124.38749113999999</v>
      </c>
      <c r="AB21" s="223">
        <v>-6.7039656200000461</v>
      </c>
      <c r="AC21" s="223">
        <v>-12.1</v>
      </c>
      <c r="AD21" s="223">
        <v>-4.7776093299998195</v>
      </c>
      <c r="AE21" s="223">
        <v>-65.578272049999995</v>
      </c>
      <c r="AF21" s="223">
        <v>-85.265834321445396</v>
      </c>
      <c r="AG21" s="223">
        <v>-59.371764150824475</v>
      </c>
      <c r="AH21" s="223"/>
      <c r="AI21" s="223"/>
      <c r="AJ21" s="223"/>
      <c r="AK21" s="223"/>
      <c r="AL21" s="223"/>
      <c r="AM21" s="223"/>
      <c r="AN21" s="223"/>
      <c r="AO21" s="223"/>
      <c r="AP21" s="223"/>
      <c r="AQ21" s="223"/>
    </row>
    <row r="22" spans="1:43" s="27" customFormat="1">
      <c r="A22" s="18" t="s">
        <v>267</v>
      </c>
      <c r="B22" s="18"/>
      <c r="C22" s="18"/>
      <c r="D22" s="18"/>
      <c r="E22" s="18"/>
      <c r="F22" s="18"/>
      <c r="G22" s="18"/>
      <c r="H22" s="18"/>
      <c r="I22" s="383"/>
      <c r="J22" s="383"/>
      <c r="K22" s="18"/>
      <c r="L22" s="18"/>
      <c r="M22" s="18"/>
      <c r="N22" s="225">
        <v>-0.72771354999999993</v>
      </c>
      <c r="O22" s="223">
        <v>-0.73939472000000006</v>
      </c>
      <c r="P22" s="223">
        <v>-1.30529009</v>
      </c>
      <c r="Q22" s="223">
        <v>-1.0855761500000001</v>
      </c>
      <c r="R22" s="223">
        <v>-1.2884697599999999</v>
      </c>
      <c r="S22" s="223">
        <v>-1.2320889700000002</v>
      </c>
      <c r="T22" s="223">
        <v>-8.660720000000002E-3</v>
      </c>
      <c r="U22" s="223">
        <v>-7.5117799999999992E-3</v>
      </c>
      <c r="V22" s="223">
        <v>-0.15178836999999998</v>
      </c>
      <c r="W22" s="223">
        <v>26.78725201</v>
      </c>
      <c r="X22" s="223">
        <v>-7.7844580800000003</v>
      </c>
      <c r="Y22" s="223">
        <v>7.5539993000000001</v>
      </c>
      <c r="Z22" s="223">
        <v>3.0279999900000001</v>
      </c>
      <c r="AA22" s="223">
        <v>-141.0761</v>
      </c>
      <c r="AB22" s="223">
        <v>-90.982265650000002</v>
      </c>
      <c r="AC22" s="223">
        <v>150.19999999999999</v>
      </c>
      <c r="AD22" s="223">
        <v>27.387500880000005</v>
      </c>
      <c r="AE22" s="223">
        <v>25.673067760000006</v>
      </c>
      <c r="AF22" s="223">
        <v>23.85912282</v>
      </c>
      <c r="AG22" s="223">
        <v>-29.069112999999998</v>
      </c>
      <c r="AH22" s="223"/>
      <c r="AI22" s="223"/>
      <c r="AJ22" s="223"/>
      <c r="AK22" s="223"/>
      <c r="AL22" s="223"/>
      <c r="AM22" s="223"/>
      <c r="AN22" s="223"/>
      <c r="AO22" s="223"/>
      <c r="AP22" s="223"/>
      <c r="AQ22" s="223"/>
    </row>
    <row r="23" spans="1:43" s="27" customFormat="1">
      <c r="A23" s="24" t="s">
        <v>268</v>
      </c>
      <c r="B23" s="226">
        <v>44.308999999999983</v>
      </c>
      <c r="C23" s="226">
        <v>-78.47999999999999</v>
      </c>
      <c r="D23" s="226">
        <v>6.0469999999999988</v>
      </c>
      <c r="E23" s="226">
        <v>7.5609999999999999</v>
      </c>
      <c r="F23" s="226">
        <v>6.2390000000000043</v>
      </c>
      <c r="G23" s="226">
        <v>-42.176000000000002</v>
      </c>
      <c r="H23" s="226">
        <v>-14.917000000000002</v>
      </c>
      <c r="I23" s="226">
        <v>-42.108000000000004</v>
      </c>
      <c r="J23" s="226">
        <v>0.66099999999999781</v>
      </c>
      <c r="K23" s="226">
        <v>7.4739999999999966</v>
      </c>
      <c r="L23" s="226">
        <v>-86.854158999999996</v>
      </c>
      <c r="M23" s="226">
        <v>-46.490686000000004</v>
      </c>
      <c r="N23" s="226">
        <v>12.953480120000112</v>
      </c>
      <c r="O23" s="217">
        <v>-34.278916819999942</v>
      </c>
      <c r="P23" s="217">
        <v>-94.576037860000184</v>
      </c>
      <c r="Q23" s="217">
        <v>-8.6966221800000962</v>
      </c>
      <c r="R23" s="217">
        <v>-132.96197602999996</v>
      </c>
      <c r="S23" s="217">
        <v>-146.74531293000007</v>
      </c>
      <c r="T23" s="217">
        <v>-146.52843201000005</v>
      </c>
      <c r="U23" s="217">
        <v>-158.25284748000004</v>
      </c>
      <c r="V23" s="217">
        <v>-172.11677673000003</v>
      </c>
      <c r="W23" s="217">
        <v>-71.170115809999999</v>
      </c>
      <c r="X23" s="217">
        <v>-72.058105309999988</v>
      </c>
      <c r="Y23" s="217">
        <v>-44.421778360000026</v>
      </c>
      <c r="Z23" s="217">
        <v>-72.366150530000056</v>
      </c>
      <c r="AA23" s="217">
        <v>-260.07041189999995</v>
      </c>
      <c r="AB23" s="217">
        <v>-181.00775791000001</v>
      </c>
      <c r="AC23" s="217">
        <v>59.847000000000001</v>
      </c>
      <c r="AD23" s="217">
        <v>-71.040000000000006</v>
      </c>
      <c r="AE23" s="217">
        <v>-125.693</v>
      </c>
      <c r="AF23" s="217">
        <v>-160.24192439999985</v>
      </c>
      <c r="AG23" s="217">
        <v>-179.91200000000001</v>
      </c>
      <c r="AH23" s="217"/>
      <c r="AI23" s="217"/>
      <c r="AJ23" s="217"/>
      <c r="AK23" s="217"/>
      <c r="AL23" s="217"/>
      <c r="AM23" s="217"/>
      <c r="AN23" s="217"/>
      <c r="AO23" s="217"/>
      <c r="AP23" s="217"/>
      <c r="AQ23" s="217"/>
    </row>
    <row r="24" spans="1:43" s="27" customFormat="1">
      <c r="A24" s="26"/>
      <c r="B24" s="26"/>
      <c r="C24" s="26"/>
      <c r="D24" s="26"/>
      <c r="E24" s="26"/>
      <c r="F24" s="26"/>
      <c r="G24" s="26"/>
      <c r="H24" s="26"/>
      <c r="I24" s="26"/>
      <c r="J24" s="26"/>
      <c r="K24" s="26"/>
      <c r="L24" s="26"/>
      <c r="M24" s="26"/>
      <c r="N24" s="122"/>
      <c r="O24" s="122"/>
      <c r="P24" s="122"/>
      <c r="Q24" s="122"/>
      <c r="R24" s="122"/>
      <c r="S24" s="122"/>
      <c r="T24" s="122"/>
      <c r="U24" s="122"/>
      <c r="V24" s="122"/>
      <c r="W24" s="122"/>
      <c r="X24" s="122"/>
      <c r="Y24" s="122"/>
      <c r="Z24" s="122"/>
      <c r="AA24" s="122"/>
      <c r="AB24" s="122"/>
      <c r="AC24" s="122"/>
      <c r="AD24" s="122"/>
      <c r="AE24" s="122"/>
      <c r="AF24" s="122"/>
      <c r="AG24" s="122"/>
    </row>
    <row r="25" spans="1:43" s="25" customFormat="1">
      <c r="A25" s="24" t="s">
        <v>261</v>
      </c>
      <c r="B25" s="226">
        <v>0</v>
      </c>
      <c r="C25" s="226">
        <v>0</v>
      </c>
      <c r="D25" s="226">
        <v>0</v>
      </c>
      <c r="E25" s="226">
        <v>0</v>
      </c>
      <c r="F25" s="226">
        <v>0</v>
      </c>
      <c r="G25" s="226">
        <v>0</v>
      </c>
      <c r="H25" s="226">
        <v>0</v>
      </c>
      <c r="I25" s="226">
        <v>4.8259999999999996</v>
      </c>
      <c r="J25" s="226">
        <v>5.2539999999999996</v>
      </c>
      <c r="K25" s="226">
        <v>2.0779999999999998</v>
      </c>
      <c r="L25" s="226">
        <v>3.887</v>
      </c>
      <c r="M25" s="226">
        <v>3.6829999999999998</v>
      </c>
      <c r="N25" s="66">
        <v>4.048</v>
      </c>
      <c r="O25" s="66">
        <v>3.0640000000000001</v>
      </c>
      <c r="P25" s="66">
        <v>3.5049999999999999</v>
      </c>
      <c r="Q25" s="66">
        <v>-1.724</v>
      </c>
      <c r="R25" s="66">
        <v>2.52</v>
      </c>
      <c r="S25" s="66">
        <v>0</v>
      </c>
      <c r="T25" s="122">
        <v>-2.83</v>
      </c>
      <c r="U25" s="122">
        <v>0</v>
      </c>
      <c r="V25" s="122">
        <v>0</v>
      </c>
      <c r="W25" s="122">
        <v>0</v>
      </c>
      <c r="X25" s="122">
        <v>0</v>
      </c>
      <c r="Y25" s="122">
        <v>0</v>
      </c>
      <c r="Z25" s="122">
        <v>0</v>
      </c>
      <c r="AA25" s="122">
        <v>0</v>
      </c>
      <c r="AB25" s="122">
        <v>1E-3</v>
      </c>
      <c r="AC25" s="122">
        <v>0</v>
      </c>
      <c r="AD25" s="122">
        <v>1E-3</v>
      </c>
      <c r="AE25" s="122">
        <v>0</v>
      </c>
      <c r="AF25" s="122">
        <v>-1E-3</v>
      </c>
      <c r="AG25" s="122">
        <v>4.9729999999999999</v>
      </c>
    </row>
    <row r="26" spans="1:43" s="25" customFormat="1">
      <c r="A26" s="26" t="s">
        <v>270</v>
      </c>
      <c r="B26" s="226">
        <v>-83.549000000000007</v>
      </c>
      <c r="C26" s="226">
        <v>-59.792000000000002</v>
      </c>
      <c r="D26" s="226">
        <v>-55.131999999999998</v>
      </c>
      <c r="E26" s="226">
        <v>-109.053</v>
      </c>
      <c r="F26" s="226">
        <v>-90.860666510000001</v>
      </c>
      <c r="G26" s="226">
        <v>-87.567779999999999</v>
      </c>
      <c r="H26" s="226">
        <v>-119.28026</v>
      </c>
      <c r="I26" s="226">
        <v>-91.235699999999994</v>
      </c>
      <c r="J26" s="226">
        <v>-118.01904</v>
      </c>
      <c r="K26" s="226">
        <v>-88.342420000000004</v>
      </c>
      <c r="L26" s="226">
        <v>-121.20944</v>
      </c>
      <c r="M26" s="226">
        <v>-82.988839999999996</v>
      </c>
      <c r="N26" s="66">
        <v>-144.97559999999999</v>
      </c>
      <c r="O26" s="66">
        <v>-117.12226</v>
      </c>
      <c r="P26" s="66">
        <v>-84.040700000000001</v>
      </c>
      <c r="Q26" s="66">
        <v>-190.401241</v>
      </c>
      <c r="R26" s="66">
        <v>-109.97386</v>
      </c>
      <c r="S26" s="66">
        <v>-74.249520000000004</v>
      </c>
      <c r="T26" s="122">
        <v>-258.78286000000003</v>
      </c>
      <c r="U26" s="122">
        <v>-230.09280100000001</v>
      </c>
      <c r="V26" s="122">
        <v>-89.399197000000001</v>
      </c>
      <c r="W26" s="122">
        <v>-143.76795440000001</v>
      </c>
      <c r="X26" s="122">
        <v>-213.74680024</v>
      </c>
      <c r="Y26" s="122">
        <v>-168.89175208</v>
      </c>
      <c r="Z26" s="122">
        <v>-142.85540912000002</v>
      </c>
      <c r="AA26" s="122">
        <v>-22.307998000000001</v>
      </c>
      <c r="AB26" s="122">
        <v>-48.215819999999994</v>
      </c>
      <c r="AC26" s="122">
        <v>-237.978162</v>
      </c>
      <c r="AD26" s="122">
        <v>-183.44023999999999</v>
      </c>
      <c r="AE26" s="122">
        <v>-133.20708456</v>
      </c>
      <c r="AF26" s="122">
        <v>-197.48359192000007</v>
      </c>
      <c r="AG26" s="122">
        <v>-526.39657999999997</v>
      </c>
    </row>
    <row r="27" spans="1:43" s="25" customFormat="1">
      <c r="A27" s="26" t="s">
        <v>271</v>
      </c>
      <c r="B27" s="226">
        <v>-2.4550000000000001</v>
      </c>
      <c r="C27" s="226">
        <v>-4.6159999999999997</v>
      </c>
      <c r="D27" s="226">
        <v>-7.4429999999999996</v>
      </c>
      <c r="E27" s="226">
        <v>-7.33</v>
      </c>
      <c r="F27" s="226">
        <v>-4.4530000000000003</v>
      </c>
      <c r="G27" s="226">
        <v>-5.1310000000000002</v>
      </c>
      <c r="H27" s="226">
        <v>-7.1970000000000001</v>
      </c>
      <c r="I27" s="226">
        <v>-4.4020000000000001</v>
      </c>
      <c r="J27" s="226">
        <v>-7.3090000000000002</v>
      </c>
      <c r="K27" s="226">
        <v>-7.5469999999999997</v>
      </c>
      <c r="L27" s="226">
        <v>-7.0949999999999998</v>
      </c>
      <c r="M27" s="226">
        <v>-11.617000000000001</v>
      </c>
      <c r="N27" s="66">
        <v>-12.022</v>
      </c>
      <c r="O27" s="66">
        <v>-7.0220000000000002</v>
      </c>
      <c r="P27" s="66">
        <v>-6.14</v>
      </c>
      <c r="Q27" s="66">
        <v>-12.962999999999999</v>
      </c>
      <c r="R27" s="66">
        <v>-10.065</v>
      </c>
      <c r="S27" s="66">
        <v>-12.183</v>
      </c>
      <c r="T27" s="122">
        <v>-12.712999999999999</v>
      </c>
      <c r="U27" s="122">
        <v>-21.164000000000001</v>
      </c>
      <c r="V27" s="122">
        <v>-13.698</v>
      </c>
      <c r="W27" s="122">
        <v>-14.585000000000001</v>
      </c>
      <c r="X27" s="122">
        <v>-16.817</v>
      </c>
      <c r="Y27" s="122">
        <v>-14.52</v>
      </c>
      <c r="Z27" s="122">
        <v>-15.214</v>
      </c>
      <c r="AA27" s="122">
        <v>-5.1829999999999998</v>
      </c>
      <c r="AB27" s="122">
        <v>-12.515000000000001</v>
      </c>
      <c r="AC27" s="122">
        <v>-15.246</v>
      </c>
      <c r="AD27" s="122">
        <v>-20.812000000000001</v>
      </c>
      <c r="AE27" s="122">
        <v>-14.356</v>
      </c>
      <c r="AF27" s="122">
        <v>-14.88</v>
      </c>
      <c r="AG27" s="122">
        <v>-17.116</v>
      </c>
    </row>
    <row r="28" spans="1:43" s="25" customFormat="1">
      <c r="A28" s="24" t="s">
        <v>276</v>
      </c>
      <c r="B28" s="226">
        <v>210.60499999999996</v>
      </c>
      <c r="C28" s="226">
        <v>113.01199999999994</v>
      </c>
      <c r="D28" s="226">
        <v>185.67200000000008</v>
      </c>
      <c r="E28" s="226">
        <v>252.8780000000001</v>
      </c>
      <c r="F28" s="226">
        <v>215.32533349000099</v>
      </c>
      <c r="G28" s="226">
        <v>164.78621999999999</v>
      </c>
      <c r="H28" s="226">
        <v>222.10473999999402</v>
      </c>
      <c r="I28" s="226">
        <v>318.14730000001299</v>
      </c>
      <c r="J28" s="226">
        <v>264.03895999999997</v>
      </c>
      <c r="K28" s="226">
        <v>210.91857999999999</v>
      </c>
      <c r="L28" s="122">
        <v>196.20699999999999</v>
      </c>
      <c r="M28" s="229">
        <v>381.567474</v>
      </c>
      <c r="N28" s="123">
        <v>306.14640000000003</v>
      </c>
      <c r="O28" s="123">
        <v>208.33774</v>
      </c>
      <c r="P28" s="123">
        <v>263.49430000000001</v>
      </c>
      <c r="Q28" s="123">
        <v>460.00552699999997</v>
      </c>
      <c r="R28" s="123">
        <v>163.09714</v>
      </c>
      <c r="S28" s="123">
        <v>279.44047999999998</v>
      </c>
      <c r="T28" s="123">
        <v>534.94313999999997</v>
      </c>
      <c r="U28" s="123">
        <v>498.76308305000299</v>
      </c>
      <c r="V28" s="123">
        <v>199.895205199999</v>
      </c>
      <c r="W28" s="123">
        <v>329.88979582999599</v>
      </c>
      <c r="X28" s="123">
        <v>428.27978868000002</v>
      </c>
      <c r="Y28" s="123">
        <v>431.19563639999802</v>
      </c>
      <c r="Z28" s="123">
        <v>361.80697064000395</v>
      </c>
      <c r="AA28" s="123">
        <v>124.64670200000801</v>
      </c>
      <c r="AB28" s="123">
        <v>275.33918</v>
      </c>
      <c r="AC28" s="123">
        <v>624.56813799999998</v>
      </c>
      <c r="AD28" s="123">
        <v>598.01376000000005</v>
      </c>
      <c r="AE28" s="123">
        <v>262.61104645999814</v>
      </c>
      <c r="AF28" s="123">
        <v>284.01914904000603</v>
      </c>
      <c r="AG28" s="123">
        <v>1323.0484200000001</v>
      </c>
    </row>
    <row r="29" spans="1:43">
      <c r="A29" s="110" t="s">
        <v>275</v>
      </c>
      <c r="B29" s="368" t="s">
        <v>603</v>
      </c>
      <c r="C29" s="368" t="s">
        <v>604</v>
      </c>
      <c r="D29" s="368" t="s">
        <v>605</v>
      </c>
      <c r="E29" s="368" t="s">
        <v>606</v>
      </c>
      <c r="F29" s="368" t="s">
        <v>607</v>
      </c>
      <c r="G29" s="368" t="s">
        <v>608</v>
      </c>
      <c r="H29" s="368" t="s">
        <v>609</v>
      </c>
      <c r="I29" s="368" t="s">
        <v>610</v>
      </c>
      <c r="J29" s="368" t="s">
        <v>611</v>
      </c>
      <c r="K29" s="368" t="s">
        <v>612</v>
      </c>
      <c r="L29" s="368" t="s">
        <v>613</v>
      </c>
      <c r="M29" s="368" t="s">
        <v>614</v>
      </c>
      <c r="N29" s="368" t="s">
        <v>615</v>
      </c>
      <c r="O29" s="368" t="s">
        <v>616</v>
      </c>
      <c r="P29" s="368" t="s">
        <v>617</v>
      </c>
      <c r="Q29" s="368" t="s">
        <v>618</v>
      </c>
      <c r="R29" s="368" t="s">
        <v>619</v>
      </c>
      <c r="S29" s="368" t="s">
        <v>620</v>
      </c>
      <c r="T29" s="368" t="s">
        <v>621</v>
      </c>
      <c r="U29" s="368" t="s">
        <v>622</v>
      </c>
      <c r="V29" s="368" t="s">
        <v>623</v>
      </c>
      <c r="W29" s="368" t="s">
        <v>624</v>
      </c>
      <c r="X29" s="368" t="s">
        <v>625</v>
      </c>
      <c r="Y29" s="368" t="s">
        <v>626</v>
      </c>
      <c r="Z29" s="368" t="s">
        <v>627</v>
      </c>
      <c r="AA29" s="368" t="s">
        <v>628</v>
      </c>
      <c r="AB29" s="368" t="s">
        <v>629</v>
      </c>
      <c r="AC29" s="368" t="s">
        <v>643</v>
      </c>
      <c r="AD29" s="368" t="s">
        <v>648</v>
      </c>
      <c r="AE29" s="368" t="s">
        <v>662</v>
      </c>
      <c r="AF29" s="368" t="s">
        <v>694</v>
      </c>
      <c r="AG29" s="368" t="s">
        <v>704</v>
      </c>
    </row>
    <row r="30" spans="1:43" ht="15" customHeight="1">
      <c r="A30" s="110" t="s">
        <v>250</v>
      </c>
      <c r="B30" s="367" t="s">
        <v>10</v>
      </c>
      <c r="C30" s="367" t="s">
        <v>630</v>
      </c>
      <c r="D30" s="367" t="s">
        <v>631</v>
      </c>
      <c r="E30" s="367" t="s">
        <v>632</v>
      </c>
      <c r="F30" s="367" t="s">
        <v>10</v>
      </c>
      <c r="G30" s="367" t="s">
        <v>630</v>
      </c>
      <c r="H30" s="367" t="s">
        <v>631</v>
      </c>
      <c r="I30" s="367" t="s">
        <v>632</v>
      </c>
      <c r="J30" s="367" t="s">
        <v>10</v>
      </c>
      <c r="K30" s="367" t="s">
        <v>630</v>
      </c>
      <c r="L30" s="367" t="s">
        <v>631</v>
      </c>
      <c r="M30" s="367" t="s">
        <v>632</v>
      </c>
      <c r="N30" s="367" t="s">
        <v>10</v>
      </c>
      <c r="O30" s="367" t="s">
        <v>630</v>
      </c>
      <c r="P30" s="367" t="s">
        <v>631</v>
      </c>
      <c r="Q30" s="367" t="s">
        <v>632</v>
      </c>
      <c r="R30" s="367" t="s">
        <v>10</v>
      </c>
      <c r="S30" s="367" t="s">
        <v>630</v>
      </c>
      <c r="T30" s="367" t="s">
        <v>631</v>
      </c>
      <c r="U30" s="367" t="s">
        <v>632</v>
      </c>
      <c r="V30" s="367" t="s">
        <v>10</v>
      </c>
      <c r="W30" s="367" t="s">
        <v>630</v>
      </c>
      <c r="X30" s="367" t="s">
        <v>631</v>
      </c>
      <c r="Y30" s="367" t="s">
        <v>632</v>
      </c>
      <c r="Z30" s="367" t="s">
        <v>10</v>
      </c>
      <c r="AA30" s="367" t="s">
        <v>630</v>
      </c>
      <c r="AB30" s="367" t="s">
        <v>631</v>
      </c>
      <c r="AC30" s="367" t="s">
        <v>632</v>
      </c>
      <c r="AD30" s="367" t="s">
        <v>10</v>
      </c>
      <c r="AE30" s="367" t="s">
        <v>630</v>
      </c>
      <c r="AF30" s="367" t="s">
        <v>631</v>
      </c>
      <c r="AG30" s="367" t="s">
        <v>632</v>
      </c>
    </row>
    <row r="31" spans="1:43" s="25" customFormat="1">
      <c r="A31" s="24" t="s">
        <v>276</v>
      </c>
      <c r="B31" s="226">
        <v>210.60499999999999</v>
      </c>
      <c r="C31" s="226">
        <v>113.01199999999994</v>
      </c>
      <c r="D31" s="226">
        <v>185.67200000000008</v>
      </c>
      <c r="E31" s="226">
        <v>252.8780000000001</v>
      </c>
      <c r="F31" s="226">
        <v>215.32533349000099</v>
      </c>
      <c r="G31" s="226">
        <v>164.78621999999999</v>
      </c>
      <c r="H31" s="226">
        <v>222.10473999999402</v>
      </c>
      <c r="I31" s="226">
        <v>318.14730000001299</v>
      </c>
      <c r="J31" s="226">
        <v>264.03895999999997</v>
      </c>
      <c r="K31" s="226">
        <v>210.91857999999999</v>
      </c>
      <c r="L31" s="122">
        <v>196.20699999999999</v>
      </c>
      <c r="M31" s="229">
        <v>381.567474</v>
      </c>
      <c r="N31" s="123">
        <v>306.14640000000003</v>
      </c>
      <c r="O31" s="123">
        <v>208.33774</v>
      </c>
      <c r="P31" s="123">
        <v>263.49430000000001</v>
      </c>
      <c r="Q31" s="123">
        <v>460.00552699999997</v>
      </c>
      <c r="R31" s="123">
        <v>163.09714</v>
      </c>
      <c r="S31" s="123">
        <v>279.44047999999998</v>
      </c>
      <c r="T31" s="123">
        <v>534.94313999999997</v>
      </c>
      <c r="U31" s="123">
        <v>498.76308305000299</v>
      </c>
      <c r="V31" s="123">
        <v>199.895205199999</v>
      </c>
      <c r="W31" s="123">
        <v>329.88979582999599</v>
      </c>
      <c r="X31" s="123">
        <v>428.27978868000002</v>
      </c>
      <c r="Y31" s="123">
        <v>431.19563639999802</v>
      </c>
      <c r="Z31" s="123">
        <v>361.80697064000395</v>
      </c>
      <c r="AA31" s="123">
        <v>124.64670200000801</v>
      </c>
      <c r="AB31" s="123">
        <v>275.33918</v>
      </c>
      <c r="AC31" s="123">
        <v>624.56813799999998</v>
      </c>
      <c r="AD31" s="123">
        <v>598.01376000000005</v>
      </c>
      <c r="AE31" s="123">
        <v>262.61104645999814</v>
      </c>
      <c r="AF31" s="123">
        <v>284.01914904000603</v>
      </c>
      <c r="AG31" s="123">
        <v>1323.0484200000001</v>
      </c>
    </row>
    <row r="32" spans="1:43" s="25" customFormat="1">
      <c r="A32" s="26" t="s">
        <v>270</v>
      </c>
      <c r="B32" s="226">
        <v>83.549000000000007</v>
      </c>
      <c r="C32" s="226">
        <v>59.792000000000002</v>
      </c>
      <c r="D32" s="226">
        <v>55.131999999999998</v>
      </c>
      <c r="E32" s="226">
        <v>109.053</v>
      </c>
      <c r="F32" s="226">
        <v>-90.860666510000001</v>
      </c>
      <c r="G32" s="226">
        <v>-87.567779999999999</v>
      </c>
      <c r="H32" s="226">
        <v>-119.28026</v>
      </c>
      <c r="I32" s="226">
        <v>-91.235699999999994</v>
      </c>
      <c r="J32" s="226">
        <v>-118.01904</v>
      </c>
      <c r="K32" s="226">
        <v>-88.342420000000004</v>
      </c>
      <c r="L32" s="226">
        <v>-121.20944</v>
      </c>
      <c r="M32" s="226">
        <v>-82.988839999999996</v>
      </c>
      <c r="N32" s="66">
        <v>-144.97559999999999</v>
      </c>
      <c r="O32" s="66">
        <v>-117.12226</v>
      </c>
      <c r="P32" s="66">
        <v>-84.040700000000001</v>
      </c>
      <c r="Q32" s="66">
        <v>-190.401241</v>
      </c>
      <c r="R32" s="66">
        <v>-109.97386</v>
      </c>
      <c r="S32" s="66">
        <v>-74.249520000000004</v>
      </c>
      <c r="T32" s="122">
        <v>-258.78286000000003</v>
      </c>
      <c r="U32" s="122">
        <v>-230.09280100000001</v>
      </c>
      <c r="V32" s="122">
        <v>-89.399197000000001</v>
      </c>
      <c r="W32" s="122">
        <v>-143.76795440000001</v>
      </c>
      <c r="X32" s="122">
        <v>-213.74680024</v>
      </c>
      <c r="Y32" s="122">
        <v>-168.89175208</v>
      </c>
      <c r="Z32" s="122">
        <v>-142.85540912000002</v>
      </c>
      <c r="AA32" s="122">
        <v>-22.307998000000001</v>
      </c>
      <c r="AB32" s="123">
        <v>-48.215819999999994</v>
      </c>
      <c r="AC32" s="123">
        <v>-237.978162</v>
      </c>
      <c r="AD32" s="123">
        <v>-183.44023999999999</v>
      </c>
      <c r="AE32" s="123">
        <v>-133.20708456</v>
      </c>
      <c r="AF32" s="123">
        <v>-197.48359192000007</v>
      </c>
      <c r="AG32" s="123">
        <v>-526.39657999999997</v>
      </c>
    </row>
    <row r="33" spans="1:36" s="25" customFormat="1">
      <c r="A33" s="24" t="s">
        <v>277</v>
      </c>
      <c r="B33" s="226">
        <v>-44.308999999999983</v>
      </c>
      <c r="C33" s="226">
        <v>78.47999999999999</v>
      </c>
      <c r="D33" s="226">
        <v>-6.0469999999999988</v>
      </c>
      <c r="E33" s="226">
        <v>-7.5609999999999999</v>
      </c>
      <c r="F33" s="226">
        <v>6.2389999999999999</v>
      </c>
      <c r="G33" s="226">
        <v>-42.176000000000002</v>
      </c>
      <c r="H33" s="226">
        <v>-14.917</v>
      </c>
      <c r="I33" s="226">
        <v>-42.107999999999997</v>
      </c>
      <c r="J33" s="226">
        <v>0.66100000000000003</v>
      </c>
      <c r="K33" s="226">
        <v>7.4740000000000002</v>
      </c>
      <c r="L33" s="226">
        <v>-86.854158999999996</v>
      </c>
      <c r="M33" s="226">
        <v>-46.490685999999997</v>
      </c>
      <c r="N33" s="66">
        <v>12.952999999999999</v>
      </c>
      <c r="O33" s="66">
        <v>-34.279000000000003</v>
      </c>
      <c r="P33" s="66">
        <v>-94.575000000000003</v>
      </c>
      <c r="Q33" s="66">
        <v>-8.6969999999999992</v>
      </c>
      <c r="R33" s="66">
        <v>-132.96100000000001</v>
      </c>
      <c r="S33" s="66">
        <v>-146.745</v>
      </c>
      <c r="T33" s="122">
        <v>-146.529</v>
      </c>
      <c r="U33" s="122">
        <v>-158.251611</v>
      </c>
      <c r="V33" s="122">
        <v>-172.11647081000001</v>
      </c>
      <c r="W33" s="122">
        <v>-71.169330129999992</v>
      </c>
      <c r="X33" s="122">
        <v>-72.059734879999993</v>
      </c>
      <c r="Y33" s="122">
        <v>-44.421033090000002</v>
      </c>
      <c r="Z33" s="122">
        <v>-72.366294319999994</v>
      </c>
      <c r="AA33" s="122">
        <v>-260.07310000000001</v>
      </c>
      <c r="AB33" s="123">
        <v>-181.00899999999993</v>
      </c>
      <c r="AC33" s="123">
        <v>59.847000000000001</v>
      </c>
      <c r="AD33" s="123">
        <v>-71.040000000000006</v>
      </c>
      <c r="AE33" s="123">
        <v>-125.693</v>
      </c>
      <c r="AF33" s="123">
        <v>-160.24192439999985</v>
      </c>
      <c r="AG33" s="123">
        <v>-179.91200000000001</v>
      </c>
    </row>
    <row r="34" spans="1:36" s="25" customFormat="1">
      <c r="A34" s="24" t="s">
        <v>278</v>
      </c>
      <c r="B34" s="226"/>
      <c r="C34" s="226"/>
      <c r="D34" s="226"/>
      <c r="E34" s="226"/>
      <c r="F34" s="226">
        <v>-118.464</v>
      </c>
      <c r="G34" s="226">
        <v>-117.69200000000001</v>
      </c>
      <c r="H34" s="226">
        <v>-119.602</v>
      </c>
      <c r="I34" s="226">
        <v>-148.434</v>
      </c>
      <c r="J34" s="226">
        <v>-132.46600000000001</v>
      </c>
      <c r="K34" s="226">
        <v>-128.84200099999998</v>
      </c>
      <c r="L34" s="226">
        <v>-141.93600000000001</v>
      </c>
      <c r="M34" s="226">
        <v>-134.97799900000001</v>
      </c>
      <c r="N34" s="66">
        <v>-139.33300000000003</v>
      </c>
      <c r="O34" s="66">
        <v>-147.697</v>
      </c>
      <c r="P34" s="66">
        <v>-144.80199999999999</v>
      </c>
      <c r="Q34" s="66">
        <v>-147.77137500000001</v>
      </c>
      <c r="R34" s="66">
        <v>-163.619</v>
      </c>
      <c r="S34" s="66">
        <v>-148.65300000000002</v>
      </c>
      <c r="T34" s="122">
        <v>-145.55199999999999</v>
      </c>
      <c r="U34" s="122">
        <v>-166.571</v>
      </c>
      <c r="V34" s="122">
        <v>-150.17000000000002</v>
      </c>
      <c r="W34" s="122">
        <v>-162.42000000000002</v>
      </c>
      <c r="X34" s="122">
        <v>-170.22499999999999</v>
      </c>
      <c r="Y34" s="122">
        <v>-153.10499999999999</v>
      </c>
      <c r="Z34" s="122">
        <v>-70.200999999999993</v>
      </c>
      <c r="AA34" s="122">
        <v>-30.589999999999996</v>
      </c>
      <c r="AB34" s="122">
        <v>-45.220999999999997</v>
      </c>
      <c r="AC34" s="122">
        <v>-121.24199999999999</v>
      </c>
      <c r="AD34" s="122">
        <v>-185.845</v>
      </c>
      <c r="AE34" s="122">
        <v>-187.24299999999999</v>
      </c>
      <c r="AF34" s="122">
        <v>-193.92265</v>
      </c>
      <c r="AG34" s="122">
        <v>-225.64300000000003</v>
      </c>
    </row>
    <row r="35" spans="1:36" s="25" customFormat="1">
      <c r="A35" s="24" t="s">
        <v>279</v>
      </c>
      <c r="B35" s="226">
        <v>2.4550000000000001</v>
      </c>
      <c r="C35" s="226">
        <v>4.6159999999999997</v>
      </c>
      <c r="D35" s="226">
        <v>7.4429999999999996</v>
      </c>
      <c r="E35" s="226">
        <v>7.33</v>
      </c>
      <c r="F35" s="226">
        <v>-4.4530000000000003</v>
      </c>
      <c r="G35" s="226">
        <v>-5.1310000000000002</v>
      </c>
      <c r="H35" s="226">
        <v>-7.1970000000000001</v>
      </c>
      <c r="I35" s="226">
        <v>-4.4020000000000001</v>
      </c>
      <c r="J35" s="226">
        <v>-7.3090000000000002</v>
      </c>
      <c r="K35" s="226">
        <v>-7.5469999999999997</v>
      </c>
      <c r="L35" s="226">
        <v>-7.0949999999999998</v>
      </c>
      <c r="M35" s="226">
        <v>-11.617000000000001</v>
      </c>
      <c r="N35" s="66">
        <v>-12.022</v>
      </c>
      <c r="O35" s="66">
        <v>-7.0220000000000002</v>
      </c>
      <c r="P35" s="66">
        <v>-6.14</v>
      </c>
      <c r="Q35" s="66">
        <v>-12.962999999999999</v>
      </c>
      <c r="R35" s="66">
        <v>-10.065</v>
      </c>
      <c r="S35" s="66">
        <v>-12.183</v>
      </c>
      <c r="T35" s="122">
        <v>-12.712999999999999</v>
      </c>
      <c r="U35" s="122">
        <v>-21.164000000000001</v>
      </c>
      <c r="V35" s="122">
        <v>-13.698</v>
      </c>
      <c r="W35" s="122">
        <v>-14.585000000000001</v>
      </c>
      <c r="X35" s="122">
        <v>-16.817</v>
      </c>
      <c r="Y35" s="122">
        <v>-14.52</v>
      </c>
      <c r="Z35" s="122">
        <v>-15.214</v>
      </c>
      <c r="AA35" s="122">
        <v>-5.1829999999999998</v>
      </c>
      <c r="AB35" s="123">
        <v>-12.515000000000001</v>
      </c>
      <c r="AC35" s="123">
        <v>-15.246</v>
      </c>
      <c r="AD35" s="123">
        <v>-20.812000000000001</v>
      </c>
      <c r="AE35" s="123">
        <v>-14.356</v>
      </c>
      <c r="AF35" s="123">
        <v>-14.88</v>
      </c>
      <c r="AG35" s="123">
        <v>-17.116</v>
      </c>
    </row>
    <row r="36" spans="1:36" s="25" customFormat="1">
      <c r="A36" s="24" t="s">
        <v>71</v>
      </c>
      <c r="B36" s="226"/>
      <c r="C36" s="226"/>
      <c r="D36" s="226"/>
      <c r="E36" s="226"/>
      <c r="F36" s="226"/>
      <c r="G36" s="226"/>
      <c r="H36" s="226"/>
      <c r="I36" s="226"/>
      <c r="J36" s="226">
        <v>383.452</v>
      </c>
      <c r="K36" s="226">
        <v>297.25599999999997</v>
      </c>
      <c r="L36" s="226">
        <v>400.38400000000001</v>
      </c>
      <c r="M36" s="226">
        <v>518.98099999999999</v>
      </c>
      <c r="N36" s="66">
        <v>446.14299999999997</v>
      </c>
      <c r="O36" s="66">
        <v>363.697</v>
      </c>
      <c r="P36" s="66">
        <v>444.745</v>
      </c>
      <c r="Q36" s="66">
        <v>673.79076799999996</v>
      </c>
      <c r="R36" s="66">
        <v>413.577</v>
      </c>
      <c r="S36" s="66">
        <v>512.61800000000005</v>
      </c>
      <c r="T36" s="122">
        <v>955.798</v>
      </c>
      <c r="U36" s="122">
        <v>908.27149505000307</v>
      </c>
      <c r="V36" s="122">
        <v>475.10887301000201</v>
      </c>
      <c r="W36" s="122">
        <v>559.41208035999705</v>
      </c>
      <c r="X36" s="122">
        <v>730.90332380000302</v>
      </c>
      <c r="Y36" s="122">
        <v>659.02842157000703</v>
      </c>
      <c r="Z36" s="122">
        <v>592.24267408000196</v>
      </c>
      <c r="AA36" s="122">
        <v>412.21080000000001</v>
      </c>
      <c r="AB36" s="14">
        <v>517.07799999999997</v>
      </c>
      <c r="AC36" s="14">
        <v>817.94529999999997</v>
      </c>
      <c r="AD36" s="14">
        <v>873.30499999999995</v>
      </c>
      <c r="AE36" s="14">
        <v>535.86713101999999</v>
      </c>
      <c r="AF36" s="14">
        <v>656.62566536000634</v>
      </c>
      <c r="AG36" s="14">
        <v>2046.473</v>
      </c>
    </row>
    <row r="37" spans="1:36" s="6" customFormat="1">
      <c r="A37" s="91" t="s">
        <v>459</v>
      </c>
      <c r="B37" s="225"/>
      <c r="C37" s="225"/>
      <c r="D37" s="225"/>
      <c r="E37" s="225"/>
      <c r="F37" s="225"/>
      <c r="G37" s="225"/>
      <c r="H37" s="225"/>
      <c r="I37" s="225"/>
      <c r="J37" s="225">
        <v>-35.386000000000003</v>
      </c>
      <c r="K37" s="225">
        <v>-11.144</v>
      </c>
      <c r="L37" s="225">
        <v>-10.904999999999999</v>
      </c>
      <c r="M37" s="225">
        <v>-8.9860000000000007</v>
      </c>
      <c r="N37" s="93">
        <v>10.586</v>
      </c>
      <c r="O37" s="93">
        <v>-6.6150000000000002</v>
      </c>
      <c r="P37" s="93">
        <v>-20.411000000000001</v>
      </c>
      <c r="Q37" s="93">
        <v>-8.3471430000000009</v>
      </c>
      <c r="R37" s="93">
        <v>-10.420999999999999</v>
      </c>
      <c r="S37" s="93">
        <v>-36.6</v>
      </c>
      <c r="T37" s="93">
        <v>-1.4650000000000001</v>
      </c>
      <c r="U37" s="93">
        <v>-5.4009999999999998</v>
      </c>
      <c r="V37" s="93">
        <v>25.8</v>
      </c>
      <c r="W37" s="93">
        <v>-16.834</v>
      </c>
      <c r="X37" s="93">
        <v>-7.35</v>
      </c>
      <c r="Y37" s="93">
        <v>-10.176</v>
      </c>
      <c r="Z37" s="93">
        <v>-27.951000000000001</v>
      </c>
      <c r="AA37" s="93">
        <v>-3.2429999999999999</v>
      </c>
      <c r="AB37" s="93">
        <v>0.75</v>
      </c>
      <c r="AC37" s="93">
        <v>-2.7959999999999998</v>
      </c>
      <c r="AD37" s="93">
        <v>-52.98</v>
      </c>
      <c r="AE37" s="93">
        <v>-34.451999999999998</v>
      </c>
      <c r="AF37" s="93">
        <v>-6.2</v>
      </c>
      <c r="AG37" s="93">
        <v>-3.802000000000886</v>
      </c>
      <c r="AH37" s="225"/>
      <c r="AI37" s="395"/>
      <c r="AJ37" s="395"/>
    </row>
    <row r="38" spans="1:36" s="6" customFormat="1">
      <c r="A38" s="91" t="s">
        <v>652</v>
      </c>
      <c r="B38" s="225"/>
      <c r="C38" s="225"/>
      <c r="D38" s="225"/>
      <c r="E38" s="225"/>
      <c r="F38" s="225"/>
      <c r="G38" s="225"/>
      <c r="H38" s="225"/>
      <c r="I38" s="225"/>
      <c r="J38" s="225"/>
      <c r="K38" s="225"/>
      <c r="L38" s="225"/>
      <c r="M38" s="225"/>
      <c r="N38" s="93"/>
      <c r="O38" s="93"/>
      <c r="P38" s="93"/>
      <c r="Q38" s="93"/>
      <c r="R38" s="93"/>
      <c r="S38" s="93"/>
      <c r="T38" s="93"/>
      <c r="U38" s="93"/>
      <c r="V38" s="93"/>
      <c r="W38" s="93"/>
      <c r="X38" s="93"/>
      <c r="Y38" s="93"/>
      <c r="Z38" s="93"/>
      <c r="AA38" s="93"/>
      <c r="AB38" s="93"/>
      <c r="AC38" s="93"/>
      <c r="AD38" s="93">
        <v>-5.17</v>
      </c>
      <c r="AE38" s="93">
        <v>-0.131999999999979</v>
      </c>
      <c r="AF38" s="93">
        <v>-8.7929024400000007</v>
      </c>
      <c r="AG38" s="93">
        <v>-8.4999999999999964</v>
      </c>
      <c r="AH38" s="395"/>
    </row>
    <row r="39" spans="1:36" s="6" customFormat="1">
      <c r="A39" s="91" t="s">
        <v>460</v>
      </c>
      <c r="B39" s="275"/>
      <c r="C39" s="275"/>
      <c r="D39" s="275"/>
      <c r="E39" s="275"/>
      <c r="F39" s="275"/>
      <c r="G39" s="275"/>
      <c r="H39" s="275"/>
      <c r="I39" s="275"/>
      <c r="J39" s="225"/>
      <c r="K39" s="225">
        <v>20</v>
      </c>
      <c r="L39" s="225"/>
      <c r="M39" s="225">
        <v>-23.6</v>
      </c>
      <c r="N39" s="93"/>
      <c r="O39" s="93"/>
      <c r="P39" s="93"/>
      <c r="Q39" s="93"/>
      <c r="R39" s="93">
        <v>16</v>
      </c>
      <c r="S39" s="93">
        <v>-28</v>
      </c>
      <c r="T39" s="93">
        <v>-360.78800000000001</v>
      </c>
      <c r="U39" s="93">
        <v>-175.90199999999999</v>
      </c>
      <c r="V39" s="93">
        <v>30.658000000000001</v>
      </c>
      <c r="W39" s="93">
        <v>-148.15407999999999</v>
      </c>
      <c r="X39" s="93">
        <v>0.297676200000001</v>
      </c>
      <c r="Y39" s="93">
        <v>4.0975784300000004</v>
      </c>
      <c r="Z39" s="93">
        <v>-0.4</v>
      </c>
      <c r="AA39" s="93">
        <v>-32.164999999999999</v>
      </c>
      <c r="AB39" s="93">
        <v>-13.173999999999999</v>
      </c>
      <c r="AC39" s="93">
        <v>-165.28800000000001</v>
      </c>
      <c r="AD39" s="93">
        <v>-139.52099999999999</v>
      </c>
      <c r="AE39" s="93">
        <v>-22.019000000000005</v>
      </c>
      <c r="AF39" s="93">
        <v>-257.59300000000002</v>
      </c>
      <c r="AG39" s="93">
        <v>-1062.633</v>
      </c>
      <c r="AH39" s="347"/>
    </row>
    <row r="40" spans="1:36" s="6" customFormat="1">
      <c r="A40" s="24" t="s">
        <v>461</v>
      </c>
      <c r="B40" s="226"/>
      <c r="C40" s="226"/>
      <c r="D40" s="226"/>
      <c r="E40" s="226"/>
      <c r="F40" s="226"/>
      <c r="G40" s="226"/>
      <c r="H40" s="226"/>
      <c r="I40" s="226"/>
      <c r="J40" s="226">
        <v>348.06599999999997</v>
      </c>
      <c r="K40" s="226">
        <v>306.11199999999997</v>
      </c>
      <c r="L40" s="226">
        <v>389.47900000000004</v>
      </c>
      <c r="M40" s="226">
        <v>486.39499999999998</v>
      </c>
      <c r="N40" s="122">
        <v>456.72899999999998</v>
      </c>
      <c r="O40" s="122">
        <v>357.08199999999999</v>
      </c>
      <c r="P40" s="122">
        <v>424.334</v>
      </c>
      <c r="Q40" s="122">
        <v>665.443625</v>
      </c>
      <c r="R40" s="122">
        <v>419.15600000000001</v>
      </c>
      <c r="S40" s="66">
        <v>448.01800000000003</v>
      </c>
      <c r="T40" s="122">
        <v>593.54500000000007</v>
      </c>
      <c r="U40" s="122">
        <v>726.96849505000307</v>
      </c>
      <c r="V40" s="122">
        <v>531.56687301000204</v>
      </c>
      <c r="W40" s="122">
        <v>394.42400035999708</v>
      </c>
      <c r="X40" s="122">
        <v>723.85100000000307</v>
      </c>
      <c r="Y40" s="122">
        <v>652.95000000000698</v>
      </c>
      <c r="Z40" s="122">
        <v>563.89167408000196</v>
      </c>
      <c r="AA40" s="122">
        <v>376.80279999999999</v>
      </c>
      <c r="AB40" s="122">
        <v>504.654</v>
      </c>
      <c r="AC40" s="122">
        <v>649.86130000000003</v>
      </c>
      <c r="AD40" s="122">
        <v>675.63400000000001</v>
      </c>
      <c r="AE40" s="122">
        <v>479.26413101999998</v>
      </c>
      <c r="AF40" s="122">
        <v>384.03976292000635</v>
      </c>
      <c r="AG40" s="122">
        <v>971.5379999999991</v>
      </c>
      <c r="AH40" s="395"/>
    </row>
    <row r="41" spans="1:36" s="25" customFormat="1">
      <c r="A41" s="24" t="s">
        <v>21</v>
      </c>
      <c r="B41" s="226">
        <v>350.89100000000002</v>
      </c>
      <c r="C41" s="226">
        <v>367.39999999999986</v>
      </c>
      <c r="D41" s="226">
        <v>375.50000000000011</v>
      </c>
      <c r="E41" s="226">
        <v>492.7000000000001</v>
      </c>
      <c r="F41" s="226">
        <v>422.86399999999998</v>
      </c>
      <c r="G41" s="226">
        <v>417.35300000000001</v>
      </c>
      <c r="H41" s="226">
        <v>483.101</v>
      </c>
      <c r="I41" s="226">
        <v>604.327</v>
      </c>
      <c r="J41" s="226">
        <v>521.17200000000003</v>
      </c>
      <c r="K41" s="226">
        <v>428.17600099999999</v>
      </c>
      <c r="L41" s="226">
        <v>546.20699999999999</v>
      </c>
      <c r="M41" s="226">
        <v>657.64199900000006</v>
      </c>
      <c r="N41" s="66">
        <v>589.524</v>
      </c>
      <c r="O41" s="66">
        <v>514.45799999999997</v>
      </c>
      <c r="P41" s="66">
        <v>593.05199999999991</v>
      </c>
      <c r="Q41" s="66">
        <v>819.83814299999995</v>
      </c>
      <c r="R41" s="66">
        <v>579.71600000000001</v>
      </c>
      <c r="S41" s="66">
        <v>661.27099999999996</v>
      </c>
      <c r="T41" s="122">
        <v>1098.52</v>
      </c>
      <c r="U41" s="122">
        <v>1074.84249505</v>
      </c>
      <c r="V41" s="122">
        <v>625.27887300999998</v>
      </c>
      <c r="W41" s="122">
        <v>721.83208035999701</v>
      </c>
      <c r="X41" s="122">
        <v>901.12832380000305</v>
      </c>
      <c r="Y41" s="122">
        <v>812.13342157000704</v>
      </c>
      <c r="Z41" s="122">
        <v>662.44367408000198</v>
      </c>
      <c r="AA41" s="14">
        <v>442.80079999999998</v>
      </c>
      <c r="AB41" s="14">
        <v>562.29999999999995</v>
      </c>
      <c r="AC41" s="14">
        <v>939.18730000000005</v>
      </c>
      <c r="AD41" s="14">
        <v>1059.1510000000001</v>
      </c>
      <c r="AE41" s="14">
        <v>723.11013101999993</v>
      </c>
      <c r="AF41" s="14">
        <v>850.54731536000634</v>
      </c>
      <c r="AG41" s="14">
        <v>2272.116</v>
      </c>
    </row>
    <row r="42" spans="1:36" s="6" customFormat="1">
      <c r="A42" s="91" t="s">
        <v>404</v>
      </c>
      <c r="B42" s="225"/>
      <c r="C42" s="225"/>
      <c r="D42" s="225"/>
      <c r="E42" s="225"/>
      <c r="F42" s="225"/>
      <c r="G42" s="225"/>
      <c r="H42" s="225"/>
      <c r="I42" s="225"/>
      <c r="J42" s="225"/>
      <c r="K42" s="225"/>
      <c r="L42" s="225"/>
      <c r="M42" s="225"/>
      <c r="N42" s="93"/>
      <c r="O42" s="93"/>
      <c r="P42" s="93"/>
      <c r="Q42" s="93"/>
      <c r="R42" s="93"/>
      <c r="S42" s="93"/>
      <c r="T42" s="93"/>
      <c r="U42" s="93"/>
      <c r="V42" s="93"/>
      <c r="W42" s="93"/>
      <c r="X42" s="93"/>
      <c r="Y42" s="93"/>
      <c r="Z42" s="93">
        <v>98.192999999999998</v>
      </c>
      <c r="AA42" s="93">
        <v>133.143</v>
      </c>
      <c r="AB42" s="93">
        <v>133.488</v>
      </c>
      <c r="AC42" s="93">
        <v>128.08000000000001</v>
      </c>
      <c r="AD42" s="93">
        <v>134.286</v>
      </c>
      <c r="AE42" s="93">
        <v>134.3821901</v>
      </c>
      <c r="AF42" s="93">
        <v>139.34399999999999</v>
      </c>
      <c r="AG42" s="93">
        <v>142.54400000000001</v>
      </c>
      <c r="AH42" s="419"/>
      <c r="AI42" s="395"/>
      <c r="AJ42" s="419"/>
    </row>
    <row r="43" spans="1:36" s="6" customFormat="1">
      <c r="A43" s="91" t="s">
        <v>652</v>
      </c>
      <c r="B43" s="225"/>
      <c r="C43" s="225"/>
      <c r="D43" s="225"/>
      <c r="E43" s="225"/>
      <c r="F43" s="225"/>
      <c r="G43" s="225"/>
      <c r="H43" s="225"/>
      <c r="I43" s="225"/>
      <c r="J43" s="225"/>
      <c r="K43" s="225"/>
      <c r="L43" s="225"/>
      <c r="M43" s="225"/>
      <c r="N43" s="93"/>
      <c r="O43" s="93"/>
      <c r="P43" s="93"/>
      <c r="Q43" s="93"/>
      <c r="R43" s="93"/>
      <c r="S43" s="93"/>
      <c r="T43" s="93"/>
      <c r="U43" s="93"/>
      <c r="V43" s="93"/>
      <c r="W43" s="93"/>
      <c r="X43" s="93"/>
      <c r="Y43" s="93"/>
      <c r="Z43" s="93"/>
      <c r="AA43" s="93"/>
      <c r="AB43" s="93"/>
      <c r="AC43" s="93"/>
      <c r="AD43" s="93">
        <v>-49.49</v>
      </c>
      <c r="AE43" s="93">
        <v>-51.268999999999998</v>
      </c>
      <c r="AF43" s="93">
        <v>-56.159451500000003</v>
      </c>
      <c r="AG43" s="93">
        <v>-58.135000000000005</v>
      </c>
      <c r="AH43" s="395"/>
    </row>
    <row r="44" spans="1:36" s="6" customFormat="1">
      <c r="A44" s="24" t="s">
        <v>466</v>
      </c>
      <c r="B44" s="124"/>
      <c r="C44" s="124"/>
      <c r="D44" s="124"/>
      <c r="E44" s="124"/>
      <c r="F44" s="124"/>
      <c r="G44" s="124"/>
      <c r="H44" s="124"/>
      <c r="I44" s="275"/>
      <c r="J44" s="226">
        <v>485.786</v>
      </c>
      <c r="K44" s="226">
        <v>437.03200099999998</v>
      </c>
      <c r="L44" s="226">
        <v>535.30200000000002</v>
      </c>
      <c r="M44" s="226">
        <v>625.05599900000004</v>
      </c>
      <c r="N44" s="122">
        <v>600.11</v>
      </c>
      <c r="O44" s="122">
        <v>507.84299999999996</v>
      </c>
      <c r="P44" s="122">
        <v>572.64099999999985</v>
      </c>
      <c r="Q44" s="122">
        <v>811.49099999999999</v>
      </c>
      <c r="R44" s="122">
        <v>585.29499999999996</v>
      </c>
      <c r="S44" s="66">
        <v>596.67099999999994</v>
      </c>
      <c r="T44" s="122">
        <v>736.26700000000005</v>
      </c>
      <c r="U44" s="122">
        <v>893.53949504999991</v>
      </c>
      <c r="V44" s="122">
        <v>681.73687300999995</v>
      </c>
      <c r="W44" s="122">
        <v>556.84400035999704</v>
      </c>
      <c r="X44" s="122">
        <v>894.07600000000298</v>
      </c>
      <c r="Y44" s="122">
        <v>806.055000000007</v>
      </c>
      <c r="Z44" s="122">
        <v>732.28567408000197</v>
      </c>
      <c r="AA44" s="122">
        <v>540.53579999999999</v>
      </c>
      <c r="AB44" s="122">
        <v>683.36400000000003</v>
      </c>
      <c r="AC44" s="122">
        <v>899.18329999999992</v>
      </c>
      <c r="AD44" s="122">
        <v>946.27600000000018</v>
      </c>
      <c r="AE44" s="122">
        <v>749.62032111999997</v>
      </c>
      <c r="AF44" s="122">
        <v>661.14596142000596</v>
      </c>
      <c r="AG44" s="122">
        <v>1281.589999999999</v>
      </c>
      <c r="AH44" s="438"/>
      <c r="AI44" s="395"/>
    </row>
    <row r="45" spans="1:36" s="6" customFormat="1">
      <c r="A45" s="24" t="s">
        <v>114</v>
      </c>
      <c r="B45" s="124"/>
      <c r="C45" s="124"/>
      <c r="D45" s="124"/>
      <c r="E45" s="124"/>
      <c r="F45" s="124"/>
      <c r="G45" s="124"/>
      <c r="H45" s="124"/>
      <c r="I45" s="275"/>
      <c r="J45" s="93">
        <v>22</v>
      </c>
      <c r="K45" s="126">
        <v>29.08</v>
      </c>
      <c r="L45" s="126">
        <v>32.988247947499993</v>
      </c>
      <c r="M45" s="126">
        <v>39.388171326833337</v>
      </c>
      <c r="N45" s="126">
        <v>40.5</v>
      </c>
      <c r="O45" s="126">
        <v>34.692</v>
      </c>
      <c r="P45" s="126">
        <v>47.019347261422872</v>
      </c>
      <c r="Q45" s="126">
        <v>38.580534840418274</v>
      </c>
      <c r="R45" s="126">
        <v>39.6</v>
      </c>
      <c r="S45" s="126">
        <v>43</v>
      </c>
      <c r="T45" s="126">
        <v>42.875550009999998</v>
      </c>
      <c r="U45" s="126">
        <v>45.307217739999999</v>
      </c>
      <c r="V45" s="126">
        <v>44.160736249999999</v>
      </c>
      <c r="W45" s="126">
        <v>49.350699259999999</v>
      </c>
      <c r="X45" s="126">
        <v>46.329056357737201</v>
      </c>
      <c r="Y45" s="126">
        <v>45.467739209999998</v>
      </c>
      <c r="Z45" s="126">
        <v>47.451019180000003</v>
      </c>
      <c r="AA45" s="126">
        <v>46.908500740000001</v>
      </c>
      <c r="AB45" s="14">
        <v>50.933924359999985</v>
      </c>
      <c r="AC45" s="14">
        <v>51.810255819999995</v>
      </c>
      <c r="AD45" s="14">
        <v>52.8818713</v>
      </c>
      <c r="AE45" s="14">
        <v>45.156942700000016</v>
      </c>
      <c r="AF45" s="14">
        <v>62.743601240000011</v>
      </c>
      <c r="AG45" s="14">
        <v>67.59156818000001</v>
      </c>
    </row>
    <row r="46" spans="1:36" s="6" customFormat="1">
      <c r="A46" s="24"/>
      <c r="B46" s="124"/>
      <c r="C46" s="124"/>
      <c r="D46" s="124"/>
      <c r="E46" s="124"/>
      <c r="F46" s="124"/>
      <c r="G46" s="124"/>
      <c r="H46" s="124"/>
      <c r="I46" s="275"/>
      <c r="J46" s="93"/>
      <c r="K46" s="126"/>
      <c r="L46" s="126"/>
      <c r="M46" s="126"/>
      <c r="N46" s="126"/>
      <c r="O46" s="126"/>
      <c r="P46" s="126"/>
      <c r="Q46" s="126"/>
      <c r="R46" s="126"/>
      <c r="S46" s="126"/>
      <c r="T46" s="126"/>
      <c r="U46" s="126"/>
      <c r="V46" s="126"/>
      <c r="W46" s="126"/>
      <c r="X46" s="126"/>
      <c r="Y46" s="126"/>
      <c r="Z46" s="126"/>
      <c r="AA46" s="126"/>
      <c r="AB46" s="14"/>
      <c r="AC46" s="14"/>
      <c r="AD46" s="14"/>
      <c r="AE46" s="14"/>
      <c r="AF46" s="14"/>
      <c r="AG46" s="14"/>
    </row>
    <row r="47" spans="1:36" s="6" customFormat="1">
      <c r="A47" s="24" t="s">
        <v>664</v>
      </c>
      <c r="B47" s="124"/>
      <c r="C47" s="124"/>
      <c r="D47" s="124"/>
      <c r="E47" s="124"/>
      <c r="F47" s="124"/>
      <c r="G47" s="124"/>
      <c r="H47" s="124"/>
      <c r="I47" s="275"/>
      <c r="J47" s="93"/>
      <c r="K47" s="126"/>
      <c r="L47" s="126"/>
      <c r="M47" s="126"/>
      <c r="N47" s="126"/>
      <c r="O47" s="126"/>
      <c r="P47" s="126"/>
      <c r="Q47" s="126"/>
      <c r="R47" s="126"/>
      <c r="S47" s="126"/>
      <c r="T47" s="126"/>
      <c r="U47" s="126"/>
      <c r="V47" s="126"/>
      <c r="W47" s="126"/>
      <c r="X47" s="126"/>
      <c r="Y47" s="126"/>
      <c r="Z47" s="122">
        <v>775.30899999999997</v>
      </c>
      <c r="AA47" s="14">
        <v>507.09700000000004</v>
      </c>
      <c r="AB47" s="14">
        <v>576.37399999998399</v>
      </c>
      <c r="AC47" s="14">
        <v>890.05600001003006</v>
      </c>
      <c r="AD47" s="14">
        <v>1055.9460000000001</v>
      </c>
      <c r="AE47" s="14">
        <v>758.80600001999392</v>
      </c>
      <c r="AF47" s="14">
        <v>857.20299999999804</v>
      </c>
      <c r="AG47" s="14">
        <v>2316.2009999999582</v>
      </c>
    </row>
    <row r="48" spans="1:36" s="6" customFormat="1">
      <c r="A48" s="349" t="s">
        <v>665</v>
      </c>
      <c r="B48" s="124"/>
      <c r="C48" s="124"/>
      <c r="D48" s="124"/>
      <c r="E48" s="124"/>
      <c r="F48" s="124"/>
      <c r="G48" s="124"/>
      <c r="H48" s="124"/>
      <c r="I48" s="275"/>
      <c r="J48" s="93"/>
      <c r="K48" s="126"/>
      <c r="L48" s="126"/>
      <c r="M48" s="126"/>
      <c r="N48" s="126"/>
      <c r="O48" s="126"/>
      <c r="P48" s="126"/>
      <c r="Q48" s="126"/>
      <c r="R48" s="126"/>
      <c r="S48" s="126"/>
      <c r="T48" s="126"/>
      <c r="U48" s="126"/>
      <c r="V48" s="126"/>
      <c r="W48" s="126"/>
      <c r="X48" s="126"/>
      <c r="Y48" s="126"/>
      <c r="Z48" s="93">
        <v>-15.058999999999999</v>
      </c>
      <c r="AA48" s="93">
        <v>-27.79</v>
      </c>
      <c r="AB48" s="93">
        <v>-11.204000000000001</v>
      </c>
      <c r="AC48" s="93">
        <v>-10.41</v>
      </c>
      <c r="AD48" s="93">
        <v>-16.623999999999999</v>
      </c>
      <c r="AE48" s="93">
        <v>-9.4920000000000009</v>
      </c>
      <c r="AF48" s="93">
        <v>-6.7045704600000002</v>
      </c>
      <c r="AG48" s="93">
        <v>-7.9740000000000002</v>
      </c>
    </row>
    <row r="49" spans="1:35" s="6" customFormat="1">
      <c r="A49" s="349" t="s">
        <v>666</v>
      </c>
      <c r="B49" s="124"/>
      <c r="C49" s="124"/>
      <c r="D49" s="124"/>
      <c r="E49" s="124"/>
      <c r="F49" s="124"/>
      <c r="G49" s="124"/>
      <c r="H49" s="124"/>
      <c r="I49" s="275"/>
      <c r="J49" s="93"/>
      <c r="K49" s="126"/>
      <c r="L49" s="126"/>
      <c r="M49" s="126"/>
      <c r="N49" s="126"/>
      <c r="O49" s="126"/>
      <c r="P49" s="126"/>
      <c r="Q49" s="126"/>
      <c r="R49" s="126"/>
      <c r="S49" s="126"/>
      <c r="T49" s="126"/>
      <c r="U49" s="126"/>
      <c r="V49" s="126"/>
      <c r="W49" s="126"/>
      <c r="X49" s="126"/>
      <c r="Y49" s="126"/>
      <c r="Z49" s="93">
        <v>-98.192999999998051</v>
      </c>
      <c r="AA49" s="93">
        <v>-32.088000000000001</v>
      </c>
      <c r="AB49" s="93">
        <v>-16.044</v>
      </c>
      <c r="AC49" s="93">
        <v>-16.044</v>
      </c>
      <c r="AD49" s="93">
        <v>-16.044</v>
      </c>
      <c r="AE49" s="93">
        <v>-16.044</v>
      </c>
      <c r="AF49" s="93">
        <v>-16.044</v>
      </c>
      <c r="AG49" s="93">
        <v>-16.044</v>
      </c>
    </row>
    <row r="50" spans="1:35" s="6" customFormat="1">
      <c r="A50" s="349" t="s">
        <v>667</v>
      </c>
      <c r="B50" s="124"/>
      <c r="C50" s="124"/>
      <c r="D50" s="124"/>
      <c r="E50" s="124"/>
      <c r="F50" s="124"/>
      <c r="G50" s="124"/>
      <c r="H50" s="124"/>
      <c r="I50" s="275"/>
      <c r="J50" s="93"/>
      <c r="K50" s="126"/>
      <c r="L50" s="126"/>
      <c r="M50" s="126"/>
      <c r="N50" s="126"/>
      <c r="O50" s="126"/>
      <c r="P50" s="126"/>
      <c r="Q50" s="126"/>
      <c r="R50" s="126"/>
      <c r="S50" s="126"/>
      <c r="T50" s="126"/>
      <c r="U50" s="126"/>
      <c r="V50" s="126"/>
      <c r="W50" s="126"/>
      <c r="X50" s="126"/>
      <c r="Y50" s="126"/>
      <c r="Z50" s="93">
        <v>0.38667408000000003</v>
      </c>
      <c r="AA50" s="93">
        <v>-4.4181999999999997</v>
      </c>
      <c r="AB50" s="93">
        <v>13.173999999999999</v>
      </c>
      <c r="AC50" s="93">
        <v>75.585299989999996</v>
      </c>
      <c r="AD50" s="93">
        <v>35.872999999999998</v>
      </c>
      <c r="AE50" s="93">
        <v>-10.159869</v>
      </c>
      <c r="AF50" s="93">
        <v>16.092885819999999</v>
      </c>
      <c r="AG50" s="93">
        <v>-20.067</v>
      </c>
    </row>
    <row r="51" spans="1:35" s="6" customFormat="1">
      <c r="A51" s="24" t="s">
        <v>668</v>
      </c>
      <c r="B51" s="124"/>
      <c r="C51" s="124"/>
      <c r="D51" s="124"/>
      <c r="E51" s="124"/>
      <c r="F51" s="124"/>
      <c r="G51" s="124"/>
      <c r="H51" s="124"/>
      <c r="I51" s="275"/>
      <c r="J51" s="93"/>
      <c r="K51" s="126"/>
      <c r="L51" s="126"/>
      <c r="M51" s="126"/>
      <c r="N51" s="126"/>
      <c r="O51" s="126"/>
      <c r="P51" s="126"/>
      <c r="Q51" s="126"/>
      <c r="R51" s="126"/>
      <c r="S51" s="126"/>
      <c r="T51" s="126"/>
      <c r="U51" s="126"/>
      <c r="V51" s="126"/>
      <c r="W51" s="126"/>
      <c r="X51" s="126"/>
      <c r="Y51" s="126"/>
      <c r="Z51" s="122">
        <v>662.44367408000198</v>
      </c>
      <c r="AA51" s="14">
        <v>442.80079999999998</v>
      </c>
      <c r="AB51" s="14">
        <v>562.29999999998404</v>
      </c>
      <c r="AC51" s="14">
        <v>939.18730000003006</v>
      </c>
      <c r="AD51" s="14">
        <v>1059.1510000000001</v>
      </c>
      <c r="AE51" s="14">
        <v>723.11013101999401</v>
      </c>
      <c r="AF51" s="14">
        <v>850.54731535999804</v>
      </c>
      <c r="AG51" s="14">
        <v>2272.1159999999581</v>
      </c>
    </row>
    <row r="52" spans="1:35" s="6" customFormat="1">
      <c r="A52" s="24"/>
      <c r="B52" s="124"/>
      <c r="C52" s="124"/>
      <c r="D52" s="124"/>
      <c r="E52" s="124"/>
      <c r="F52" s="124"/>
      <c r="G52" s="124"/>
      <c r="H52" s="124"/>
      <c r="I52" s="275"/>
      <c r="J52" s="93"/>
      <c r="K52" s="126"/>
      <c r="L52" s="126"/>
      <c r="M52" s="126"/>
      <c r="N52" s="126"/>
      <c r="O52" s="126"/>
      <c r="P52" s="126"/>
      <c r="Q52" s="126"/>
      <c r="R52" s="126"/>
      <c r="S52" s="126"/>
      <c r="T52" s="126"/>
      <c r="U52" s="126"/>
      <c r="V52" s="126"/>
      <c r="W52" s="126"/>
      <c r="X52" s="126"/>
      <c r="Y52" s="126"/>
      <c r="Z52" s="216"/>
      <c r="AA52" s="216"/>
      <c r="AB52" s="216"/>
      <c r="AC52" s="216"/>
      <c r="AD52" s="216"/>
      <c r="AE52" s="216"/>
      <c r="AF52" s="216"/>
      <c r="AG52" s="216"/>
    </row>
    <row r="53" spans="1:35" s="6" customFormat="1">
      <c r="A53" s="24" t="s">
        <v>669</v>
      </c>
      <c r="B53" s="124"/>
      <c r="C53" s="124"/>
      <c r="D53" s="124"/>
      <c r="E53" s="124"/>
      <c r="F53" s="124"/>
      <c r="G53" s="124"/>
      <c r="H53" s="124"/>
      <c r="I53" s="275"/>
      <c r="J53" s="93"/>
      <c r="K53" s="126"/>
      <c r="L53" s="126"/>
      <c r="M53" s="126"/>
      <c r="N53" s="126"/>
      <c r="O53" s="126"/>
      <c r="P53" s="126"/>
      <c r="Q53" s="126"/>
      <c r="R53" s="126"/>
      <c r="S53" s="126"/>
      <c r="T53" s="126"/>
      <c r="U53" s="126"/>
      <c r="V53" s="126"/>
      <c r="W53" s="126"/>
      <c r="X53" s="126"/>
      <c r="Y53" s="126"/>
      <c r="Z53" s="122">
        <v>380.68800000000402</v>
      </c>
      <c r="AA53" s="14">
        <v>250.334</v>
      </c>
      <c r="AB53" s="14">
        <v>345.21800000000803</v>
      </c>
      <c r="AC53" s="14">
        <v>493.71700000000004</v>
      </c>
      <c r="AD53" s="14">
        <v>571.29300000000012</v>
      </c>
      <c r="AE53" s="14">
        <v>267.88699999996197</v>
      </c>
      <c r="AF53" s="14">
        <v>274.77800000361805</v>
      </c>
      <c r="AG53" s="14">
        <v>1370.2140000000459</v>
      </c>
    </row>
    <row r="54" spans="1:35" s="6" customFormat="1">
      <c r="A54" s="349" t="s">
        <v>670</v>
      </c>
      <c r="B54" s="124"/>
      <c r="C54" s="124"/>
      <c r="D54" s="124"/>
      <c r="E54" s="124"/>
      <c r="F54" s="124"/>
      <c r="G54" s="124"/>
      <c r="H54" s="124"/>
      <c r="I54" s="275"/>
      <c r="J54" s="93"/>
      <c r="K54" s="126"/>
      <c r="L54" s="126"/>
      <c r="M54" s="126"/>
      <c r="N54" s="126"/>
      <c r="O54" s="126"/>
      <c r="P54" s="126"/>
      <c r="Q54" s="126"/>
      <c r="R54" s="126"/>
      <c r="S54" s="126"/>
      <c r="T54" s="126"/>
      <c r="U54" s="126"/>
      <c r="V54" s="126"/>
      <c r="W54" s="126"/>
      <c r="X54" s="126"/>
      <c r="Y54" s="126"/>
      <c r="Z54" s="93">
        <v>-16.963000000000001</v>
      </c>
      <c r="AA54" s="93">
        <v>-17.151000000000003</v>
      </c>
      <c r="AB54" s="93">
        <v>-17.010999999999999</v>
      </c>
      <c r="AC54" s="93">
        <v>-17.087</v>
      </c>
      <c r="AD54" s="93">
        <v>-18.527000000000001</v>
      </c>
      <c r="AE54" s="93">
        <v>-16.853999999999999</v>
      </c>
      <c r="AF54" s="93">
        <v>-16.844650000000001</v>
      </c>
      <c r="AG54" s="93">
        <v>-17.542000000000002</v>
      </c>
    </row>
    <row r="55" spans="1:35" s="6" customFormat="1">
      <c r="A55" s="349" t="s">
        <v>665</v>
      </c>
      <c r="B55" s="124"/>
      <c r="C55" s="124"/>
      <c r="D55" s="124"/>
      <c r="E55" s="124"/>
      <c r="F55" s="124"/>
      <c r="G55" s="124"/>
      <c r="H55" s="124"/>
      <c r="I55" s="275"/>
      <c r="J55" s="93"/>
      <c r="K55" s="126"/>
      <c r="L55" s="126"/>
      <c r="M55" s="126"/>
      <c r="N55" s="126"/>
      <c r="O55" s="126"/>
      <c r="P55" s="126"/>
      <c r="Q55" s="126"/>
      <c r="R55" s="126"/>
      <c r="S55" s="126"/>
      <c r="T55" s="126"/>
      <c r="U55" s="126"/>
      <c r="V55" s="126"/>
      <c r="W55" s="126"/>
      <c r="X55" s="126"/>
      <c r="Y55" s="126"/>
      <c r="Z55" s="93">
        <v>-15.058999999999999</v>
      </c>
      <c r="AA55" s="93">
        <v>-27.79</v>
      </c>
      <c r="AB55" s="93">
        <v>-11.204000000000001</v>
      </c>
      <c r="AC55" s="93">
        <v>-10.41</v>
      </c>
      <c r="AD55" s="93">
        <v>-16.623999999999999</v>
      </c>
      <c r="AE55" s="93">
        <v>-9.4920000000000009</v>
      </c>
      <c r="AF55" s="93">
        <v>-6.7045704600000002</v>
      </c>
      <c r="AG55" s="93">
        <v>-7.9740000000000002</v>
      </c>
    </row>
    <row r="56" spans="1:35" s="6" customFormat="1">
      <c r="A56" s="349" t="s">
        <v>671</v>
      </c>
      <c r="B56" s="124"/>
      <c r="C56" s="124"/>
      <c r="D56" s="124"/>
      <c r="E56" s="124"/>
      <c r="F56" s="124"/>
      <c r="G56" s="124"/>
      <c r="H56" s="124"/>
      <c r="I56" s="275"/>
      <c r="J56" s="93"/>
      <c r="K56" s="126"/>
      <c r="L56" s="126"/>
      <c r="M56" s="126"/>
      <c r="N56" s="126"/>
      <c r="O56" s="126"/>
      <c r="P56" s="126"/>
      <c r="Q56" s="126"/>
      <c r="R56" s="126"/>
      <c r="S56" s="126"/>
      <c r="T56" s="126"/>
      <c r="U56" s="126"/>
      <c r="V56" s="126"/>
      <c r="W56" s="126"/>
      <c r="X56" s="126"/>
      <c r="Y56" s="126"/>
      <c r="Z56" s="93">
        <v>10.88748</v>
      </c>
      <c r="AA56" s="93">
        <v>15.279940000000002</v>
      </c>
      <c r="AB56" s="93">
        <v>9.5931000000000015</v>
      </c>
      <c r="AC56" s="93">
        <v>9.348980000000001</v>
      </c>
      <c r="AD56" s="93">
        <v>11.95134</v>
      </c>
      <c r="AE56" s="93">
        <v>8.9576400000000014</v>
      </c>
      <c r="AF56" s="93">
        <v>8.0067349564000008</v>
      </c>
      <c r="AG56" s="93">
        <v>8.6754400000000018</v>
      </c>
    </row>
    <row r="57" spans="1:35" s="6" customFormat="1">
      <c r="A57" s="349" t="s">
        <v>667</v>
      </c>
      <c r="B57" s="124"/>
      <c r="C57" s="124"/>
      <c r="D57" s="124"/>
      <c r="E57" s="124"/>
      <c r="F57" s="124"/>
      <c r="G57" s="124"/>
      <c r="H57" s="124"/>
      <c r="I57" s="275"/>
      <c r="J57" s="93"/>
      <c r="K57" s="126"/>
      <c r="L57" s="126"/>
      <c r="M57" s="126"/>
      <c r="N57" s="126"/>
      <c r="O57" s="126"/>
      <c r="P57" s="126"/>
      <c r="Q57" s="126"/>
      <c r="R57" s="126"/>
      <c r="S57" s="126"/>
      <c r="T57" s="126"/>
      <c r="U57" s="126"/>
      <c r="V57" s="126"/>
      <c r="W57" s="126"/>
      <c r="X57" s="126"/>
      <c r="Y57" s="126"/>
      <c r="Z57" s="93">
        <v>2.2534906400000003</v>
      </c>
      <c r="AA57" s="93">
        <v>-96.026238000000006</v>
      </c>
      <c r="AB57" s="93">
        <v>-51.256920000000001</v>
      </c>
      <c r="AC57" s="93">
        <v>148.99915799999999</v>
      </c>
      <c r="AD57" s="93">
        <v>49.92042</v>
      </c>
      <c r="AE57" s="93">
        <v>12.112406460000001</v>
      </c>
      <c r="AF57" s="93">
        <v>24.783634539999998</v>
      </c>
      <c r="AG57" s="93">
        <v>-30.325019999999999</v>
      </c>
    </row>
    <row r="58" spans="1:35" s="6" customFormat="1">
      <c r="A58" s="24" t="s">
        <v>672</v>
      </c>
      <c r="B58" s="124"/>
      <c r="C58" s="124"/>
      <c r="D58" s="124"/>
      <c r="E58" s="124"/>
      <c r="F58" s="124"/>
      <c r="G58" s="124"/>
      <c r="H58" s="124"/>
      <c r="I58" s="275"/>
      <c r="J58" s="93"/>
      <c r="K58" s="126"/>
      <c r="L58" s="126"/>
      <c r="M58" s="126"/>
      <c r="N58" s="126"/>
      <c r="O58" s="126"/>
      <c r="P58" s="126"/>
      <c r="Q58" s="126"/>
      <c r="R58" s="126"/>
      <c r="S58" s="126"/>
      <c r="T58" s="126"/>
      <c r="U58" s="126"/>
      <c r="V58" s="126"/>
      <c r="W58" s="126"/>
      <c r="X58" s="126"/>
      <c r="Y58" s="126"/>
      <c r="Z58" s="122">
        <v>361.80697064000395</v>
      </c>
      <c r="AA58" s="14">
        <v>124.646702</v>
      </c>
      <c r="AB58" s="14">
        <v>275.33918000000801</v>
      </c>
      <c r="AC58" s="14">
        <v>624.56813799999998</v>
      </c>
      <c r="AD58" s="14">
        <v>598.01376000000005</v>
      </c>
      <c r="AE58" s="14">
        <v>262.61104645996198</v>
      </c>
      <c r="AF58" s="14">
        <v>284.01914904001802</v>
      </c>
      <c r="AG58" s="14">
        <v>1323.048420000046</v>
      </c>
    </row>
    <row r="59" spans="1:35">
      <c r="A59" s="110" t="s">
        <v>82</v>
      </c>
      <c r="B59" s="368" t="s">
        <v>603</v>
      </c>
      <c r="C59" s="368" t="s">
        <v>604</v>
      </c>
      <c r="D59" s="368" t="s">
        <v>605</v>
      </c>
      <c r="E59" s="368" t="s">
        <v>606</v>
      </c>
      <c r="F59" s="368" t="s">
        <v>607</v>
      </c>
      <c r="G59" s="368" t="s">
        <v>608</v>
      </c>
      <c r="H59" s="368" t="s">
        <v>609</v>
      </c>
      <c r="I59" s="368" t="s">
        <v>610</v>
      </c>
      <c r="J59" s="368" t="s">
        <v>611</v>
      </c>
      <c r="K59" s="368" t="s">
        <v>612</v>
      </c>
      <c r="L59" s="368" t="s">
        <v>613</v>
      </c>
      <c r="M59" s="368" t="s">
        <v>614</v>
      </c>
      <c r="N59" s="368" t="s">
        <v>615</v>
      </c>
      <c r="O59" s="368" t="s">
        <v>616</v>
      </c>
      <c r="P59" s="368" t="s">
        <v>617</v>
      </c>
      <c r="Q59" s="368" t="s">
        <v>618</v>
      </c>
      <c r="R59" s="368" t="s">
        <v>619</v>
      </c>
      <c r="S59" s="368" t="s">
        <v>620</v>
      </c>
      <c r="T59" s="368" t="s">
        <v>621</v>
      </c>
      <c r="U59" s="368" t="s">
        <v>622</v>
      </c>
      <c r="V59" s="368" t="s">
        <v>623</v>
      </c>
      <c r="W59" s="368" t="s">
        <v>624</v>
      </c>
      <c r="X59" s="368" t="s">
        <v>625</v>
      </c>
      <c r="Y59" s="368" t="s">
        <v>626</v>
      </c>
      <c r="Z59" s="368" t="s">
        <v>627</v>
      </c>
      <c r="AA59" s="368" t="s">
        <v>628</v>
      </c>
      <c r="AB59" s="368" t="s">
        <v>629</v>
      </c>
      <c r="AC59" s="368" t="s">
        <v>643</v>
      </c>
      <c r="AD59" s="368" t="s">
        <v>648</v>
      </c>
      <c r="AE59" s="368" t="s">
        <v>662</v>
      </c>
      <c r="AF59" s="368" t="s">
        <v>694</v>
      </c>
      <c r="AG59" s="368" t="s">
        <v>704</v>
      </c>
    </row>
    <row r="60" spans="1:35" ht="15" customHeight="1">
      <c r="A60" s="110" t="s">
        <v>250</v>
      </c>
      <c r="B60" s="367" t="s">
        <v>10</v>
      </c>
      <c r="C60" s="367" t="s">
        <v>630</v>
      </c>
      <c r="D60" s="367" t="s">
        <v>631</v>
      </c>
      <c r="E60" s="367" t="s">
        <v>632</v>
      </c>
      <c r="F60" s="367" t="s">
        <v>10</v>
      </c>
      <c r="G60" s="367" t="s">
        <v>630</v>
      </c>
      <c r="H60" s="367" t="s">
        <v>631</v>
      </c>
      <c r="I60" s="367" t="s">
        <v>632</v>
      </c>
      <c r="J60" s="367" t="s">
        <v>10</v>
      </c>
      <c r="K60" s="367" t="s">
        <v>630</v>
      </c>
      <c r="L60" s="367" t="s">
        <v>631</v>
      </c>
      <c r="M60" s="367" t="s">
        <v>632</v>
      </c>
      <c r="N60" s="367" t="s">
        <v>10</v>
      </c>
      <c r="O60" s="367" t="s">
        <v>630</v>
      </c>
      <c r="P60" s="367" t="s">
        <v>631</v>
      </c>
      <c r="Q60" s="367" t="s">
        <v>632</v>
      </c>
      <c r="R60" s="367" t="s">
        <v>10</v>
      </c>
      <c r="S60" s="367" t="s">
        <v>630</v>
      </c>
      <c r="T60" s="367" t="s">
        <v>631</v>
      </c>
      <c r="U60" s="367" t="s">
        <v>632</v>
      </c>
      <c r="V60" s="367" t="s">
        <v>10</v>
      </c>
      <c r="W60" s="367" t="s">
        <v>630</v>
      </c>
      <c r="X60" s="367" t="s">
        <v>631</v>
      </c>
      <c r="Y60" s="367" t="s">
        <v>632</v>
      </c>
      <c r="Z60" s="367" t="s">
        <v>10</v>
      </c>
      <c r="AA60" s="367" t="s">
        <v>630</v>
      </c>
      <c r="AB60" s="367" t="s">
        <v>631</v>
      </c>
      <c r="AC60" s="367" t="s">
        <v>632</v>
      </c>
      <c r="AD60" s="367" t="s">
        <v>10</v>
      </c>
      <c r="AE60" s="367" t="s">
        <v>630</v>
      </c>
      <c r="AF60" s="367" t="s">
        <v>631</v>
      </c>
      <c r="AG60" s="367" t="s">
        <v>632</v>
      </c>
    </row>
    <row r="61" spans="1:35" s="130" customFormat="1">
      <c r="A61" s="127" t="s">
        <v>82</v>
      </c>
      <c r="B61" s="286">
        <v>196.2</v>
      </c>
      <c r="C61" s="286">
        <v>160.5</v>
      </c>
      <c r="D61" s="286">
        <v>197.4</v>
      </c>
      <c r="E61" s="286">
        <v>165.8</v>
      </c>
      <c r="F61" s="286">
        <v>153.5</v>
      </c>
      <c r="G61" s="286">
        <v>89.257999999999996</v>
      </c>
      <c r="H61" s="287">
        <v>143.4</v>
      </c>
      <c r="I61" s="287">
        <v>448.6</v>
      </c>
      <c r="J61" s="286">
        <v>277.8</v>
      </c>
      <c r="K61" s="286">
        <v>128.789624</v>
      </c>
      <c r="L61" s="286">
        <v>195.74199999999999</v>
      </c>
      <c r="M61" s="286">
        <v>192.22570099999999</v>
      </c>
      <c r="N61" s="128">
        <v>247.07146800000001</v>
      </c>
      <c r="O61" s="128">
        <v>117.779616</v>
      </c>
      <c r="P61" s="129">
        <v>208.571417</v>
      </c>
      <c r="Q61" s="129">
        <v>234.990126</v>
      </c>
      <c r="R61" s="128">
        <v>179.16444899999999</v>
      </c>
      <c r="S61" s="128">
        <v>225.8</v>
      </c>
      <c r="T61" s="129">
        <v>191.63300000000001</v>
      </c>
      <c r="U61" s="129">
        <v>200.36554317</v>
      </c>
      <c r="V61" s="129">
        <v>226.79616065265</v>
      </c>
      <c r="W61" s="129">
        <v>202.18576402000002</v>
      </c>
      <c r="X61" s="129">
        <v>185.44198511000002</v>
      </c>
      <c r="Y61" s="129">
        <v>166.56069516999997</v>
      </c>
      <c r="Z61" s="123">
        <v>257.17099999999999</v>
      </c>
      <c r="AA61" s="123">
        <v>203.09</v>
      </c>
      <c r="AB61" s="14">
        <v>188.3827427199999</v>
      </c>
      <c r="AC61" s="14">
        <v>345.26724175999971</v>
      </c>
      <c r="AD61" s="14">
        <v>391.99310486000002</v>
      </c>
      <c r="AE61" s="14">
        <v>271.29664644000002</v>
      </c>
      <c r="AF61" s="14">
        <v>359.96384087999991</v>
      </c>
      <c r="AG61" s="14">
        <v>312.80600000000004</v>
      </c>
      <c r="AH61" s="331"/>
      <c r="AI61" s="425"/>
    </row>
    <row r="62" spans="1:35">
      <c r="A62" s="110" t="s">
        <v>468</v>
      </c>
      <c r="B62" s="117" t="s">
        <v>603</v>
      </c>
      <c r="C62" s="117" t="s">
        <v>604</v>
      </c>
      <c r="D62" s="117" t="s">
        <v>605</v>
      </c>
      <c r="E62" s="117" t="s">
        <v>606</v>
      </c>
      <c r="F62" s="117" t="s">
        <v>607</v>
      </c>
      <c r="G62" s="117" t="s">
        <v>608</v>
      </c>
      <c r="H62" s="117" t="s">
        <v>609</v>
      </c>
      <c r="I62" s="117" t="s">
        <v>610</v>
      </c>
      <c r="J62" s="117" t="s">
        <v>611</v>
      </c>
      <c r="K62" s="117" t="s">
        <v>612</v>
      </c>
      <c r="L62" s="117" t="s">
        <v>613</v>
      </c>
      <c r="M62" s="117" t="s">
        <v>614</v>
      </c>
      <c r="N62" s="117" t="s">
        <v>615</v>
      </c>
      <c r="O62" s="117" t="s">
        <v>616</v>
      </c>
      <c r="P62" s="117" t="s">
        <v>617</v>
      </c>
      <c r="Q62" s="117" t="s">
        <v>618</v>
      </c>
      <c r="R62" s="117" t="s">
        <v>619</v>
      </c>
      <c r="S62" s="117" t="s">
        <v>620</v>
      </c>
      <c r="T62" s="117" t="s">
        <v>621</v>
      </c>
      <c r="U62" s="117" t="s">
        <v>622</v>
      </c>
      <c r="V62" s="117" t="s">
        <v>623</v>
      </c>
      <c r="W62" s="117" t="s">
        <v>624</v>
      </c>
      <c r="X62" s="117" t="s">
        <v>625</v>
      </c>
      <c r="Y62" s="117" t="s">
        <v>626</v>
      </c>
      <c r="Z62" s="117" t="s">
        <v>627</v>
      </c>
      <c r="AA62" s="117" t="s">
        <v>628</v>
      </c>
      <c r="AB62" s="117" t="s">
        <v>629</v>
      </c>
      <c r="AC62" s="117" t="s">
        <v>643</v>
      </c>
      <c r="AD62" s="117" t="s">
        <v>648</v>
      </c>
      <c r="AE62" s="117" t="s">
        <v>662</v>
      </c>
      <c r="AF62" s="117" t="s">
        <v>694</v>
      </c>
      <c r="AG62" s="117" t="s">
        <v>704</v>
      </c>
    </row>
    <row r="63" spans="1:35" ht="15" customHeight="1">
      <c r="A63" s="110" t="s">
        <v>250</v>
      </c>
      <c r="B63" s="131" t="s">
        <v>10</v>
      </c>
      <c r="C63" s="131" t="s">
        <v>630</v>
      </c>
      <c r="D63" s="131" t="s">
        <v>631</v>
      </c>
      <c r="E63" s="131" t="s">
        <v>632</v>
      </c>
      <c r="F63" s="131" t="s">
        <v>10</v>
      </c>
      <c r="G63" s="131" t="s">
        <v>630</v>
      </c>
      <c r="H63" s="131" t="s">
        <v>631</v>
      </c>
      <c r="I63" s="131" t="s">
        <v>632</v>
      </c>
      <c r="J63" s="131" t="s">
        <v>10</v>
      </c>
      <c r="K63" s="131" t="s">
        <v>630</v>
      </c>
      <c r="L63" s="131" t="s">
        <v>631</v>
      </c>
      <c r="M63" s="131" t="s">
        <v>632</v>
      </c>
      <c r="N63" s="131" t="s">
        <v>10</v>
      </c>
      <c r="O63" s="131" t="s">
        <v>630</v>
      </c>
      <c r="P63" s="131" t="s">
        <v>631</v>
      </c>
      <c r="Q63" s="131" t="s">
        <v>632</v>
      </c>
      <c r="R63" s="131" t="s">
        <v>10</v>
      </c>
      <c r="S63" s="131" t="s">
        <v>630</v>
      </c>
      <c r="T63" s="131" t="s">
        <v>631</v>
      </c>
      <c r="U63" s="131" t="s">
        <v>632</v>
      </c>
      <c r="V63" s="131" t="s">
        <v>10</v>
      </c>
      <c r="W63" s="131" t="s">
        <v>630</v>
      </c>
      <c r="X63" s="131" t="s">
        <v>631</v>
      </c>
      <c r="Y63" s="131" t="s">
        <v>632</v>
      </c>
      <c r="Z63" s="131" t="s">
        <v>10</v>
      </c>
      <c r="AA63" s="131" t="s">
        <v>630</v>
      </c>
      <c r="AB63" s="131" t="s">
        <v>631</v>
      </c>
      <c r="AC63" s="131" t="s">
        <v>632</v>
      </c>
      <c r="AD63" s="131" t="s">
        <v>10</v>
      </c>
      <c r="AE63" s="131" t="s">
        <v>630</v>
      </c>
      <c r="AF63" s="131" t="s">
        <v>631</v>
      </c>
      <c r="AG63" s="131" t="s">
        <v>632</v>
      </c>
    </row>
    <row r="64" spans="1:35" s="34" customFormat="1">
      <c r="A64" s="132" t="s">
        <v>469</v>
      </c>
      <c r="B64" s="70">
        <v>11416.344000000001</v>
      </c>
      <c r="C64" s="70">
        <v>11618.147000000001</v>
      </c>
      <c r="D64" s="70">
        <v>11282.72</v>
      </c>
      <c r="E64" s="70">
        <v>11794.794000000002</v>
      </c>
      <c r="F64" s="70">
        <v>11580.775681700001</v>
      </c>
      <c r="G64" s="70">
        <v>11559.324681940001</v>
      </c>
      <c r="H64" s="70">
        <v>11500.56968194</v>
      </c>
      <c r="I64" s="70">
        <v>11496.353999999999</v>
      </c>
      <c r="J64" s="70">
        <v>11458.032999999999</v>
      </c>
      <c r="K64" s="70">
        <v>12370.915903000001</v>
      </c>
      <c r="L64" s="70">
        <v>12495.366678999999</v>
      </c>
      <c r="M64" s="70">
        <v>13098.820646000002</v>
      </c>
      <c r="N64" s="70">
        <v>13025.170180000001</v>
      </c>
      <c r="O64" s="70">
        <v>13326.503686</v>
      </c>
      <c r="P64" s="70">
        <v>12209.36652942</v>
      </c>
      <c r="Q64" s="70">
        <v>13511.855624</v>
      </c>
      <c r="R64" s="33">
        <v>13193.785724000001</v>
      </c>
      <c r="S64" s="33">
        <v>13495.145068</v>
      </c>
      <c r="T64" s="33">
        <v>13973.948726000001</v>
      </c>
      <c r="U64" s="33">
        <v>15020.68491804</v>
      </c>
      <c r="V64" s="33">
        <v>13439.439</v>
      </c>
      <c r="W64" s="33">
        <v>13722.254999999999</v>
      </c>
      <c r="X64" s="33">
        <v>14273.517</v>
      </c>
      <c r="Y64" s="33">
        <v>16079.898999999999</v>
      </c>
      <c r="Z64" s="334">
        <v>15578.03</v>
      </c>
      <c r="AA64" s="334">
        <v>16634.906999999999</v>
      </c>
      <c r="AB64" s="334">
        <v>18376.335999999999</v>
      </c>
      <c r="AC64" s="334">
        <v>24217.223999999998</v>
      </c>
      <c r="AD64" s="334">
        <v>26206.179099639998</v>
      </c>
      <c r="AE64" s="334">
        <v>27035.024233320008</v>
      </c>
      <c r="AF64" s="334">
        <v>28307.463940919995</v>
      </c>
      <c r="AG64" s="334">
        <v>28188.25490098001</v>
      </c>
    </row>
    <row r="65" spans="1:34" s="34" customFormat="1">
      <c r="A65" s="134" t="s">
        <v>284</v>
      </c>
      <c r="B65" s="54">
        <v>35.377000000000002</v>
      </c>
      <c r="C65" s="54">
        <v>94.116</v>
      </c>
      <c r="D65" s="54">
        <v>91.902000000000001</v>
      </c>
      <c r="E65" s="54">
        <v>119.098</v>
      </c>
      <c r="F65" s="54">
        <v>138.71299999999999</v>
      </c>
      <c r="G65" s="54">
        <v>168.93</v>
      </c>
      <c r="H65" s="54">
        <v>354.50299999999999</v>
      </c>
      <c r="I65" s="54">
        <v>328.99200000000002</v>
      </c>
      <c r="J65" s="54">
        <v>566.60599999999999</v>
      </c>
      <c r="K65" s="54">
        <v>327.59100000000001</v>
      </c>
      <c r="L65" s="54">
        <v>198.98699999999999</v>
      </c>
      <c r="M65" s="54">
        <v>173.47</v>
      </c>
      <c r="N65" s="54">
        <v>232.94300000000001</v>
      </c>
      <c r="O65" s="54">
        <v>133.18199999999999</v>
      </c>
      <c r="P65" s="54">
        <v>220.78800000000001</v>
      </c>
      <c r="Q65" s="54">
        <v>885.88</v>
      </c>
      <c r="R65" s="79">
        <v>1384.9570000000001</v>
      </c>
      <c r="S65" s="79">
        <v>974.96199999999999</v>
      </c>
      <c r="T65" s="79">
        <v>1103.3320000000001</v>
      </c>
      <c r="U65" s="79">
        <v>757.14</v>
      </c>
      <c r="V65" s="79">
        <v>517.78899999999999</v>
      </c>
      <c r="W65" s="79">
        <v>397.154</v>
      </c>
      <c r="X65" s="79">
        <v>206.143</v>
      </c>
      <c r="Y65" s="79">
        <v>1221.8900000000001</v>
      </c>
      <c r="Z65" s="335">
        <v>1420.336</v>
      </c>
      <c r="AA65" s="335">
        <v>691.69500000000005</v>
      </c>
      <c r="AB65" s="79">
        <v>1956.0060000000001</v>
      </c>
      <c r="AC65" s="79">
        <v>1355.0650000000001</v>
      </c>
      <c r="AD65" s="79">
        <v>2818.5909999999999</v>
      </c>
      <c r="AE65" s="79">
        <v>1835.625</v>
      </c>
      <c r="AF65" s="79">
        <v>1934.8109999999999</v>
      </c>
      <c r="AG65" s="79">
        <v>1302.46</v>
      </c>
      <c r="AH65" s="220"/>
    </row>
    <row r="66" spans="1:34" s="34" customFormat="1">
      <c r="A66" s="134" t="s">
        <v>354</v>
      </c>
      <c r="B66" s="54" t="s">
        <v>142</v>
      </c>
      <c r="C66" s="54" t="s">
        <v>142</v>
      </c>
      <c r="D66" s="54" t="s">
        <v>142</v>
      </c>
      <c r="E66" s="54" t="s">
        <v>142</v>
      </c>
      <c r="F66" s="54">
        <v>0</v>
      </c>
      <c r="G66" s="54">
        <v>0</v>
      </c>
      <c r="H66" s="54">
        <v>0</v>
      </c>
      <c r="I66" s="54">
        <v>0</v>
      </c>
      <c r="J66" s="54">
        <v>0</v>
      </c>
      <c r="K66" s="54">
        <v>0</v>
      </c>
      <c r="L66" s="54">
        <v>0</v>
      </c>
      <c r="M66" s="54">
        <v>0</v>
      </c>
      <c r="N66" s="54">
        <v>0</v>
      </c>
      <c r="O66" s="54">
        <v>0</v>
      </c>
      <c r="P66" s="54">
        <v>0</v>
      </c>
      <c r="Q66" s="54">
        <v>0</v>
      </c>
      <c r="R66" s="79">
        <v>0</v>
      </c>
      <c r="S66" s="79">
        <v>0</v>
      </c>
      <c r="T66" s="79">
        <v>0</v>
      </c>
      <c r="U66" s="79">
        <v>0</v>
      </c>
      <c r="V66" s="79" t="s">
        <v>142</v>
      </c>
      <c r="W66" s="79" t="s">
        <v>142</v>
      </c>
      <c r="X66" s="79" t="s">
        <v>142</v>
      </c>
      <c r="Y66" s="79" t="s">
        <v>142</v>
      </c>
      <c r="Z66" s="335" t="s">
        <v>142</v>
      </c>
      <c r="AA66" s="335" t="s">
        <v>142</v>
      </c>
      <c r="AB66" s="79" t="s">
        <v>142</v>
      </c>
      <c r="AC66" s="79" t="s">
        <v>142</v>
      </c>
      <c r="AD66" s="79">
        <v>0</v>
      </c>
      <c r="AE66" s="79">
        <v>0</v>
      </c>
      <c r="AF66" s="79">
        <v>0</v>
      </c>
      <c r="AG66" s="79">
        <v>0</v>
      </c>
    </row>
    <row r="67" spans="1:34" s="34" customFormat="1">
      <c r="A67" s="134" t="s">
        <v>470</v>
      </c>
      <c r="B67" s="54">
        <v>1080.4739999999999</v>
      </c>
      <c r="C67" s="54">
        <v>1091.317</v>
      </c>
      <c r="D67" s="54">
        <v>1162.566</v>
      </c>
      <c r="E67" s="54">
        <v>1365.7570000000001</v>
      </c>
      <c r="F67" s="54">
        <v>1290.683</v>
      </c>
      <c r="G67" s="54">
        <v>1245.1790000000001</v>
      </c>
      <c r="H67" s="54">
        <v>1140.0119999999999</v>
      </c>
      <c r="I67" s="54">
        <v>1435.095</v>
      </c>
      <c r="J67" s="54">
        <v>1190.8320000000001</v>
      </c>
      <c r="K67" s="54">
        <v>1347.1949999999999</v>
      </c>
      <c r="L67" s="54">
        <v>1449.5060000000001</v>
      </c>
      <c r="M67" s="54">
        <v>1665.2199999999998</v>
      </c>
      <c r="N67" s="54">
        <v>1273.5360000000001</v>
      </c>
      <c r="O67" s="54">
        <v>1464.8330000000001</v>
      </c>
      <c r="P67" s="54">
        <v>1486.4319999999998</v>
      </c>
      <c r="Q67" s="54">
        <v>1773.7710000000002</v>
      </c>
      <c r="R67" s="79">
        <v>1300.9859999999999</v>
      </c>
      <c r="S67" s="79">
        <v>1433.664</v>
      </c>
      <c r="T67" s="79">
        <v>1653.502</v>
      </c>
      <c r="U67" s="79">
        <v>2151.2529999999997</v>
      </c>
      <c r="V67" s="79">
        <v>1530.6130000000001</v>
      </c>
      <c r="W67" s="79">
        <v>1509.799</v>
      </c>
      <c r="X67" s="79">
        <v>1849.405</v>
      </c>
      <c r="Y67" s="79">
        <v>2248.7689999999998</v>
      </c>
      <c r="Z67" s="335">
        <v>2154.402</v>
      </c>
      <c r="AA67" s="335">
        <v>2053.2559999999999</v>
      </c>
      <c r="AB67" s="79">
        <v>2251.1640000000002</v>
      </c>
      <c r="AC67" s="79">
        <v>2552.2809999999999</v>
      </c>
      <c r="AD67" s="79">
        <v>2386.34</v>
      </c>
      <c r="AE67" s="79">
        <v>2490.2600000000002</v>
      </c>
      <c r="AF67" s="79">
        <v>2340.3939999999998</v>
      </c>
      <c r="AG67" s="79">
        <v>2498.9140000000002</v>
      </c>
    </row>
    <row r="68" spans="1:34" s="34" customFormat="1">
      <c r="A68" s="134" t="s">
        <v>289</v>
      </c>
      <c r="B68" s="54">
        <v>730.49199999999996</v>
      </c>
      <c r="C68" s="54">
        <v>766.34400000000005</v>
      </c>
      <c r="D68" s="54">
        <v>803.48400000000004</v>
      </c>
      <c r="E68" s="54">
        <v>829.70600000000002</v>
      </c>
      <c r="F68" s="54">
        <v>906.86999976000004</v>
      </c>
      <c r="G68" s="54">
        <v>852.71100000000001</v>
      </c>
      <c r="H68" s="54">
        <v>1302.8340000000001</v>
      </c>
      <c r="I68" s="54">
        <v>1057.049</v>
      </c>
      <c r="J68" s="54">
        <v>941.98199999999997</v>
      </c>
      <c r="K68" s="54">
        <v>1113.864</v>
      </c>
      <c r="L68" s="54">
        <v>1069.5619999999999</v>
      </c>
      <c r="M68" s="54">
        <v>1128.771</v>
      </c>
      <c r="N68" s="54">
        <v>1079.085</v>
      </c>
      <c r="O68" s="54">
        <v>1451.604</v>
      </c>
      <c r="P68" s="54">
        <v>1359.8230000000001</v>
      </c>
      <c r="Q68" s="54">
        <v>1287.9459999999999</v>
      </c>
      <c r="R68" s="79">
        <v>1184.2639999999999</v>
      </c>
      <c r="S68" s="79">
        <v>1489.635</v>
      </c>
      <c r="T68" s="79">
        <v>1540.8219999999999</v>
      </c>
      <c r="U68" s="79">
        <v>2108.82549505</v>
      </c>
      <c r="V68" s="79">
        <v>1695.3130000000001</v>
      </c>
      <c r="W68" s="79">
        <v>2005.64</v>
      </c>
      <c r="X68" s="79">
        <v>1984.88</v>
      </c>
      <c r="Y68" s="79">
        <v>2416.8330000000001</v>
      </c>
      <c r="Z68" s="335">
        <v>1882.3530000000001</v>
      </c>
      <c r="AA68" s="335">
        <v>2427.576</v>
      </c>
      <c r="AB68" s="79">
        <v>2175.6819999999998</v>
      </c>
      <c r="AC68" s="79">
        <v>3362.09</v>
      </c>
      <c r="AD68" s="79">
        <v>3278.1880000000001</v>
      </c>
      <c r="AE68" s="79">
        <v>3667.2187216800003</v>
      </c>
      <c r="AF68" s="79">
        <v>3765.2363788000002</v>
      </c>
      <c r="AG68" s="79">
        <v>4107.5249999999996</v>
      </c>
    </row>
    <row r="69" spans="1:34" s="34" customFormat="1">
      <c r="A69" s="134" t="s">
        <v>471</v>
      </c>
      <c r="B69" s="54"/>
      <c r="C69" s="54"/>
      <c r="D69" s="54"/>
      <c r="E69" s="54"/>
      <c r="F69" s="54"/>
      <c r="G69" s="54"/>
      <c r="H69" s="54"/>
      <c r="I69" s="54"/>
      <c r="J69" s="54"/>
      <c r="K69" s="54"/>
      <c r="L69" s="54"/>
      <c r="M69" s="54"/>
      <c r="N69" s="54"/>
      <c r="O69" s="54"/>
      <c r="P69" s="54"/>
      <c r="Q69" s="54"/>
      <c r="R69" s="79"/>
      <c r="S69" s="79"/>
      <c r="T69" s="79"/>
      <c r="U69" s="79"/>
      <c r="V69" s="79" t="s">
        <v>142</v>
      </c>
      <c r="W69" s="79" t="s">
        <v>142</v>
      </c>
      <c r="X69" s="79" t="s">
        <v>142</v>
      </c>
      <c r="Y69" s="79" t="s">
        <v>142</v>
      </c>
      <c r="Z69" s="335" t="s">
        <v>142</v>
      </c>
      <c r="AA69" s="335">
        <v>398.73599999999999</v>
      </c>
      <c r="AB69" s="79">
        <v>459.61900000000003</v>
      </c>
      <c r="AC69" s="79">
        <v>472.37599999999998</v>
      </c>
      <c r="AD69" s="79">
        <v>493.89400000000001</v>
      </c>
      <c r="AE69" s="79">
        <v>507.15600000000001</v>
      </c>
      <c r="AF69" s="79">
        <v>527.16999999999996</v>
      </c>
      <c r="AG69" s="79">
        <v>530.40899999999999</v>
      </c>
    </row>
    <row r="70" spans="1:34" s="34" customFormat="1">
      <c r="A70" s="134" t="s">
        <v>660</v>
      </c>
      <c r="B70" s="54"/>
      <c r="C70" s="54"/>
      <c r="D70" s="54"/>
      <c r="E70" s="54"/>
      <c r="F70" s="54"/>
      <c r="G70" s="54"/>
      <c r="H70" s="54"/>
      <c r="I70" s="54"/>
      <c r="J70" s="54"/>
      <c r="K70" s="54"/>
      <c r="L70" s="54"/>
      <c r="M70" s="54"/>
      <c r="N70" s="54"/>
      <c r="O70" s="54"/>
      <c r="P70" s="54"/>
      <c r="Q70" s="54"/>
      <c r="R70" s="79"/>
      <c r="S70" s="79"/>
      <c r="T70" s="79"/>
      <c r="U70" s="79"/>
      <c r="V70" s="79">
        <v>55.101999999999997</v>
      </c>
      <c r="W70" s="79">
        <v>39.656999999999996</v>
      </c>
      <c r="X70" s="79">
        <v>13.981</v>
      </c>
      <c r="Y70" s="79">
        <v>78.254000000000005</v>
      </c>
      <c r="Z70" s="335">
        <v>102.479</v>
      </c>
      <c r="AA70" s="335">
        <v>506.28399999999999</v>
      </c>
      <c r="AB70" s="79">
        <v>731.00199999999995</v>
      </c>
      <c r="AC70" s="79">
        <v>615.66</v>
      </c>
      <c r="AD70" s="79">
        <v>771.58281127999999</v>
      </c>
      <c r="AE70" s="79">
        <v>705.96525913999994</v>
      </c>
      <c r="AF70" s="79">
        <v>1147.73248244</v>
      </c>
      <c r="AG70" s="79">
        <v>807.4759886600001</v>
      </c>
    </row>
    <row r="71" spans="1:34" s="34" customFormat="1">
      <c r="A71" s="134" t="s">
        <v>472</v>
      </c>
      <c r="B71" s="54">
        <v>1565.08</v>
      </c>
      <c r="C71" s="54">
        <v>1626.0650000000001</v>
      </c>
      <c r="D71" s="54">
        <v>1231.9770000000001</v>
      </c>
      <c r="E71" s="54">
        <v>1541.4680000000001</v>
      </c>
      <c r="F71" s="54">
        <v>1297.4720000000002</v>
      </c>
      <c r="G71" s="54">
        <v>1445.431</v>
      </c>
      <c r="H71" s="54">
        <v>857.2829999999999</v>
      </c>
      <c r="I71" s="54">
        <v>484.47499999999991</v>
      </c>
      <c r="J71" s="54">
        <v>557.55200000000013</v>
      </c>
      <c r="K71" s="54">
        <v>570.88400000000001</v>
      </c>
      <c r="L71" s="54">
        <v>475.35399999999981</v>
      </c>
      <c r="M71" s="54">
        <v>521.63005700000031</v>
      </c>
      <c r="N71" s="54">
        <v>722.41899999999987</v>
      </c>
      <c r="O71" s="54">
        <v>634.88999999999987</v>
      </c>
      <c r="P71" s="54">
        <v>822.85000000000036</v>
      </c>
      <c r="Q71" s="54">
        <v>1068.8479999999995</v>
      </c>
      <c r="R71" s="79">
        <v>1338.9799999999993</v>
      </c>
      <c r="S71" s="79">
        <v>1534.4539999999997</v>
      </c>
      <c r="T71" s="79">
        <v>1395.7970000000005</v>
      </c>
      <c r="U71" s="79">
        <v>1634.4779999900002</v>
      </c>
      <c r="V71" s="79">
        <v>1311.75</v>
      </c>
      <c r="W71" s="79">
        <v>1392.431</v>
      </c>
      <c r="X71" s="79">
        <v>1619.3030000000001</v>
      </c>
      <c r="Y71" s="79">
        <v>1436.0450000000001</v>
      </c>
      <c r="Z71" s="335">
        <v>1731.59</v>
      </c>
      <c r="AA71" s="335">
        <v>1617.6849999999999</v>
      </c>
      <c r="AB71" s="79">
        <v>1649.4570000000001</v>
      </c>
      <c r="AC71" s="79">
        <v>3130.6439999999998</v>
      </c>
      <c r="AD71" s="79">
        <v>3231.4031887199981</v>
      </c>
      <c r="AE71" s="79">
        <v>4908.1333334200008</v>
      </c>
      <c r="AF71" s="79">
        <v>4901.0626425599985</v>
      </c>
      <c r="AG71" s="79">
        <v>4488.5536260200006</v>
      </c>
    </row>
    <row r="72" spans="1:34" s="34" customFormat="1">
      <c r="A72" s="134" t="s">
        <v>304</v>
      </c>
      <c r="B72" s="54" t="s">
        <v>142</v>
      </c>
      <c r="C72" s="54" t="s">
        <v>142</v>
      </c>
      <c r="D72" s="54" t="s">
        <v>142</v>
      </c>
      <c r="E72" s="54" t="s">
        <v>142</v>
      </c>
      <c r="F72" s="54">
        <v>0</v>
      </c>
      <c r="G72" s="54">
        <v>0</v>
      </c>
      <c r="H72" s="54">
        <v>0</v>
      </c>
      <c r="I72" s="54">
        <v>254.82599999999999</v>
      </c>
      <c r="J72" s="54">
        <v>255.71100000000001</v>
      </c>
      <c r="K72" s="54">
        <v>257.78899999999999</v>
      </c>
      <c r="L72" s="54">
        <v>256.54599999999999</v>
      </c>
      <c r="M72" s="54">
        <v>256.72899999999998</v>
      </c>
      <c r="N72" s="54">
        <v>258.97699999999998</v>
      </c>
      <c r="O72" s="54">
        <v>262.041</v>
      </c>
      <c r="P72" s="54">
        <v>262.30399999999997</v>
      </c>
      <c r="Q72" s="54">
        <v>248.45599999999999</v>
      </c>
      <c r="R72" s="79">
        <v>0</v>
      </c>
      <c r="S72" s="79">
        <v>0</v>
      </c>
      <c r="T72" s="79">
        <v>0</v>
      </c>
      <c r="U72" s="79">
        <v>0</v>
      </c>
      <c r="V72" s="79" t="s">
        <v>142</v>
      </c>
      <c r="W72" s="79" t="s">
        <v>142</v>
      </c>
      <c r="X72" s="79" t="s">
        <v>142</v>
      </c>
      <c r="Y72" s="79" t="s">
        <v>142</v>
      </c>
      <c r="Z72" s="335" t="s">
        <v>142</v>
      </c>
      <c r="AA72" s="335">
        <v>341.01</v>
      </c>
      <c r="AB72" s="79">
        <v>341.01</v>
      </c>
      <c r="AC72" s="79">
        <v>0.26600000000000001</v>
      </c>
      <c r="AD72" s="79">
        <v>0.26800000000000002</v>
      </c>
      <c r="AE72" s="79">
        <v>0.26900000000000002</v>
      </c>
      <c r="AF72" s="79">
        <v>18.16</v>
      </c>
      <c r="AG72" s="79">
        <v>727.93600000000004</v>
      </c>
    </row>
    <row r="73" spans="1:34" s="34" customFormat="1">
      <c r="A73" s="134" t="s">
        <v>473</v>
      </c>
      <c r="B73" s="54" t="s">
        <v>142</v>
      </c>
      <c r="C73" s="54" t="s">
        <v>142</v>
      </c>
      <c r="D73" s="54" t="s">
        <v>142</v>
      </c>
      <c r="E73" s="54" t="s">
        <v>142</v>
      </c>
      <c r="F73" s="54">
        <v>0</v>
      </c>
      <c r="G73" s="54">
        <v>0</v>
      </c>
      <c r="H73" s="54">
        <v>0</v>
      </c>
      <c r="I73" s="54">
        <v>0</v>
      </c>
      <c r="J73" s="54">
        <v>0</v>
      </c>
      <c r="K73" s="54">
        <v>0</v>
      </c>
      <c r="L73" s="54">
        <v>0</v>
      </c>
      <c r="M73" s="54">
        <v>0</v>
      </c>
      <c r="N73" s="54">
        <v>0</v>
      </c>
      <c r="O73" s="54">
        <v>0</v>
      </c>
      <c r="P73" s="54">
        <v>0</v>
      </c>
      <c r="Q73" s="54">
        <v>0</v>
      </c>
      <c r="R73" s="79">
        <v>0</v>
      </c>
      <c r="S73" s="79">
        <v>0</v>
      </c>
      <c r="T73" s="79">
        <v>0</v>
      </c>
      <c r="U73" s="79">
        <v>0</v>
      </c>
      <c r="V73" s="79" t="s">
        <v>142</v>
      </c>
      <c r="W73" s="79" t="s">
        <v>142</v>
      </c>
      <c r="X73" s="79" t="s">
        <v>142</v>
      </c>
      <c r="Y73" s="79" t="s">
        <v>142</v>
      </c>
      <c r="Z73" s="335" t="s">
        <v>142</v>
      </c>
      <c r="AA73" s="335" t="s">
        <v>142</v>
      </c>
      <c r="AB73" s="79" t="s">
        <v>142</v>
      </c>
      <c r="AC73" s="79" t="s">
        <v>142</v>
      </c>
      <c r="AD73" s="79">
        <v>0</v>
      </c>
      <c r="AE73" s="79">
        <v>0</v>
      </c>
      <c r="AF73" s="79">
        <v>0</v>
      </c>
      <c r="AG73" s="79">
        <v>0</v>
      </c>
    </row>
    <row r="74" spans="1:34" s="34" customFormat="1">
      <c r="A74" s="134" t="s">
        <v>474</v>
      </c>
      <c r="B74" s="54" t="s">
        <v>142</v>
      </c>
      <c r="C74" s="54" t="s">
        <v>142</v>
      </c>
      <c r="D74" s="54" t="s">
        <v>142</v>
      </c>
      <c r="E74" s="54" t="s">
        <v>142</v>
      </c>
      <c r="F74" s="54">
        <v>0</v>
      </c>
      <c r="G74" s="54">
        <v>0</v>
      </c>
      <c r="H74" s="54">
        <v>0</v>
      </c>
      <c r="I74" s="54">
        <v>0</v>
      </c>
      <c r="J74" s="54">
        <v>0</v>
      </c>
      <c r="K74" s="54">
        <v>0</v>
      </c>
      <c r="L74" s="54">
        <v>0</v>
      </c>
      <c r="M74" s="54">
        <v>0</v>
      </c>
      <c r="N74" s="54">
        <v>0</v>
      </c>
      <c r="O74" s="54">
        <v>0</v>
      </c>
      <c r="P74" s="54">
        <v>0</v>
      </c>
      <c r="Q74" s="54">
        <v>0</v>
      </c>
      <c r="R74" s="79">
        <v>0</v>
      </c>
      <c r="S74" s="79">
        <v>0</v>
      </c>
      <c r="T74" s="79">
        <v>0</v>
      </c>
      <c r="U74" s="79">
        <v>0</v>
      </c>
      <c r="V74" s="79" t="s">
        <v>142</v>
      </c>
      <c r="W74" s="79" t="s">
        <v>142</v>
      </c>
      <c r="X74" s="79" t="s">
        <v>142</v>
      </c>
      <c r="Y74" s="79" t="s">
        <v>142</v>
      </c>
      <c r="Z74" s="335" t="s">
        <v>142</v>
      </c>
      <c r="AA74" s="335" t="s">
        <v>142</v>
      </c>
      <c r="AB74" s="79" t="s">
        <v>142</v>
      </c>
      <c r="AC74" s="79" t="s">
        <v>142</v>
      </c>
      <c r="AD74" s="79">
        <v>0</v>
      </c>
      <c r="AE74" s="79">
        <v>0</v>
      </c>
      <c r="AF74" s="79">
        <v>0</v>
      </c>
      <c r="AG74" s="79">
        <v>0</v>
      </c>
    </row>
    <row r="75" spans="1:34" s="34" customFormat="1">
      <c r="A75" s="134" t="s">
        <v>415</v>
      </c>
      <c r="B75" s="54">
        <v>2779.6410000000001</v>
      </c>
      <c r="C75" s="54">
        <v>2760.8409999999999</v>
      </c>
      <c r="D75" s="54">
        <v>2624.2649999999999</v>
      </c>
      <c r="E75" s="54">
        <v>2635.6179999999999</v>
      </c>
      <c r="F75" s="54">
        <v>2634.1260000000002</v>
      </c>
      <c r="G75" s="54">
        <v>2584.1239999999998</v>
      </c>
      <c r="H75" s="54">
        <v>2519.489</v>
      </c>
      <c r="I75" s="54">
        <v>2494.4859999999999</v>
      </c>
      <c r="J75" s="54">
        <v>2503.252</v>
      </c>
      <c r="K75" s="54">
        <v>2466.7501609999999</v>
      </c>
      <c r="L75" s="54">
        <v>2462.3405600000001</v>
      </c>
      <c r="M75" s="54">
        <v>2464.3156909999998</v>
      </c>
      <c r="N75" s="54">
        <v>2460.249319</v>
      </c>
      <c r="O75" s="54">
        <v>2432.6341609999999</v>
      </c>
      <c r="P75" s="54">
        <v>2411.8184339999998</v>
      </c>
      <c r="Q75" s="54">
        <v>2409.5545320000001</v>
      </c>
      <c r="R75" s="79">
        <v>2411.3460129999999</v>
      </c>
      <c r="S75" s="79">
        <v>2359.8329869999998</v>
      </c>
      <c r="T75" s="79">
        <v>2367.912546</v>
      </c>
      <c r="U75" s="79">
        <v>2379.4377169999998</v>
      </c>
      <c r="V75" s="79">
        <v>2374.3139999999999</v>
      </c>
      <c r="W75" s="79">
        <v>2345.2939999999999</v>
      </c>
      <c r="X75" s="79">
        <v>2337.0360000000001</v>
      </c>
      <c r="Y75" s="79">
        <v>2329.8580000000002</v>
      </c>
      <c r="Z75" s="335">
        <v>2318.2080000000001</v>
      </c>
      <c r="AA75" s="335">
        <v>2280.6709999999998</v>
      </c>
      <c r="AB75" s="79">
        <v>2269.3220000000001</v>
      </c>
      <c r="AC75" s="79">
        <v>5474.6270000000004</v>
      </c>
      <c r="AD75" s="79">
        <v>5862.3714007200006</v>
      </c>
      <c r="AE75" s="79">
        <v>5754.5554067999992</v>
      </c>
      <c r="AF75" s="79">
        <v>6058.9449204800003</v>
      </c>
      <c r="AG75" s="79">
        <v>5899.9179322400014</v>
      </c>
    </row>
    <row r="76" spans="1:34" s="34" customFormat="1">
      <c r="A76" s="134" t="s">
        <v>308</v>
      </c>
      <c r="B76" s="54">
        <v>3928.9</v>
      </c>
      <c r="C76" s="54">
        <v>3983.683</v>
      </c>
      <c r="D76" s="54">
        <v>4072.7570000000001</v>
      </c>
      <c r="E76" s="54">
        <v>4039.9690000000001</v>
      </c>
      <c r="F76" s="54">
        <v>4043.5706819400002</v>
      </c>
      <c r="G76" s="54">
        <v>4015.7316819400003</v>
      </c>
      <c r="H76" s="54">
        <v>4028.6556819400002</v>
      </c>
      <c r="I76" s="54">
        <v>4038.3139999999999</v>
      </c>
      <c r="J76" s="54">
        <v>4092.1529999999998</v>
      </c>
      <c r="K76" s="54">
        <v>4207.2717419999999</v>
      </c>
      <c r="L76" s="54">
        <v>4248.628119</v>
      </c>
      <c r="M76" s="54">
        <v>4267.5135399999999</v>
      </c>
      <c r="N76" s="54">
        <v>4314.1794689999997</v>
      </c>
      <c r="O76" s="54">
        <v>4285.945393</v>
      </c>
      <c r="P76" s="54">
        <v>4344.1458389999998</v>
      </c>
      <c r="Q76" s="54">
        <v>4414.3520920000001</v>
      </c>
      <c r="R76" s="79">
        <v>4411.2617110000001</v>
      </c>
      <c r="S76" s="79">
        <v>4500.044081</v>
      </c>
      <c r="T76" s="79">
        <v>4522.8871799999997</v>
      </c>
      <c r="U76" s="79">
        <v>4532.2819669999999</v>
      </c>
      <c r="V76" s="79">
        <v>4562.1689999999999</v>
      </c>
      <c r="W76" s="79">
        <v>4607.5680000000002</v>
      </c>
      <c r="X76" s="79">
        <v>4619.6180000000004</v>
      </c>
      <c r="Y76" s="79">
        <v>4600.777</v>
      </c>
      <c r="Z76" s="335">
        <v>2684.0239999999999</v>
      </c>
      <c r="AA76" s="335">
        <v>2073.7040000000002</v>
      </c>
      <c r="AB76" s="79">
        <v>2067.8000000000002</v>
      </c>
      <c r="AC76" s="79">
        <v>2522.5140000000001</v>
      </c>
      <c r="AD76" s="79">
        <v>2552.9203559200005</v>
      </c>
      <c r="AE76" s="79">
        <v>2523.54735592</v>
      </c>
      <c r="AF76" s="79">
        <v>2560.7353559199996</v>
      </c>
      <c r="AG76" s="79">
        <v>2558.5643559000005</v>
      </c>
    </row>
    <row r="77" spans="1:34" s="34" customFormat="1">
      <c r="A77" s="134" t="s">
        <v>475</v>
      </c>
      <c r="B77" s="54"/>
      <c r="C77" s="54"/>
      <c r="D77" s="54"/>
      <c r="E77" s="54"/>
      <c r="F77" s="54"/>
      <c r="G77" s="54"/>
      <c r="H77" s="54"/>
      <c r="I77" s="54"/>
      <c r="J77" s="54"/>
      <c r="K77" s="54"/>
      <c r="L77" s="54"/>
      <c r="M77" s="54"/>
      <c r="N77" s="54"/>
      <c r="O77" s="54"/>
      <c r="P77" s="54"/>
      <c r="Q77" s="54"/>
      <c r="R77" s="79"/>
      <c r="S77" s="79"/>
      <c r="T77" s="79"/>
      <c r="U77" s="79"/>
      <c r="V77" s="79" t="s">
        <v>142</v>
      </c>
      <c r="W77" s="79" t="s">
        <v>142</v>
      </c>
      <c r="X77" s="79" t="s">
        <v>142</v>
      </c>
      <c r="Y77" s="79" t="s">
        <v>142</v>
      </c>
      <c r="Z77" s="335" t="s">
        <v>142</v>
      </c>
      <c r="AA77" s="335">
        <v>2203.817</v>
      </c>
      <c r="AB77" s="79">
        <v>2146.3339999999998</v>
      </c>
      <c r="AC77" s="79">
        <v>2141.442</v>
      </c>
      <c r="AD77" s="79">
        <v>2220.17</v>
      </c>
      <c r="AE77" s="79">
        <v>2243.777</v>
      </c>
      <c r="AF77" s="79">
        <v>2244.8890000000001</v>
      </c>
      <c r="AG77" s="79">
        <v>2255.163</v>
      </c>
    </row>
    <row r="78" spans="1:34" s="34" customFormat="1">
      <c r="A78" s="134" t="s">
        <v>476</v>
      </c>
      <c r="B78" s="54">
        <v>1296.3800000000001</v>
      </c>
      <c r="C78" s="54">
        <v>1295.7809999999999</v>
      </c>
      <c r="D78" s="54">
        <v>1295.769</v>
      </c>
      <c r="E78" s="54">
        <v>1263.1780000000001</v>
      </c>
      <c r="F78" s="54">
        <v>1269.3410000000003</v>
      </c>
      <c r="G78" s="54">
        <v>1247.2180000000008</v>
      </c>
      <c r="H78" s="54">
        <v>1297.7929999999997</v>
      </c>
      <c r="I78" s="54">
        <v>1403.1170000000002</v>
      </c>
      <c r="J78" s="54">
        <v>1349.9449999999997</v>
      </c>
      <c r="K78" s="54">
        <v>2079.5709999999999</v>
      </c>
      <c r="L78" s="54">
        <v>2334.4429999999993</v>
      </c>
      <c r="M78" s="54">
        <v>2621.1713580000014</v>
      </c>
      <c r="N78" s="54">
        <v>2683.7813920000008</v>
      </c>
      <c r="O78" s="54">
        <v>2661.3741319999999</v>
      </c>
      <c r="P78" s="54">
        <v>1301.2052564200003</v>
      </c>
      <c r="Q78" s="54">
        <v>1423.0479999999998</v>
      </c>
      <c r="R78" s="79">
        <v>1161.9910000000009</v>
      </c>
      <c r="S78" s="79">
        <v>1202.5529999999999</v>
      </c>
      <c r="T78" s="79">
        <v>1389.6959999999999</v>
      </c>
      <c r="U78" s="79">
        <v>1457.268739000001</v>
      </c>
      <c r="V78" s="79">
        <v>1392.3889999999999</v>
      </c>
      <c r="W78" s="79">
        <v>1424.711</v>
      </c>
      <c r="X78" s="79">
        <v>1643.1510000000001</v>
      </c>
      <c r="Y78" s="79">
        <v>1747.4739999999999</v>
      </c>
      <c r="Z78" s="335">
        <v>3284.6390000000001</v>
      </c>
      <c r="AA78" s="335">
        <v>2040.473</v>
      </c>
      <c r="AB78" s="79">
        <v>2328.94</v>
      </c>
      <c r="AC78" s="79">
        <v>2590.2579999999998</v>
      </c>
      <c r="AD78" s="79">
        <v>2590.4503430000004</v>
      </c>
      <c r="AE78" s="79">
        <v>2398.5171563600088</v>
      </c>
      <c r="AF78" s="79">
        <v>2808.3281607200006</v>
      </c>
      <c r="AG78" s="79">
        <v>3011.3359981600042</v>
      </c>
    </row>
    <row r="79" spans="1:34" s="34" customFormat="1">
      <c r="A79" s="21" t="s">
        <v>309</v>
      </c>
      <c r="B79" s="70">
        <v>11416.344000000001</v>
      </c>
      <c r="C79" s="70">
        <v>11618.147000000001</v>
      </c>
      <c r="D79" s="70">
        <v>11282.72</v>
      </c>
      <c r="E79" s="70">
        <v>11794.794000000002</v>
      </c>
      <c r="F79" s="70">
        <v>11580.775681700001</v>
      </c>
      <c r="G79" s="70">
        <v>11559.324681940001</v>
      </c>
      <c r="H79" s="70">
        <v>11500.56968194</v>
      </c>
      <c r="I79" s="70">
        <v>11496.353999999999</v>
      </c>
      <c r="J79" s="70">
        <v>11458.032999999999</v>
      </c>
      <c r="K79" s="70">
        <v>12370.915903000001</v>
      </c>
      <c r="L79" s="70">
        <v>12495.366678999999</v>
      </c>
      <c r="M79" s="70">
        <v>13098.820646000002</v>
      </c>
      <c r="N79" s="70">
        <v>13025.170180000001</v>
      </c>
      <c r="O79" s="70">
        <v>13326.503686</v>
      </c>
      <c r="P79" s="70">
        <v>12209.36652942</v>
      </c>
      <c r="Q79" s="70">
        <v>13511.855624</v>
      </c>
      <c r="R79" s="33">
        <v>13193.785724000001</v>
      </c>
      <c r="S79" s="33">
        <v>13495.145068</v>
      </c>
      <c r="T79" s="33">
        <v>13973.948726000001</v>
      </c>
      <c r="U79" s="33">
        <v>15020.68491804</v>
      </c>
      <c r="V79" s="33">
        <v>13439.439</v>
      </c>
      <c r="W79" s="33">
        <v>13722.254999999999</v>
      </c>
      <c r="X79" s="33">
        <v>14273.517</v>
      </c>
      <c r="Y79" s="33">
        <v>16079.898999999999</v>
      </c>
      <c r="Z79" s="334">
        <v>15578.03</v>
      </c>
      <c r="AA79" s="334">
        <v>16634.906999999999</v>
      </c>
      <c r="AB79" s="334">
        <v>18376.335999999999</v>
      </c>
      <c r="AC79" s="334">
        <v>24217.223999999998</v>
      </c>
      <c r="AD79" s="334">
        <v>26206.179099639998</v>
      </c>
      <c r="AE79" s="334">
        <v>27035.024233320008</v>
      </c>
      <c r="AF79" s="334">
        <v>28307.463940919995</v>
      </c>
      <c r="AG79" s="334">
        <v>28188.25490098001</v>
      </c>
    </row>
    <row r="80" spans="1:34" s="34" customFormat="1">
      <c r="A80" s="21"/>
      <c r="B80" s="70"/>
      <c r="C80" s="70"/>
      <c r="D80" s="70"/>
      <c r="E80" s="70"/>
      <c r="F80" s="70"/>
      <c r="G80" s="70"/>
      <c r="H80" s="70"/>
      <c r="I80" s="70"/>
      <c r="J80" s="70"/>
      <c r="K80" s="70"/>
      <c r="L80" s="70"/>
      <c r="M80" s="70"/>
      <c r="N80" s="70"/>
      <c r="O80" s="70"/>
      <c r="P80" s="70"/>
      <c r="Q80" s="70"/>
      <c r="R80" s="33"/>
      <c r="S80" s="33"/>
      <c r="T80" s="33"/>
      <c r="U80" s="33"/>
      <c r="V80" s="33"/>
      <c r="W80" s="33"/>
      <c r="X80" s="33"/>
      <c r="Y80" s="33"/>
      <c r="Z80" s="334"/>
      <c r="AA80" s="334"/>
      <c r="AB80" s="334"/>
      <c r="AC80" s="334"/>
      <c r="AD80" s="334"/>
      <c r="AE80" s="334"/>
      <c r="AF80" s="334"/>
      <c r="AG80" s="334"/>
    </row>
    <row r="81" spans="1:34" s="34" customFormat="1">
      <c r="A81" s="132" t="s">
        <v>477</v>
      </c>
      <c r="B81" s="70">
        <v>-5069.2919999999995</v>
      </c>
      <c r="C81" s="70">
        <v>-5126.7370000000001</v>
      </c>
      <c r="D81" s="70">
        <v>-4865.0360000000001</v>
      </c>
      <c r="E81" s="70">
        <v>-5058.5429999999997</v>
      </c>
      <c r="F81" s="70">
        <v>-4909.5838557300003</v>
      </c>
      <c r="G81" s="70">
        <v>-4729.4835999999996</v>
      </c>
      <c r="H81" s="70">
        <v>-4899.4695599999995</v>
      </c>
      <c r="I81" s="70">
        <v>-4714.7029999999995</v>
      </c>
      <c r="J81" s="70">
        <v>-4854.2342289999997</v>
      </c>
      <c r="K81" s="70">
        <v>-5542.9684739999993</v>
      </c>
      <c r="L81" s="70">
        <v>-5717.4950509999999</v>
      </c>
      <c r="M81" s="70">
        <v>-6503.0424509999993</v>
      </c>
      <c r="N81" s="70">
        <v>-6268.5571400000008</v>
      </c>
      <c r="O81" s="70">
        <v>-6588.7636459999994</v>
      </c>
      <c r="P81" s="70">
        <v>-7042.1124890000001</v>
      </c>
      <c r="Q81" s="70">
        <v>-8413.2051739999988</v>
      </c>
      <c r="R81" s="33">
        <v>-8333.4350696399979</v>
      </c>
      <c r="S81" s="33">
        <v>-8450.283496</v>
      </c>
      <c r="T81" s="33">
        <v>-8793.396154</v>
      </c>
      <c r="U81" s="33">
        <v>-9891.912112</v>
      </c>
      <c r="V81" s="33">
        <v>-8408.93</v>
      </c>
      <c r="W81" s="33">
        <v>-8602.1440000000002</v>
      </c>
      <c r="X81" s="33">
        <v>-8965.0110000000004</v>
      </c>
      <c r="Y81" s="33">
        <v>-10958.291999999999</v>
      </c>
      <c r="Z81" s="33">
        <v>-10589.808000000001</v>
      </c>
      <c r="AA81" s="33">
        <v>-11671.124</v>
      </c>
      <c r="AB81" s="33">
        <v>-13368.849</v>
      </c>
      <c r="AC81" s="33">
        <v>-19393.904999999999</v>
      </c>
      <c r="AD81" s="33">
        <v>-21287.846999899997</v>
      </c>
      <c r="AE81" s="33">
        <v>-22277.98749358</v>
      </c>
      <c r="AF81" s="33">
        <v>-23302.188686760004</v>
      </c>
      <c r="AG81" s="33">
        <v>-23109.82420694</v>
      </c>
    </row>
    <row r="82" spans="1:34" s="34" customFormat="1">
      <c r="A82" s="134" t="s">
        <v>478</v>
      </c>
      <c r="B82" s="54">
        <v>-735.50699999999995</v>
      </c>
      <c r="C82" s="54">
        <v>-728.62900000000002</v>
      </c>
      <c r="D82" s="54">
        <v>-753.11699999999996</v>
      </c>
      <c r="E82" s="54">
        <v>-836.649</v>
      </c>
      <c r="F82" s="54">
        <v>-732.46899999999994</v>
      </c>
      <c r="G82" s="54">
        <v>-800.14800000000002</v>
      </c>
      <c r="H82" s="54">
        <v>-787.52699999999993</v>
      </c>
      <c r="I82" s="54">
        <v>-862.52099999999996</v>
      </c>
      <c r="J82" s="54">
        <v>-815.20866899999999</v>
      </c>
      <c r="K82" s="54">
        <v>-781.5529140000001</v>
      </c>
      <c r="L82" s="54">
        <v>-868.18249100000003</v>
      </c>
      <c r="M82" s="54">
        <v>-1557.7818910000001</v>
      </c>
      <c r="N82" s="54">
        <v>-1492.9495799999995</v>
      </c>
      <c r="O82" s="54">
        <v>-1459.528086</v>
      </c>
      <c r="P82" s="54">
        <v>-1932.5478910000002</v>
      </c>
      <c r="Q82" s="54">
        <v>-3226.4470274799996</v>
      </c>
      <c r="R82" s="79">
        <v>-2986.9</v>
      </c>
      <c r="S82" s="79">
        <v>-2648.2573352000004</v>
      </c>
      <c r="T82" s="79">
        <v>-1045.929594</v>
      </c>
      <c r="U82" s="79">
        <v>-1043.9945520000003</v>
      </c>
      <c r="V82" s="79">
        <v>-1007.144</v>
      </c>
      <c r="W82" s="79">
        <v>-1058.413</v>
      </c>
      <c r="X82" s="79">
        <v>-1012.686</v>
      </c>
      <c r="Y82" s="79">
        <v>-2741.3119999999999</v>
      </c>
      <c r="Z82" s="79">
        <v>-2737.672</v>
      </c>
      <c r="AA82" s="79">
        <v>-3024.509</v>
      </c>
      <c r="AB82" s="79">
        <v>-4585.0690000000004</v>
      </c>
      <c r="AC82" s="79">
        <v>-5636.3950000000004</v>
      </c>
      <c r="AD82" s="79">
        <v>-5091.1105909999997</v>
      </c>
      <c r="AE82" s="79">
        <v>-6136.4110030000002</v>
      </c>
      <c r="AF82" s="79">
        <v>-6963.8722740000003</v>
      </c>
      <c r="AG82" s="79">
        <v>-6658.5420160000003</v>
      </c>
      <c r="AH82" s="393"/>
    </row>
    <row r="83" spans="1:34" s="34" customFormat="1">
      <c r="A83" s="134" t="s">
        <v>314</v>
      </c>
      <c r="B83" s="54">
        <v>-500.88900000000001</v>
      </c>
      <c r="C83" s="54">
        <v>-599.44500000000005</v>
      </c>
      <c r="D83" s="54">
        <v>-661.13300000000004</v>
      </c>
      <c r="E83" s="54">
        <v>-769.76099999999997</v>
      </c>
      <c r="F83" s="54">
        <v>-684.54644499999995</v>
      </c>
      <c r="G83" s="54">
        <v>-576.23099999999999</v>
      </c>
      <c r="H83" s="54">
        <v>-529.70799999999997</v>
      </c>
      <c r="I83" s="54">
        <v>-551.17600000000004</v>
      </c>
      <c r="J83" s="54">
        <v>-777.95</v>
      </c>
      <c r="K83" s="54">
        <v>-424.17</v>
      </c>
      <c r="L83" s="54">
        <v>-308.3</v>
      </c>
      <c r="M83" s="54">
        <v>-529.99</v>
      </c>
      <c r="N83" s="54">
        <v>-762.63800000000003</v>
      </c>
      <c r="O83" s="54">
        <v>-755.32900000000006</v>
      </c>
      <c r="P83" s="54">
        <v>-701.01099999999997</v>
      </c>
      <c r="Q83" s="54">
        <v>-937.17700000000002</v>
      </c>
      <c r="R83" s="79">
        <v>-774.19500000000005</v>
      </c>
      <c r="S83" s="79">
        <v>-670.48199999999997</v>
      </c>
      <c r="T83" s="79">
        <v>-772.44500000000016</v>
      </c>
      <c r="U83" s="79">
        <v>-1919.8480000000002</v>
      </c>
      <c r="V83" s="79">
        <v>-1057.933</v>
      </c>
      <c r="W83" s="79">
        <v>-1161.605</v>
      </c>
      <c r="X83" s="79">
        <v>-1485.7470000000001</v>
      </c>
      <c r="Y83" s="79">
        <v>-2124.538</v>
      </c>
      <c r="Z83" s="79">
        <v>-1741.6990000000001</v>
      </c>
      <c r="AA83" s="79">
        <v>-1271.9469999999999</v>
      </c>
      <c r="AB83" s="79">
        <v>-1296.556</v>
      </c>
      <c r="AC83" s="79">
        <v>-2607.3980000000001</v>
      </c>
      <c r="AD83" s="79">
        <v>-3836.192</v>
      </c>
      <c r="AE83" s="79">
        <v>-4072.93</v>
      </c>
      <c r="AF83" s="79">
        <v>-3614.4760000000001</v>
      </c>
      <c r="AG83" s="79">
        <v>-3512.674</v>
      </c>
      <c r="AH83" s="393"/>
    </row>
    <row r="84" spans="1:34" s="34" customFormat="1" ht="15.75" customHeight="1">
      <c r="A84" s="134" t="s">
        <v>315</v>
      </c>
      <c r="B84" s="54">
        <v>-71.831999999999994</v>
      </c>
      <c r="C84" s="54">
        <v>-81.897999999999996</v>
      </c>
      <c r="D84" s="54">
        <v>-48.396999999999998</v>
      </c>
      <c r="E84" s="54">
        <v>-51.84</v>
      </c>
      <c r="F84" s="54">
        <v>-77.537999999999997</v>
      </c>
      <c r="G84" s="54">
        <v>-89.194999999999993</v>
      </c>
      <c r="H84" s="54">
        <v>-56.055999999999997</v>
      </c>
      <c r="I84" s="54">
        <v>-60.091000000000001</v>
      </c>
      <c r="J84" s="54">
        <v>-86.164000000000001</v>
      </c>
      <c r="K84" s="54">
        <v>-98.013000000000005</v>
      </c>
      <c r="L84" s="54">
        <v>-61.895000000000003</v>
      </c>
      <c r="M84" s="54">
        <v>-66.799000000000007</v>
      </c>
      <c r="N84" s="54">
        <v>-103.55800000000001</v>
      </c>
      <c r="O84" s="54">
        <v>-114.68899999999999</v>
      </c>
      <c r="P84" s="54">
        <v>-68.869</v>
      </c>
      <c r="Q84" s="54">
        <v>-83.213999999999999</v>
      </c>
      <c r="R84" s="79">
        <v>-112.28</v>
      </c>
      <c r="S84" s="79">
        <v>-123.542</v>
      </c>
      <c r="T84" s="79">
        <v>-68.387</v>
      </c>
      <c r="U84" s="79">
        <v>-92.572999999999993</v>
      </c>
      <c r="V84" s="79">
        <v>-106.432</v>
      </c>
      <c r="W84" s="79">
        <v>-118.947</v>
      </c>
      <c r="X84" s="79">
        <v>-69.418999999999997</v>
      </c>
      <c r="Y84" s="79">
        <v>-94.158000000000001</v>
      </c>
      <c r="Z84" s="79">
        <v>-123.922</v>
      </c>
      <c r="AA84" s="79">
        <v>-132.78399999999999</v>
      </c>
      <c r="AB84" s="79">
        <v>-71.040000000000006</v>
      </c>
      <c r="AC84" s="79">
        <v>-110.31</v>
      </c>
      <c r="AD84" s="79">
        <v>-144.346</v>
      </c>
      <c r="AE84" s="79">
        <v>-164.96600000000001</v>
      </c>
      <c r="AF84" s="79">
        <v>-112.914</v>
      </c>
      <c r="AG84" s="79">
        <v>-126.444</v>
      </c>
    </row>
    <row r="85" spans="1:34" s="34" customFormat="1">
      <c r="A85" s="134" t="s">
        <v>661</v>
      </c>
      <c r="B85" s="54"/>
      <c r="C85" s="54"/>
      <c r="D85" s="54"/>
      <c r="E85" s="54"/>
      <c r="F85" s="54"/>
      <c r="G85" s="54"/>
      <c r="H85" s="54"/>
      <c r="I85" s="54"/>
      <c r="J85" s="54"/>
      <c r="K85" s="54"/>
      <c r="L85" s="54"/>
      <c r="M85" s="54"/>
      <c r="N85" s="54"/>
      <c r="O85" s="54"/>
      <c r="P85" s="54"/>
      <c r="Q85" s="54"/>
      <c r="R85" s="79"/>
      <c r="S85" s="79"/>
      <c r="T85" s="79"/>
      <c r="U85" s="79"/>
      <c r="V85" s="79">
        <v>-450.33600000000001</v>
      </c>
      <c r="W85" s="79">
        <v>-218.79400000000001</v>
      </c>
      <c r="X85" s="79">
        <v>-276.69</v>
      </c>
      <c r="Y85" s="79">
        <v>-153.94800000000001</v>
      </c>
      <c r="Z85" s="79">
        <v>-180.642</v>
      </c>
      <c r="AA85" s="79">
        <v>-150.08199999999999</v>
      </c>
      <c r="AB85" s="79">
        <v>-101.044</v>
      </c>
      <c r="AC85" s="79">
        <v>-31.207000000000001</v>
      </c>
      <c r="AD85" s="79">
        <v>-25.982859140000002</v>
      </c>
      <c r="AE85" s="79">
        <v>-158.67663468000001</v>
      </c>
      <c r="AF85" s="79">
        <v>-41.453252060000004</v>
      </c>
      <c r="AG85" s="79">
        <v>-69.953052920000005</v>
      </c>
    </row>
    <row r="86" spans="1:34" s="34" customFormat="1">
      <c r="A86" s="134" t="s">
        <v>479</v>
      </c>
      <c r="B86" s="54">
        <v>-1353.453</v>
      </c>
      <c r="C86" s="54">
        <v>-1315.5550000000001</v>
      </c>
      <c r="D86" s="54">
        <v>-1026.1079999999999</v>
      </c>
      <c r="E86" s="54">
        <v>-594.16700000000003</v>
      </c>
      <c r="F86" s="54">
        <v>-766.8685549999999</v>
      </c>
      <c r="G86" s="54">
        <v>-645.98699999999997</v>
      </c>
      <c r="H86" s="54">
        <v>-910.66799999999978</v>
      </c>
      <c r="I86" s="54">
        <v>-525.18799999999987</v>
      </c>
      <c r="J86" s="54">
        <v>-718.44299999999998</v>
      </c>
      <c r="K86" s="54">
        <v>-1388.866</v>
      </c>
      <c r="L86" s="54">
        <v>-1673.413</v>
      </c>
      <c r="M86" s="54">
        <v>-2074.9169999999995</v>
      </c>
      <c r="N86" s="54">
        <v>-1290.4950000000003</v>
      </c>
      <c r="O86" s="54">
        <v>-1474.9279999999999</v>
      </c>
      <c r="P86" s="54">
        <v>-1123.7189999999998</v>
      </c>
      <c r="Q86" s="54">
        <v>-997.31699999999989</v>
      </c>
      <c r="R86" s="79">
        <v>-1474.3961765799995</v>
      </c>
      <c r="S86" s="79">
        <v>-1537.172</v>
      </c>
      <c r="T86" s="79">
        <v>-1595.2449999999999</v>
      </c>
      <c r="U86" s="79">
        <v>-1596.8299999999997</v>
      </c>
      <c r="V86" s="79">
        <v>-1631.5889999999999</v>
      </c>
      <c r="W86" s="79">
        <v>-1968.114</v>
      </c>
      <c r="X86" s="79">
        <v>-1891.1869999999999</v>
      </c>
      <c r="Y86" s="79">
        <v>-1451.9770000000001</v>
      </c>
      <c r="Z86" s="79">
        <v>-1483.819</v>
      </c>
      <c r="AA86" s="79">
        <v>-2238.6190000000001</v>
      </c>
      <c r="AB86" s="79">
        <v>-2292.3760000000002</v>
      </c>
      <c r="AC86" s="79">
        <v>-5145.3850000000002</v>
      </c>
      <c r="AD86" s="79">
        <v>-5933.940140839999</v>
      </c>
      <c r="AE86" s="79">
        <v>-6386.4169405399998</v>
      </c>
      <c r="AF86" s="79">
        <v>-6830.739126720001</v>
      </c>
      <c r="AG86" s="79">
        <v>-7197.1514605599987</v>
      </c>
    </row>
    <row r="87" spans="1:34" s="34" customFormat="1">
      <c r="A87" s="134" t="s">
        <v>480</v>
      </c>
      <c r="B87" s="54">
        <v>-2407.6109999999999</v>
      </c>
      <c r="C87" s="54">
        <v>-2401.21</v>
      </c>
      <c r="D87" s="54">
        <v>-2376.2809999999999</v>
      </c>
      <c r="E87" s="54">
        <v>-2806.1260000000002</v>
      </c>
      <c r="F87" s="54">
        <v>-2648.1618557300003</v>
      </c>
      <c r="G87" s="54">
        <v>-2617.9225999999999</v>
      </c>
      <c r="H87" s="54">
        <v>-2615.5105600000002</v>
      </c>
      <c r="I87" s="54">
        <v>-2715.7269999999999</v>
      </c>
      <c r="J87" s="54">
        <v>-2456.4685600000003</v>
      </c>
      <c r="K87" s="54">
        <v>-2850.3665599999999</v>
      </c>
      <c r="L87" s="54">
        <v>-2805.7045600000001</v>
      </c>
      <c r="M87" s="54">
        <v>-2273.5545599999996</v>
      </c>
      <c r="N87" s="54">
        <v>-2618.9165600000006</v>
      </c>
      <c r="O87" s="54">
        <v>-2784.2895600000002</v>
      </c>
      <c r="P87" s="54">
        <v>-3215.9655979999998</v>
      </c>
      <c r="Q87" s="54">
        <v>-3169.0501465200005</v>
      </c>
      <c r="R87" s="79">
        <v>-2985.6638930599993</v>
      </c>
      <c r="S87" s="79">
        <v>-3470.8301607999992</v>
      </c>
      <c r="T87" s="79">
        <v>-5311.3895599999996</v>
      </c>
      <c r="U87" s="79">
        <v>-5238.6665599999997</v>
      </c>
      <c r="V87" s="79">
        <v>-4155.4960000000001</v>
      </c>
      <c r="W87" s="79">
        <v>-4076.2710000000002</v>
      </c>
      <c r="X87" s="79">
        <v>-4229.2820000000002</v>
      </c>
      <c r="Y87" s="79">
        <v>-4392.3590000000004</v>
      </c>
      <c r="Z87" s="79">
        <v>-4322.0540000000001</v>
      </c>
      <c r="AA87" s="79">
        <v>-4853.183</v>
      </c>
      <c r="AB87" s="79">
        <v>-5022.7650000000003</v>
      </c>
      <c r="AC87" s="79">
        <v>-5863.21</v>
      </c>
      <c r="AD87" s="79">
        <v>-6256.2754089199998</v>
      </c>
      <c r="AE87" s="79">
        <v>-5358.5869153599997</v>
      </c>
      <c r="AF87" s="79">
        <v>-5738.7340339800012</v>
      </c>
      <c r="AG87" s="79">
        <v>-5545.0596774600008</v>
      </c>
    </row>
    <row r="88" spans="1:34" s="34" customFormat="1">
      <c r="A88" s="132" t="s">
        <v>326</v>
      </c>
      <c r="B88" s="70">
        <v>-6347.0519999999997</v>
      </c>
      <c r="C88" s="70">
        <v>-6491.41</v>
      </c>
      <c r="D88" s="70">
        <v>-6417.6840000000002</v>
      </c>
      <c r="E88" s="70">
        <v>-6736.2510000000002</v>
      </c>
      <c r="F88" s="70">
        <v>-6671.1918262700001</v>
      </c>
      <c r="G88" s="70">
        <v>-6829.843081940001</v>
      </c>
      <c r="H88" s="70">
        <v>-6601.1001219400023</v>
      </c>
      <c r="I88" s="70">
        <v>-6781.6510000000026</v>
      </c>
      <c r="J88" s="70">
        <v>-6603.7980819400009</v>
      </c>
      <c r="K88" s="70">
        <v>-6827.9480399999993</v>
      </c>
      <c r="L88" s="70">
        <v>-6777.8708809999998</v>
      </c>
      <c r="M88" s="70">
        <v>-6595.7781949999999</v>
      </c>
      <c r="N88" s="70">
        <v>-6756.6130400000002</v>
      </c>
      <c r="O88" s="70">
        <v>-6737.7400399999997</v>
      </c>
      <c r="P88" s="70">
        <v>-5167.2540400000007</v>
      </c>
      <c r="Q88" s="70">
        <v>-5098.6506543600035</v>
      </c>
      <c r="R88" s="33">
        <v>-4860.3506543600006</v>
      </c>
      <c r="S88" s="33">
        <v>-5044.8615724199981</v>
      </c>
      <c r="T88" s="33">
        <v>-5180.5525724199979</v>
      </c>
      <c r="U88" s="33">
        <v>-5128.7728064700013</v>
      </c>
      <c r="V88" s="33">
        <v>-5030.509</v>
      </c>
      <c r="W88" s="33">
        <v>-5120.1109999999999</v>
      </c>
      <c r="X88" s="33">
        <v>-5308.5060000000003</v>
      </c>
      <c r="Y88" s="33">
        <v>-5121.607</v>
      </c>
      <c r="Z88" s="33">
        <v>-4988.2219999999998</v>
      </c>
      <c r="AA88" s="33">
        <v>-4963.7830000000004</v>
      </c>
      <c r="AB88" s="33">
        <v>-5007.4870000000001</v>
      </c>
      <c r="AC88" s="33">
        <v>-4823.3190000000004</v>
      </c>
      <c r="AD88" s="33">
        <v>-4918.3320996799966</v>
      </c>
      <c r="AE88" s="33">
        <v>-4757.0367396800066</v>
      </c>
      <c r="AF88" s="33">
        <v>-5005.2752541800082</v>
      </c>
      <c r="AG88" s="33">
        <v>-5078.4306941800078</v>
      </c>
    </row>
    <row r="89" spans="1:34" s="34" customFormat="1">
      <c r="A89" s="21" t="s">
        <v>336</v>
      </c>
      <c r="B89" s="70">
        <v>-11416.343999999999</v>
      </c>
      <c r="C89" s="70">
        <v>-11618.147000000001</v>
      </c>
      <c r="D89" s="70">
        <v>-11282.72</v>
      </c>
      <c r="E89" s="70">
        <v>-11794.794</v>
      </c>
      <c r="F89" s="70">
        <v>-11580.775682</v>
      </c>
      <c r="G89" s="70">
        <v>-11559.326681940001</v>
      </c>
      <c r="H89" s="70">
        <v>-11500.569681940002</v>
      </c>
      <c r="I89" s="70">
        <v>-11496.354000000003</v>
      </c>
      <c r="J89" s="70">
        <v>-11458.032310940001</v>
      </c>
      <c r="K89" s="70">
        <v>-12370.916513999999</v>
      </c>
      <c r="L89" s="70">
        <v>-12495.365932000001</v>
      </c>
      <c r="M89" s="70">
        <v>-13098.820646</v>
      </c>
      <c r="N89" s="70">
        <v>-13025.170180000001</v>
      </c>
      <c r="O89" s="70">
        <v>-13326.503686</v>
      </c>
      <c r="P89" s="70">
        <v>-12209.366529000001</v>
      </c>
      <c r="Q89" s="70">
        <v>-13511.855828360003</v>
      </c>
      <c r="R89" s="33">
        <v>-13193.785723999999</v>
      </c>
      <c r="S89" s="33">
        <v>-13495.145068419999</v>
      </c>
      <c r="T89" s="33">
        <v>-13973.948726419998</v>
      </c>
      <c r="U89" s="33">
        <v>-15020.68491847</v>
      </c>
      <c r="V89" s="33">
        <v>-13439.439</v>
      </c>
      <c r="W89" s="33">
        <v>-13722.254999999999</v>
      </c>
      <c r="X89" s="33">
        <v>-14273.517</v>
      </c>
      <c r="Y89" s="33">
        <v>-16079.898999999999</v>
      </c>
      <c r="Z89" s="33">
        <v>-15578.03</v>
      </c>
      <c r="AA89" s="33">
        <v>-16634.906999999999</v>
      </c>
      <c r="AB89" s="33">
        <v>-18376.335999999999</v>
      </c>
      <c r="AC89" s="33">
        <v>-24217.223999999998</v>
      </c>
      <c r="AD89" s="33">
        <v>-26206.179099579993</v>
      </c>
      <c r="AE89" s="33">
        <v>-27035.024233260006</v>
      </c>
      <c r="AF89" s="33">
        <v>-28307.463940940012</v>
      </c>
      <c r="AG89" s="33">
        <v>-28188.25490112001</v>
      </c>
    </row>
    <row r="90" spans="1:34">
      <c r="A90" s="73"/>
      <c r="B90" s="73"/>
      <c r="C90" s="73"/>
      <c r="D90" s="73"/>
      <c r="E90" s="73"/>
      <c r="F90" s="73"/>
      <c r="G90" s="73"/>
      <c r="H90" s="73"/>
      <c r="I90" s="384"/>
      <c r="J90" s="384"/>
      <c r="K90" s="73"/>
      <c r="L90" s="73"/>
      <c r="M90" s="73"/>
      <c r="S90" s="74"/>
      <c r="T90" s="216"/>
      <c r="V90" s="214"/>
    </row>
    <row r="91" spans="1:34">
      <c r="I91" s="71"/>
      <c r="J91" s="71"/>
      <c r="S91" s="6"/>
      <c r="T91" s="216"/>
      <c r="U91" s="6"/>
      <c r="W91" s="6"/>
    </row>
    <row r="92" spans="1:34" s="6" customFormat="1">
      <c r="A92" s="108" t="s">
        <v>689</v>
      </c>
      <c r="B92" s="108"/>
      <c r="C92" s="108"/>
      <c r="D92" s="108"/>
      <c r="E92" s="108"/>
      <c r="F92" s="108"/>
      <c r="G92" s="108"/>
      <c r="H92" s="108"/>
      <c r="I92" s="385"/>
      <c r="J92" s="385"/>
      <c r="K92" s="108"/>
      <c r="L92" s="108"/>
      <c r="M92" s="108"/>
      <c r="O92" s="135"/>
      <c r="P92"/>
      <c r="Q92"/>
      <c r="S92" s="5"/>
      <c r="T92" s="216"/>
      <c r="U92" s="5"/>
      <c r="V92" s="5"/>
      <c r="W92" s="5"/>
      <c r="X92"/>
      <c r="Y92"/>
      <c r="Z92"/>
      <c r="AA92"/>
      <c r="AB92"/>
      <c r="AC92"/>
      <c r="AD92"/>
      <c r="AE92"/>
      <c r="AF92"/>
      <c r="AG92"/>
    </row>
    <row r="93" spans="1:34" ht="30">
      <c r="A93" s="108" t="s">
        <v>690</v>
      </c>
      <c r="I93" s="71"/>
      <c r="J93" s="71"/>
      <c r="T93" s="216"/>
      <c r="V93" s="6"/>
    </row>
    <row r="94" spans="1:34">
      <c r="I94" s="71"/>
      <c r="J94" s="71"/>
      <c r="T94" s="216"/>
    </row>
    <row r="95" spans="1:34">
      <c r="I95" s="71"/>
      <c r="J95" s="71"/>
      <c r="T95" s="133"/>
    </row>
    <row r="96" spans="1:34">
      <c r="I96" s="71"/>
      <c r="J96" s="71"/>
      <c r="T96" s="133"/>
    </row>
    <row r="97" spans="9:10">
      <c r="I97" s="71"/>
      <c r="J97" s="71"/>
    </row>
    <row r="98" spans="9:10">
      <c r="I98" s="71"/>
      <c r="J98" s="71"/>
    </row>
    <row r="99" spans="9:10">
      <c r="I99" s="71"/>
      <c r="J99" s="71"/>
    </row>
    <row r="100" spans="9:10">
      <c r="I100" s="71"/>
      <c r="J100" s="71"/>
    </row>
    <row r="101" spans="9:10">
      <c r="I101" s="71"/>
      <c r="J101" s="71"/>
    </row>
    <row r="102" spans="9:10">
      <c r="I102" s="71"/>
      <c r="J102" s="71"/>
    </row>
    <row r="103" spans="9:10">
      <c r="I103" s="71"/>
      <c r="J103" s="71"/>
    </row>
    <row r="104" spans="9:10">
      <c r="I104" s="71"/>
      <c r="J104" s="71"/>
    </row>
    <row r="105" spans="9:10">
      <c r="I105" s="71"/>
      <c r="J105" s="71"/>
    </row>
    <row r="106" spans="9:10">
      <c r="I106" s="71"/>
      <c r="J106" s="71"/>
    </row>
    <row r="107" spans="9:10">
      <c r="I107" s="71"/>
      <c r="J107" s="71"/>
    </row>
    <row r="108" spans="9:10">
      <c r="I108" s="71"/>
      <c r="J108" s="71"/>
    </row>
    <row r="109" spans="9:10">
      <c r="I109" s="71"/>
      <c r="J109" s="71"/>
    </row>
  </sheetData>
  <pageMargins left="0.511811024" right="0.511811024" top="0.78740157499999996" bottom="0.78740157499999996" header="0.31496062000000002" footer="0.31496062000000002"/>
  <pageSetup scale="3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T98"/>
  <sheetViews>
    <sheetView showGridLines="0" zoomScale="90" zoomScaleNormal="90" workbookViewId="0">
      <pane xSplit="1" ySplit="8" topLeftCell="V9" activePane="bottomRight" state="frozen"/>
      <selection activeCell="AT19" sqref="AT19"/>
      <selection pane="topRight" activeCell="AT19" sqref="AT19"/>
      <selection pane="bottomLeft" activeCell="AT19" sqref="AT19"/>
      <selection pane="bottomRight" activeCell="V20" sqref="V20"/>
    </sheetView>
  </sheetViews>
  <sheetFormatPr defaultColWidth="9.140625" defaultRowHeight="15"/>
  <cols>
    <col min="1" max="1" width="48.7109375" style="5" customWidth="1"/>
    <col min="2" max="2" width="9.5703125" style="5" customWidth="1"/>
    <col min="3" max="3" width="9.28515625" style="5" bestFit="1" customWidth="1"/>
    <col min="4" max="8" width="10.42578125" style="5" bestFit="1" customWidth="1"/>
    <col min="9" max="10" width="10.42578125" style="71" bestFit="1" customWidth="1"/>
    <col min="11" max="13" width="10.42578125" style="5" bestFit="1" customWidth="1"/>
    <col min="14" max="14" width="10.28515625" style="5" customWidth="1"/>
    <col min="15" max="15" width="10.7109375" customWidth="1"/>
    <col min="16" max="16" width="10.42578125" bestFit="1" customWidth="1"/>
    <col min="17" max="17" width="10.140625" bestFit="1" customWidth="1"/>
    <col min="18" max="19" width="10.42578125" style="5" bestFit="1" customWidth="1"/>
    <col min="20" max="20" width="10.5703125" style="5" customWidth="1"/>
    <col min="21" max="21" width="10.140625" style="5" bestFit="1" customWidth="1"/>
    <col min="22" max="22" width="10.42578125" style="5" bestFit="1" customWidth="1"/>
    <col min="23" max="23" width="10.140625" style="5" bestFit="1" customWidth="1"/>
    <col min="24" max="24" width="10.7109375" customWidth="1"/>
    <col min="25" max="32" width="10.42578125" bestFit="1" customWidth="1"/>
    <col min="33" max="33" width="11.5703125" bestFit="1" customWidth="1"/>
    <col min="34" max="34" width="13.85546875" style="5" bestFit="1" customWidth="1"/>
    <col min="35" max="35" width="15" style="5" bestFit="1" customWidth="1"/>
    <col min="36" max="16384" width="9.140625" style="5"/>
  </cols>
  <sheetData>
    <row r="1" spans="1:46">
      <c r="W1"/>
      <c r="AC1" s="359"/>
      <c r="AD1" s="359"/>
      <c r="AE1" s="359"/>
      <c r="AF1" s="359"/>
      <c r="AG1" s="359"/>
    </row>
    <row r="6" spans="1:46">
      <c r="A6" s="61"/>
      <c r="B6" s="61"/>
      <c r="C6" s="61"/>
      <c r="D6" s="61"/>
      <c r="E6" s="61"/>
      <c r="F6" s="61"/>
      <c r="G6" s="61"/>
      <c r="H6" s="61"/>
      <c r="I6" s="382"/>
      <c r="J6" s="382"/>
      <c r="K6" s="61"/>
      <c r="L6" s="61"/>
      <c r="M6" s="61"/>
    </row>
    <row r="7" spans="1:46">
      <c r="A7" s="110" t="s">
        <v>441</v>
      </c>
      <c r="B7" s="368" t="s">
        <v>603</v>
      </c>
      <c r="C7" s="368" t="s">
        <v>604</v>
      </c>
      <c r="D7" s="368" t="s">
        <v>605</v>
      </c>
      <c r="E7" s="368" t="s">
        <v>606</v>
      </c>
      <c r="F7" s="368" t="s">
        <v>607</v>
      </c>
      <c r="G7" s="368" t="s">
        <v>608</v>
      </c>
      <c r="H7" s="368" t="s">
        <v>609</v>
      </c>
      <c r="I7" s="368" t="s">
        <v>610</v>
      </c>
      <c r="J7" s="368" t="s">
        <v>611</v>
      </c>
      <c r="K7" s="368" t="s">
        <v>612</v>
      </c>
      <c r="L7" s="368" t="s">
        <v>613</v>
      </c>
      <c r="M7" s="368" t="s">
        <v>614</v>
      </c>
      <c r="N7" s="368" t="s">
        <v>615</v>
      </c>
      <c r="O7" s="368" t="s">
        <v>616</v>
      </c>
      <c r="P7" s="368" t="s">
        <v>617</v>
      </c>
      <c r="Q7" s="368" t="s">
        <v>618</v>
      </c>
      <c r="R7" s="368" t="s">
        <v>619</v>
      </c>
      <c r="S7" s="368" t="s">
        <v>620</v>
      </c>
      <c r="T7" s="368" t="s">
        <v>621</v>
      </c>
      <c r="U7" s="368" t="s">
        <v>622</v>
      </c>
      <c r="V7" s="368" t="s">
        <v>623</v>
      </c>
      <c r="W7" s="368" t="s">
        <v>624</v>
      </c>
      <c r="X7" s="368" t="s">
        <v>625</v>
      </c>
      <c r="Y7" s="368" t="s">
        <v>626</v>
      </c>
      <c r="Z7" s="368" t="s">
        <v>627</v>
      </c>
      <c r="AA7" s="368" t="s">
        <v>628</v>
      </c>
      <c r="AB7" s="368" t="s">
        <v>629</v>
      </c>
      <c r="AC7" s="368" t="s">
        <v>643</v>
      </c>
      <c r="AD7" s="368" t="s">
        <v>648</v>
      </c>
      <c r="AE7" s="368" t="s">
        <v>662</v>
      </c>
      <c r="AF7" s="368" t="s">
        <v>694</v>
      </c>
      <c r="AG7" s="368" t="s">
        <v>704</v>
      </c>
    </row>
    <row r="8" spans="1:46" ht="15" customHeight="1">
      <c r="A8" s="110" t="s">
        <v>442</v>
      </c>
      <c r="B8" s="367" t="s">
        <v>10</v>
      </c>
      <c r="C8" s="367" t="s">
        <v>630</v>
      </c>
      <c r="D8" s="367" t="s">
        <v>631</v>
      </c>
      <c r="E8" s="367" t="s">
        <v>632</v>
      </c>
      <c r="F8" s="367" t="s">
        <v>10</v>
      </c>
      <c r="G8" s="367" t="s">
        <v>630</v>
      </c>
      <c r="H8" s="367" t="s">
        <v>631</v>
      </c>
      <c r="I8" s="367" t="s">
        <v>632</v>
      </c>
      <c r="J8" s="367" t="s">
        <v>10</v>
      </c>
      <c r="K8" s="367" t="s">
        <v>630</v>
      </c>
      <c r="L8" s="367" t="s">
        <v>631</v>
      </c>
      <c r="M8" s="367" t="s">
        <v>632</v>
      </c>
      <c r="N8" s="367" t="s">
        <v>10</v>
      </c>
      <c r="O8" s="367" t="s">
        <v>630</v>
      </c>
      <c r="P8" s="367" t="s">
        <v>631</v>
      </c>
      <c r="Q8" s="367" t="s">
        <v>632</v>
      </c>
      <c r="R8" s="367" t="s">
        <v>10</v>
      </c>
      <c r="S8" s="367" t="s">
        <v>630</v>
      </c>
      <c r="T8" s="367" t="s">
        <v>631</v>
      </c>
      <c r="U8" s="367" t="s">
        <v>632</v>
      </c>
      <c r="V8" s="367" t="s">
        <v>10</v>
      </c>
      <c r="W8" s="367" t="s">
        <v>630</v>
      </c>
      <c r="X8" s="367" t="s">
        <v>631</v>
      </c>
      <c r="Y8" s="367" t="s">
        <v>632</v>
      </c>
      <c r="Z8" s="367" t="s">
        <v>10</v>
      </c>
      <c r="AA8" s="367" t="s">
        <v>630</v>
      </c>
      <c r="AB8" s="367" t="s">
        <v>631</v>
      </c>
      <c r="AC8" s="367" t="s">
        <v>632</v>
      </c>
      <c r="AD8" s="367" t="s">
        <v>10</v>
      </c>
      <c r="AE8" s="367" t="s">
        <v>630</v>
      </c>
      <c r="AF8" s="367" t="s">
        <v>631</v>
      </c>
      <c r="AG8" s="367" t="s">
        <v>632</v>
      </c>
      <c r="AH8" s="403"/>
    </row>
    <row r="9" spans="1:46">
      <c r="A9" s="24" t="s">
        <v>443</v>
      </c>
      <c r="B9" s="111">
        <v>5179.1411637070005</v>
      </c>
      <c r="C9" s="111">
        <v>5275.7857336950019</v>
      </c>
      <c r="D9" s="111">
        <v>5550.9498034100006</v>
      </c>
      <c r="E9" s="111">
        <v>5706.2804060799999</v>
      </c>
      <c r="F9" s="111">
        <v>5256.9194579400009</v>
      </c>
      <c r="G9" s="111">
        <v>5596.0167214500007</v>
      </c>
      <c r="H9" s="260">
        <v>6047.2636819500003</v>
      </c>
      <c r="I9" s="260">
        <v>6114.2004706099997</v>
      </c>
      <c r="J9" s="111">
        <v>5794.3119645999996</v>
      </c>
      <c r="K9" s="111">
        <v>6098.1223628799999</v>
      </c>
      <c r="L9" s="111">
        <v>6432.4272844820007</v>
      </c>
      <c r="M9" s="262">
        <v>6561.9821197499987</v>
      </c>
      <c r="N9" s="111">
        <v>5945.1187303900006</v>
      </c>
      <c r="O9" s="111">
        <v>6123.0697662799994</v>
      </c>
      <c r="P9" s="111">
        <v>6511.7787918999993</v>
      </c>
      <c r="Q9" s="111">
        <v>6496.3046517599996</v>
      </c>
      <c r="R9" s="111">
        <v>6035.4849909300001</v>
      </c>
      <c r="S9" s="111">
        <v>6158</v>
      </c>
      <c r="T9" s="111">
        <v>6328.3309639999998</v>
      </c>
      <c r="U9" s="111">
        <v>6309.7070480200009</v>
      </c>
      <c r="V9" s="111">
        <v>6114.5033772100005</v>
      </c>
      <c r="W9" s="111">
        <v>6253.8069999999998</v>
      </c>
      <c r="X9" s="111">
        <v>6570.491</v>
      </c>
      <c r="Y9" s="111">
        <v>6557.1419999999998</v>
      </c>
      <c r="Z9" s="111">
        <v>6288.5430639489614</v>
      </c>
      <c r="AA9" s="111">
        <v>6159.0029402923992</v>
      </c>
      <c r="AB9" s="111">
        <v>6669.4647352951397</v>
      </c>
      <c r="AC9" s="111">
        <v>6797.3214659765217</v>
      </c>
      <c r="AD9" s="111">
        <v>6473.4558213865184</v>
      </c>
      <c r="AE9" s="111">
        <v>6665.6023956630825</v>
      </c>
      <c r="AF9" s="111">
        <v>7032.5897632132401</v>
      </c>
      <c r="AG9" s="111">
        <v>7154.3</v>
      </c>
      <c r="AH9" s="443"/>
      <c r="AI9" s="444"/>
      <c r="AJ9" s="111"/>
      <c r="AK9" s="111"/>
      <c r="AL9" s="111"/>
      <c r="AM9" s="111"/>
      <c r="AN9" s="404"/>
      <c r="AO9" s="404"/>
      <c r="AP9" s="404"/>
      <c r="AQ9" s="404"/>
      <c r="AR9" s="404"/>
      <c r="AS9" s="404"/>
      <c r="AT9" s="404"/>
    </row>
    <row r="10" spans="1:46">
      <c r="A10" s="42" t="s">
        <v>444</v>
      </c>
      <c r="B10" s="112">
        <v>437.22246667100001</v>
      </c>
      <c r="C10" s="112">
        <v>428.6307357500001</v>
      </c>
      <c r="D10" s="112">
        <v>465.26436239999998</v>
      </c>
      <c r="E10" s="112">
        <v>538.80114584</v>
      </c>
      <c r="F10" s="112">
        <v>493.42833384000005</v>
      </c>
      <c r="G10" s="112">
        <v>490.65551777000007</v>
      </c>
      <c r="H10" s="263">
        <v>576.42393199000003</v>
      </c>
      <c r="I10" s="263">
        <v>654.61484622</v>
      </c>
      <c r="J10" s="112">
        <v>605.26114352000002</v>
      </c>
      <c r="K10" s="112">
        <v>543.76226695000003</v>
      </c>
      <c r="L10" s="265">
        <v>589.38562649200003</v>
      </c>
      <c r="M10" s="265">
        <v>723.54872249999994</v>
      </c>
      <c r="N10" s="112">
        <v>774.69078039999999</v>
      </c>
      <c r="O10" s="112">
        <v>864.30485441999997</v>
      </c>
      <c r="P10" s="112">
        <v>937.06227918999991</v>
      </c>
      <c r="Q10" s="112">
        <v>901.84815607999985</v>
      </c>
      <c r="R10" s="112">
        <v>667.92709200000002</v>
      </c>
      <c r="S10" s="112">
        <v>707</v>
      </c>
      <c r="T10" s="112">
        <v>774.27822626</v>
      </c>
      <c r="U10" s="112">
        <v>637.13317119999999</v>
      </c>
      <c r="V10" s="112">
        <v>524.06490199999996</v>
      </c>
      <c r="W10" s="112">
        <v>599.82899999999995</v>
      </c>
      <c r="X10" s="112">
        <v>714.36300000000006</v>
      </c>
      <c r="Y10" s="112">
        <v>855.49599999999998</v>
      </c>
      <c r="Z10" s="112">
        <v>812.87965899000028</v>
      </c>
      <c r="AA10" s="112">
        <v>819.37417939000011</v>
      </c>
      <c r="AB10" s="112">
        <v>1046.66757598</v>
      </c>
      <c r="AC10" s="112">
        <v>1186.508409</v>
      </c>
      <c r="AD10" s="112">
        <v>1056.5010204399998</v>
      </c>
      <c r="AE10" s="112">
        <v>1085.2429550000002</v>
      </c>
      <c r="AF10" s="112">
        <v>1090.8462490000002</v>
      </c>
      <c r="AG10" s="112">
        <v>1216.8</v>
      </c>
      <c r="AH10" s="443"/>
      <c r="AI10" s="444"/>
      <c r="AJ10" s="112"/>
      <c r="AK10" s="112"/>
      <c r="AL10" s="112"/>
      <c r="AM10" s="112"/>
      <c r="AN10" s="404"/>
      <c r="AO10" s="404"/>
      <c r="AP10" s="404"/>
      <c r="AQ10" s="404"/>
      <c r="AR10" s="404"/>
      <c r="AS10" s="404"/>
      <c r="AT10" s="404"/>
    </row>
    <row r="11" spans="1:46">
      <c r="A11" s="42" t="s">
        <v>445</v>
      </c>
      <c r="B11" s="112">
        <v>1788.3760956040001</v>
      </c>
      <c r="C11" s="112">
        <v>1792.1527174320008</v>
      </c>
      <c r="D11" s="112">
        <v>1843.6758641200001</v>
      </c>
      <c r="E11" s="112">
        <v>1978.08870243</v>
      </c>
      <c r="F11" s="112">
        <v>1784.9226074600001</v>
      </c>
      <c r="G11" s="112">
        <v>1903.9453710600001</v>
      </c>
      <c r="H11" s="263">
        <v>1990.7386408500001</v>
      </c>
      <c r="I11" s="263">
        <v>2094.7454853499999</v>
      </c>
      <c r="J11" s="112">
        <v>2001.7413767999999</v>
      </c>
      <c r="K11" s="112">
        <v>2130.1495867100002</v>
      </c>
      <c r="L11" s="112">
        <v>2160.6488827879998</v>
      </c>
      <c r="M11" s="265">
        <v>2299.30547398</v>
      </c>
      <c r="N11" s="112">
        <v>2020.3488214499998</v>
      </c>
      <c r="O11" s="112">
        <v>1955.1235223200001</v>
      </c>
      <c r="P11" s="112">
        <v>1961.75864806</v>
      </c>
      <c r="Q11" s="112">
        <v>2125.1307983199999</v>
      </c>
      <c r="R11" s="112">
        <v>2154.0476668000001</v>
      </c>
      <c r="S11" s="112">
        <v>2122</v>
      </c>
      <c r="T11" s="112">
        <v>2129.1200811799999</v>
      </c>
      <c r="U11" s="112">
        <v>2422.4288687800013</v>
      </c>
      <c r="V11" s="112">
        <v>2376.1066289099999</v>
      </c>
      <c r="W11" s="112">
        <v>2339.4630000000002</v>
      </c>
      <c r="X11" s="112">
        <v>2241.0450000000001</v>
      </c>
      <c r="Y11" s="112">
        <v>2222.1489999999999</v>
      </c>
      <c r="Z11" s="112">
        <v>2074.4790889799997</v>
      </c>
      <c r="AA11" s="112">
        <v>1919.7318182600002</v>
      </c>
      <c r="AB11" s="112">
        <v>1809.7869825200003</v>
      </c>
      <c r="AC11" s="112">
        <v>1922.4580051600001</v>
      </c>
      <c r="AD11" s="112">
        <v>1901.5427872199998</v>
      </c>
      <c r="AE11" s="112">
        <v>1891.8234175900004</v>
      </c>
      <c r="AF11" s="112">
        <v>1957.9509400800005</v>
      </c>
      <c r="AG11" s="112">
        <v>2067.4</v>
      </c>
      <c r="AH11" s="443"/>
      <c r="AI11" s="444"/>
      <c r="AJ11" s="112"/>
      <c r="AK11" s="112"/>
      <c r="AL11" s="112"/>
      <c r="AM11" s="112"/>
      <c r="AN11" s="404"/>
      <c r="AO11" s="404"/>
      <c r="AP11" s="404"/>
      <c r="AQ11" s="404"/>
      <c r="AR11" s="404"/>
      <c r="AS11" s="404"/>
      <c r="AT11" s="404"/>
    </row>
    <row r="12" spans="1:46">
      <c r="A12" s="42" t="s">
        <v>65</v>
      </c>
      <c r="B12" s="112">
        <v>2161.1404331539998</v>
      </c>
      <c r="C12" s="112">
        <v>2279.8579967130004</v>
      </c>
      <c r="D12" s="112">
        <v>2470.6212167200001</v>
      </c>
      <c r="E12" s="112">
        <v>2455.7631308999999</v>
      </c>
      <c r="F12" s="112">
        <v>2242.5142760999997</v>
      </c>
      <c r="G12" s="112">
        <v>2503.3483105699997</v>
      </c>
      <c r="H12" s="263">
        <v>2754.0673516299998</v>
      </c>
      <c r="I12" s="263">
        <v>2645.13856863</v>
      </c>
      <c r="J12" s="112">
        <v>2468.0732831399996</v>
      </c>
      <c r="K12" s="112">
        <v>2719.6322347199998</v>
      </c>
      <c r="L12" s="112">
        <v>2959.3427712719999</v>
      </c>
      <c r="M12" s="265">
        <v>2821.0827414599999</v>
      </c>
      <c r="N12" s="112">
        <v>2451.5603318899998</v>
      </c>
      <c r="O12" s="112">
        <v>2653.1696638900003</v>
      </c>
      <c r="P12" s="112">
        <v>2926.5077144599995</v>
      </c>
      <c r="Q12" s="112">
        <v>2817.4424278199999</v>
      </c>
      <c r="R12" s="112">
        <v>2538.3267133700006</v>
      </c>
      <c r="S12" s="112">
        <v>2719</v>
      </c>
      <c r="T12" s="112">
        <v>2793.1535967300001</v>
      </c>
      <c r="U12" s="112">
        <v>2637.5163730999998</v>
      </c>
      <c r="V12" s="112">
        <v>2625.0839843700001</v>
      </c>
      <c r="W12" s="112">
        <v>2749.8780000000002</v>
      </c>
      <c r="X12" s="112">
        <v>3020.7379999999998</v>
      </c>
      <c r="Y12" s="112">
        <v>2877.4540000000002</v>
      </c>
      <c r="Z12" s="112">
        <v>2779.1687125799999</v>
      </c>
      <c r="AA12" s="112">
        <v>2808.4244698399998</v>
      </c>
      <c r="AB12" s="112">
        <v>3158.2369668800002</v>
      </c>
      <c r="AC12" s="112">
        <v>3014.35737883</v>
      </c>
      <c r="AD12" s="112">
        <v>2866.6701680800002</v>
      </c>
      <c r="AE12" s="112">
        <v>3094.4849500600003</v>
      </c>
      <c r="AF12" s="112">
        <v>3345.8987901300002</v>
      </c>
      <c r="AG12" s="112">
        <v>3232.9</v>
      </c>
      <c r="AH12" s="443"/>
      <c r="AI12" s="444"/>
      <c r="AJ12" s="112"/>
      <c r="AK12" s="112"/>
      <c r="AL12" s="112"/>
      <c r="AM12" s="112"/>
      <c r="AN12" s="404"/>
      <c r="AO12" s="404"/>
      <c r="AP12" s="404"/>
      <c r="AQ12" s="404"/>
      <c r="AR12" s="404"/>
      <c r="AS12" s="404"/>
      <c r="AT12" s="404"/>
    </row>
    <row r="13" spans="1:46">
      <c r="A13" s="42" t="s">
        <v>446</v>
      </c>
      <c r="B13" s="112">
        <v>661.50864000000013</v>
      </c>
      <c r="C13" s="112">
        <v>647.03715200000011</v>
      </c>
      <c r="D13" s="112">
        <v>642.03315100000009</v>
      </c>
      <c r="E13" s="112">
        <v>605.82507000000021</v>
      </c>
      <c r="F13" s="112">
        <v>621.67353900000012</v>
      </c>
      <c r="G13" s="112">
        <v>586.56025700000021</v>
      </c>
      <c r="H13" s="263">
        <v>611.14960300000007</v>
      </c>
      <c r="I13" s="263">
        <v>607.20768900000019</v>
      </c>
      <c r="J13" s="112">
        <v>602.29599499999972</v>
      </c>
      <c r="K13" s="112">
        <v>585.72492599999998</v>
      </c>
      <c r="L13" s="112">
        <v>609.72351719000005</v>
      </c>
      <c r="M13" s="265">
        <v>619.18909399999973</v>
      </c>
      <c r="N13" s="112">
        <v>612.02373800999999</v>
      </c>
      <c r="O13" s="112">
        <v>570.54894607999995</v>
      </c>
      <c r="P13" s="112">
        <v>603.9106789999995</v>
      </c>
      <c r="Q13" s="112">
        <v>569.89263299999971</v>
      </c>
      <c r="R13" s="112">
        <v>588.73889599999995</v>
      </c>
      <c r="S13" s="112">
        <v>526</v>
      </c>
      <c r="T13" s="112">
        <v>546.48574299999996</v>
      </c>
      <c r="U13" s="112">
        <v>530.43922899999995</v>
      </c>
      <c r="V13" s="112">
        <v>516.77623300000005</v>
      </c>
      <c r="W13" s="112">
        <v>494.274</v>
      </c>
      <c r="X13" s="112">
        <v>528.28399999999999</v>
      </c>
      <c r="Y13" s="112">
        <v>546.93799999999999</v>
      </c>
      <c r="Z13" s="112">
        <v>563.8094930000002</v>
      </c>
      <c r="AA13" s="112">
        <v>549.8097570000001</v>
      </c>
      <c r="AB13" s="112">
        <v>585.71715200000006</v>
      </c>
      <c r="AC13" s="112">
        <v>614.13520700000004</v>
      </c>
      <c r="AD13" s="112">
        <v>592.53397599999994</v>
      </c>
      <c r="AE13" s="112">
        <v>538.73028699999998</v>
      </c>
      <c r="AF13" s="112">
        <v>577.86960199999999</v>
      </c>
      <c r="AG13" s="112">
        <v>583</v>
      </c>
      <c r="AH13" s="443"/>
      <c r="AI13" s="444"/>
      <c r="AJ13" s="112"/>
      <c r="AK13" s="112"/>
      <c r="AL13" s="112"/>
      <c r="AM13" s="112"/>
      <c r="AN13" s="404"/>
      <c r="AO13" s="404"/>
      <c r="AP13" s="404"/>
      <c r="AQ13" s="404"/>
      <c r="AR13" s="404"/>
      <c r="AS13" s="404"/>
      <c r="AT13" s="404"/>
    </row>
    <row r="14" spans="1:46">
      <c r="A14" s="42" t="s">
        <v>447</v>
      </c>
      <c r="B14" s="112">
        <v>130.89352827800121</v>
      </c>
      <c r="C14" s="112">
        <v>128.10713180000039</v>
      </c>
      <c r="D14" s="112">
        <v>129.35520917000122</v>
      </c>
      <c r="E14" s="112">
        <v>127.80235691000053</v>
      </c>
      <c r="F14" s="112">
        <v>114.3807015400007</v>
      </c>
      <c r="G14" s="112">
        <v>111.50726505000057</v>
      </c>
      <c r="H14" s="263">
        <v>114.88415447999978</v>
      </c>
      <c r="I14" s="263">
        <v>112.49388140999963</v>
      </c>
      <c r="J14" s="112">
        <v>116.94016614000066</v>
      </c>
      <c r="K14" s="112">
        <v>118.85334849999981</v>
      </c>
      <c r="L14" s="112">
        <v>113.32648674000029</v>
      </c>
      <c r="M14" s="266">
        <v>98.856087809999735</v>
      </c>
      <c r="N14" s="113">
        <v>86.495058640001844</v>
      </c>
      <c r="O14" s="113">
        <v>79.922779569998966</v>
      </c>
      <c r="P14" s="112">
        <v>82.539471190000882</v>
      </c>
      <c r="Q14" s="112">
        <v>81.990636540000011</v>
      </c>
      <c r="R14" s="112">
        <v>86.4446227600002</v>
      </c>
      <c r="S14" s="112">
        <v>84</v>
      </c>
      <c r="T14" s="112">
        <v>85.293316829999995</v>
      </c>
      <c r="U14" s="112">
        <v>82.18940594</v>
      </c>
      <c r="V14" s="112">
        <v>72.471628930000008</v>
      </c>
      <c r="W14" s="112">
        <v>70.364000000000004</v>
      </c>
      <c r="X14" s="112">
        <v>66.061000000000007</v>
      </c>
      <c r="Y14" s="112">
        <v>55.106000000000002</v>
      </c>
      <c r="Z14" s="112">
        <v>58.205570948960485</v>
      </c>
      <c r="AA14" s="112">
        <v>61.663183292399708</v>
      </c>
      <c r="AB14" s="112">
        <v>69.055583295139058</v>
      </c>
      <c r="AC14" s="112">
        <v>59.863258976521102</v>
      </c>
      <c r="AD14" s="112">
        <v>56.207845386519239</v>
      </c>
      <c r="AE14" s="112">
        <v>55.320786013081488</v>
      </c>
      <c r="AF14" s="112">
        <v>60.02418200323973</v>
      </c>
      <c r="AG14" s="112">
        <v>54.2</v>
      </c>
      <c r="AH14" s="443"/>
      <c r="AI14" s="444"/>
      <c r="AJ14" s="112"/>
      <c r="AK14" s="112"/>
      <c r="AL14" s="112"/>
      <c r="AM14" s="112"/>
      <c r="AN14" s="404"/>
      <c r="AO14" s="404"/>
      <c r="AP14" s="404"/>
      <c r="AQ14" s="404"/>
      <c r="AR14" s="404"/>
      <c r="AS14" s="404"/>
      <c r="AT14" s="404"/>
    </row>
    <row r="15" spans="1:46">
      <c r="A15" s="42"/>
      <c r="B15" s="112"/>
      <c r="C15" s="112"/>
      <c r="D15" s="112"/>
      <c r="E15" s="112"/>
      <c r="F15" s="112"/>
      <c r="G15" s="112"/>
      <c r="H15" s="263"/>
      <c r="I15" s="263"/>
      <c r="J15" s="112"/>
      <c r="K15" s="112"/>
      <c r="L15" s="112"/>
      <c r="M15" s="266"/>
      <c r="N15" s="113"/>
      <c r="O15" s="114"/>
      <c r="P15" s="114"/>
      <c r="R15"/>
      <c r="S15"/>
      <c r="T15"/>
      <c r="U15"/>
      <c r="V15"/>
      <c r="W15"/>
      <c r="AB15" s="112"/>
      <c r="AC15" s="112"/>
      <c r="AD15" s="112"/>
      <c r="AE15" s="112"/>
      <c r="AF15" s="112"/>
      <c r="AG15" s="112"/>
      <c r="AH15"/>
      <c r="AI15"/>
      <c r="AJ15" s="112"/>
      <c r="AK15" s="112"/>
      <c r="AL15" s="112"/>
      <c r="AM15" s="112"/>
      <c r="AN15" s="404"/>
      <c r="AO15" s="404"/>
      <c r="AP15" s="404"/>
      <c r="AQ15" s="404"/>
      <c r="AR15" s="404"/>
      <c r="AS15" s="404"/>
      <c r="AT15" s="404"/>
    </row>
    <row r="16" spans="1:46" s="6" customFormat="1">
      <c r="A16" s="42" t="s">
        <v>448</v>
      </c>
      <c r="B16" s="112">
        <v>2225.5985622749999</v>
      </c>
      <c r="C16" s="112">
        <v>2220.7834531820008</v>
      </c>
      <c r="D16" s="112">
        <v>2308.9402265200001</v>
      </c>
      <c r="E16" s="112">
        <v>2516.8898482700001</v>
      </c>
      <c r="F16" s="112">
        <v>2278.3509413000002</v>
      </c>
      <c r="G16" s="112">
        <v>2394.6008888300003</v>
      </c>
      <c r="H16" s="112">
        <v>2567.1625728400004</v>
      </c>
      <c r="I16" s="112">
        <v>2749.3603315699997</v>
      </c>
      <c r="J16" s="112">
        <v>2607.0025203199998</v>
      </c>
      <c r="K16" s="112">
        <v>2673.9118536600004</v>
      </c>
      <c r="L16" s="112">
        <v>2750.0345092799998</v>
      </c>
      <c r="M16" s="112">
        <v>3022.8541964799997</v>
      </c>
      <c r="N16" s="112">
        <v>2795.0396018499996</v>
      </c>
      <c r="O16" s="112">
        <v>2819.4283767400002</v>
      </c>
      <c r="P16" s="112">
        <v>2898.8209272499998</v>
      </c>
      <c r="Q16" s="112">
        <v>3026.9789543999996</v>
      </c>
      <c r="R16" s="112">
        <v>2821.9747588</v>
      </c>
      <c r="S16" s="112">
        <v>2829</v>
      </c>
      <c r="T16" s="112">
        <v>2903.3983074399998</v>
      </c>
      <c r="U16" s="112">
        <v>3059.5620399800014</v>
      </c>
      <c r="V16" s="112">
        <v>2900.17153091</v>
      </c>
      <c r="W16" s="112">
        <v>2939.2920000000004</v>
      </c>
      <c r="X16" s="112">
        <v>2955.4080000000004</v>
      </c>
      <c r="Y16" s="112">
        <v>3077.645</v>
      </c>
      <c r="Z16" s="112">
        <v>2887.35874797</v>
      </c>
      <c r="AA16" s="112">
        <v>2739.1059976500001</v>
      </c>
      <c r="AB16" s="112">
        <v>2856.4545585000005</v>
      </c>
      <c r="AC16" s="112">
        <v>3108.9664141600001</v>
      </c>
      <c r="AD16" s="112">
        <v>2958.0438076599994</v>
      </c>
      <c r="AE16" s="112">
        <v>2977.0663725900004</v>
      </c>
      <c r="AF16" s="112">
        <v>3048.7971890800009</v>
      </c>
      <c r="AG16" s="112">
        <v>3284.2</v>
      </c>
      <c r="AH16" s="443"/>
      <c r="AI16" s="444"/>
      <c r="AJ16" s="112"/>
      <c r="AK16" s="112"/>
      <c r="AL16" s="112"/>
      <c r="AM16" s="112"/>
      <c r="AN16" s="404"/>
      <c r="AO16" s="404"/>
      <c r="AP16" s="404"/>
      <c r="AQ16" s="404"/>
      <c r="AR16" s="404"/>
      <c r="AS16" s="404"/>
      <c r="AT16" s="404"/>
    </row>
    <row r="17" spans="1:46" s="6" customFormat="1">
      <c r="A17" s="42" t="s">
        <v>449</v>
      </c>
      <c r="B17" s="265">
        <v>2101.9957709471082</v>
      </c>
      <c r="C17" s="265">
        <v>2099.6095441854759</v>
      </c>
      <c r="D17" s="265">
        <v>2177.4099912695201</v>
      </c>
      <c r="E17" s="265">
        <v>2364.5707643410319</v>
      </c>
      <c r="F17" s="265">
        <v>2138.858751323432</v>
      </c>
      <c r="G17" s="265">
        <v>2255.8925739564211</v>
      </c>
      <c r="H17" s="265">
        <v>2404.207527266427</v>
      </c>
      <c r="I17" s="265">
        <v>2564.3007145436059</v>
      </c>
      <c r="J17" s="265">
        <v>2435.8951950468959</v>
      </c>
      <c r="K17" s="265">
        <v>2520.1902607932352</v>
      </c>
      <c r="L17" s="265">
        <v>2583.4151926707113</v>
      </c>
      <c r="M17" s="265">
        <v>2818.3069726292501</v>
      </c>
      <c r="N17" s="112">
        <v>2576.0345182309197</v>
      </c>
      <c r="O17" s="112">
        <v>2579.2380576966821</v>
      </c>
      <c r="P17" s="112">
        <v>2638.4113198630989</v>
      </c>
      <c r="Q17" s="112">
        <v>2776.355351825368</v>
      </c>
      <c r="R17" s="112">
        <v>2636.3578199332001</v>
      </c>
      <c r="S17" s="112">
        <v>2633</v>
      </c>
      <c r="T17" s="112">
        <v>2688.2263883623459</v>
      </c>
      <c r="U17" s="112">
        <v>2882.502731703521</v>
      </c>
      <c r="V17" s="112">
        <v>2754.5338946441998</v>
      </c>
      <c r="W17" s="112">
        <v>2772.5995209000002</v>
      </c>
      <c r="X17" s="112">
        <v>2756.8865223000003</v>
      </c>
      <c r="Y17" s="112">
        <v>2839.9026616000001</v>
      </c>
      <c r="Z17" s="112">
        <v>2661.4594907366791</v>
      </c>
      <c r="AA17" s="112">
        <v>2511.4019131975192</v>
      </c>
      <c r="AB17" s="112">
        <v>2565.5856391351581</v>
      </c>
      <c r="AC17" s="112">
        <v>2779.2357272989002</v>
      </c>
      <c r="AD17" s="112">
        <v>2664.4421740797234</v>
      </c>
      <c r="AE17" s="112">
        <v>2675.4773553955006</v>
      </c>
      <c r="AF17" s="112">
        <v>2745.6510164829006</v>
      </c>
      <c r="AG17" s="112">
        <v>2946.0512800000001</v>
      </c>
      <c r="AH17" s="443"/>
      <c r="AI17" s="444"/>
      <c r="AJ17" s="112"/>
      <c r="AK17" s="112"/>
      <c r="AL17" s="112"/>
      <c r="AM17" s="112"/>
      <c r="AN17" s="404"/>
      <c r="AO17" s="404"/>
      <c r="AP17" s="404"/>
      <c r="AQ17" s="404"/>
      <c r="AR17" s="404"/>
      <c r="AS17" s="404"/>
      <c r="AT17" s="404"/>
    </row>
    <row r="18" spans="1:46" s="6" customFormat="1">
      <c r="A18" s="42"/>
      <c r="B18" s="265"/>
      <c r="C18" s="265"/>
      <c r="D18" s="265"/>
      <c r="E18" s="265"/>
      <c r="F18" s="265"/>
      <c r="G18" s="265"/>
      <c r="H18" s="265"/>
      <c r="I18" s="265"/>
      <c r="J18" s="265"/>
      <c r="K18" s="265"/>
      <c r="L18" s="265"/>
      <c r="M18" s="265"/>
      <c r="N18" s="112"/>
      <c r="O18" s="112"/>
      <c r="P18" s="112"/>
      <c r="Q18" s="112"/>
      <c r="R18" s="112"/>
      <c r="S18" s="112"/>
      <c r="T18" s="112"/>
      <c r="U18" s="112"/>
      <c r="V18" s="278"/>
      <c r="W18" s="278"/>
      <c r="X18" s="278"/>
      <c r="Y18" s="278"/>
      <c r="Z18" s="278"/>
      <c r="AA18" s="278"/>
      <c r="AB18" s="278"/>
      <c r="AC18" s="278"/>
      <c r="AD18" s="278"/>
      <c r="AE18" s="278"/>
      <c r="AF18" s="278"/>
      <c r="AG18" s="278"/>
      <c r="AH18" s="278"/>
      <c r="AI18" s="278"/>
      <c r="AJ18" s="278"/>
      <c r="AK18" s="278"/>
      <c r="AL18" s="278"/>
      <c r="AM18" s="278"/>
      <c r="AN18" s="404"/>
      <c r="AO18" s="404"/>
      <c r="AP18" s="404"/>
      <c r="AQ18" s="404"/>
      <c r="AR18" s="404"/>
      <c r="AS18" s="404"/>
      <c r="AT18" s="404"/>
    </row>
    <row r="19" spans="1:46" s="6" customFormat="1">
      <c r="A19" s="42" t="s">
        <v>450</v>
      </c>
      <c r="B19" s="265"/>
      <c r="C19" s="265"/>
      <c r="D19" s="265"/>
      <c r="E19" s="265"/>
      <c r="F19" s="265"/>
      <c r="G19" s="265"/>
      <c r="H19" s="265"/>
      <c r="I19" s="265"/>
      <c r="J19" s="265">
        <v>4972</v>
      </c>
      <c r="K19" s="265">
        <v>5245</v>
      </c>
      <c r="L19" s="265">
        <v>5285</v>
      </c>
      <c r="M19" s="265">
        <v>5356</v>
      </c>
      <c r="N19" s="112">
        <v>5427</v>
      </c>
      <c r="O19" s="112">
        <v>5464</v>
      </c>
      <c r="P19" s="112">
        <v>5560</v>
      </c>
      <c r="Q19" s="112">
        <v>5683</v>
      </c>
      <c r="R19" s="112">
        <v>5809</v>
      </c>
      <c r="S19" s="112">
        <v>5832</v>
      </c>
      <c r="T19" s="112">
        <v>5904</v>
      </c>
      <c r="U19" s="112">
        <v>6027</v>
      </c>
      <c r="V19" s="112">
        <v>6043</v>
      </c>
      <c r="W19" s="112">
        <v>6068</v>
      </c>
      <c r="X19" s="112">
        <v>6138</v>
      </c>
      <c r="Y19" s="112">
        <v>6272</v>
      </c>
      <c r="Z19" s="112">
        <v>6329</v>
      </c>
      <c r="AA19" s="112">
        <v>6360</v>
      </c>
      <c r="AB19" s="112">
        <v>6444</v>
      </c>
      <c r="AC19" s="112">
        <v>6444</v>
      </c>
      <c r="AD19" s="112">
        <v>6473</v>
      </c>
      <c r="AE19" s="112">
        <v>6509</v>
      </c>
      <c r="AF19" s="112">
        <v>6544</v>
      </c>
      <c r="AG19" s="112">
        <v>6557</v>
      </c>
      <c r="AH19" s="443"/>
      <c r="AI19" s="444"/>
      <c r="AJ19" s="112"/>
      <c r="AK19" s="112"/>
      <c r="AL19" s="112"/>
      <c r="AM19" s="112"/>
      <c r="AN19" s="404"/>
      <c r="AO19" s="404"/>
      <c r="AP19" s="404"/>
      <c r="AQ19" s="404"/>
      <c r="AR19" s="404"/>
      <c r="AS19" s="404"/>
      <c r="AT19" s="404"/>
    </row>
    <row r="20" spans="1:46">
      <c r="A20" s="42"/>
      <c r="B20" s="42"/>
      <c r="C20" s="42"/>
      <c r="D20" s="42"/>
      <c r="E20" s="42"/>
      <c r="F20" s="42"/>
      <c r="G20" s="42"/>
      <c r="H20" s="42"/>
      <c r="I20" s="91"/>
      <c r="J20" s="91"/>
      <c r="K20" s="42"/>
      <c r="L20" s="42"/>
      <c r="M20" s="42"/>
      <c r="N20" s="116"/>
      <c r="R20"/>
      <c r="V20"/>
      <c r="X20" s="5"/>
    </row>
    <row r="21" spans="1:46">
      <c r="A21" s="110" t="s">
        <v>451</v>
      </c>
      <c r="B21" s="368" t="s">
        <v>603</v>
      </c>
      <c r="C21" s="368" t="s">
        <v>604</v>
      </c>
      <c r="D21" s="368" t="s">
        <v>605</v>
      </c>
      <c r="E21" s="368" t="s">
        <v>606</v>
      </c>
      <c r="F21" s="368" t="s">
        <v>607</v>
      </c>
      <c r="G21" s="368" t="s">
        <v>608</v>
      </c>
      <c r="H21" s="368" t="s">
        <v>609</v>
      </c>
      <c r="I21" s="368" t="s">
        <v>610</v>
      </c>
      <c r="J21" s="368" t="s">
        <v>611</v>
      </c>
      <c r="K21" s="368" t="s">
        <v>612</v>
      </c>
      <c r="L21" s="368" t="s">
        <v>613</v>
      </c>
      <c r="M21" s="368" t="s">
        <v>614</v>
      </c>
      <c r="N21" s="368" t="s">
        <v>615</v>
      </c>
      <c r="O21" s="368" t="s">
        <v>616</v>
      </c>
      <c r="P21" s="368" t="s">
        <v>617</v>
      </c>
      <c r="Q21" s="368" t="s">
        <v>618</v>
      </c>
      <c r="R21" s="368" t="s">
        <v>619</v>
      </c>
      <c r="S21" s="368" t="s">
        <v>620</v>
      </c>
      <c r="T21" s="368" t="s">
        <v>621</v>
      </c>
      <c r="U21" s="368" t="s">
        <v>622</v>
      </c>
      <c r="V21" s="368" t="s">
        <v>623</v>
      </c>
      <c r="W21" s="368" t="s">
        <v>624</v>
      </c>
      <c r="X21" s="368" t="s">
        <v>625</v>
      </c>
      <c r="Y21" s="368" t="s">
        <v>626</v>
      </c>
      <c r="Z21" s="368" t="s">
        <v>627</v>
      </c>
      <c r="AA21" s="368" t="s">
        <v>628</v>
      </c>
      <c r="AB21" s="368" t="s">
        <v>629</v>
      </c>
      <c r="AC21" s="368" t="s">
        <v>643</v>
      </c>
      <c r="AD21" s="368" t="s">
        <v>648</v>
      </c>
      <c r="AE21" s="368" t="s">
        <v>662</v>
      </c>
      <c r="AF21" s="368" t="s">
        <v>694</v>
      </c>
      <c r="AG21" s="368" t="s">
        <v>704</v>
      </c>
    </row>
    <row r="22" spans="1:46" ht="15" customHeight="1">
      <c r="A22" s="110" t="s">
        <v>250</v>
      </c>
      <c r="B22" s="367" t="s">
        <v>10</v>
      </c>
      <c r="C22" s="367" t="s">
        <v>630</v>
      </c>
      <c r="D22" s="367" t="s">
        <v>631</v>
      </c>
      <c r="E22" s="367" t="s">
        <v>632</v>
      </c>
      <c r="F22" s="367" t="s">
        <v>10</v>
      </c>
      <c r="G22" s="367" t="s">
        <v>630</v>
      </c>
      <c r="H22" s="367" t="s">
        <v>631</v>
      </c>
      <c r="I22" s="367" t="s">
        <v>632</v>
      </c>
      <c r="J22" s="367" t="s">
        <v>10</v>
      </c>
      <c r="K22" s="367" t="s">
        <v>630</v>
      </c>
      <c r="L22" s="367" t="s">
        <v>631</v>
      </c>
      <c r="M22" s="367" t="s">
        <v>632</v>
      </c>
      <c r="N22" s="367" t="s">
        <v>10</v>
      </c>
      <c r="O22" s="367" t="s">
        <v>630</v>
      </c>
      <c r="P22" s="367" t="s">
        <v>631</v>
      </c>
      <c r="Q22" s="367" t="s">
        <v>632</v>
      </c>
      <c r="R22" s="367" t="s">
        <v>10</v>
      </c>
      <c r="S22" s="367" t="s">
        <v>630</v>
      </c>
      <c r="T22" s="367" t="s">
        <v>631</v>
      </c>
      <c r="U22" s="367" t="s">
        <v>632</v>
      </c>
      <c r="V22" s="367" t="s">
        <v>10</v>
      </c>
      <c r="W22" s="367" t="s">
        <v>630</v>
      </c>
      <c r="X22" s="367" t="s">
        <v>631</v>
      </c>
      <c r="Y22" s="367" t="s">
        <v>632</v>
      </c>
      <c r="Z22" s="367" t="s">
        <v>10</v>
      </c>
      <c r="AA22" s="367" t="s">
        <v>630</v>
      </c>
      <c r="AB22" s="367" t="s">
        <v>631</v>
      </c>
      <c r="AC22" s="367" t="s">
        <v>632</v>
      </c>
      <c r="AD22" s="367" t="s">
        <v>10</v>
      </c>
      <c r="AE22" s="367" t="s">
        <v>630</v>
      </c>
      <c r="AF22" s="367" t="s">
        <v>631</v>
      </c>
      <c r="AG22" s="367" t="s">
        <v>632</v>
      </c>
    </row>
    <row r="23" spans="1:46">
      <c r="A23" s="24" t="s">
        <v>251</v>
      </c>
      <c r="B23" s="267">
        <v>9982</v>
      </c>
      <c r="C23" s="267">
        <v>10285.799999999999</v>
      </c>
      <c r="D23" s="267">
        <v>10915.5</v>
      </c>
      <c r="E23" s="119">
        <v>11383.8</v>
      </c>
      <c r="F23" s="119">
        <v>10947.101000000001</v>
      </c>
      <c r="G23" s="119">
        <v>11778.509</v>
      </c>
      <c r="H23" s="119">
        <v>12737.213000000002</v>
      </c>
      <c r="I23" s="119">
        <v>13064.848</v>
      </c>
      <c r="J23" s="119">
        <v>13010.956</v>
      </c>
      <c r="K23" s="119">
        <v>13684.832999999999</v>
      </c>
      <c r="L23" s="119">
        <v>14333.867999999999</v>
      </c>
      <c r="M23" s="119">
        <v>14704.269999999999</v>
      </c>
      <c r="N23" s="119">
        <v>14061.509999999998</v>
      </c>
      <c r="O23" s="119">
        <v>14793.885</v>
      </c>
      <c r="P23" s="119">
        <v>15638.868</v>
      </c>
      <c r="Q23" s="119">
        <v>16918.702999999998</v>
      </c>
      <c r="R23" s="119">
        <v>16391.752</v>
      </c>
      <c r="S23" s="119">
        <v>16479.574000000001</v>
      </c>
      <c r="T23" s="119">
        <v>17323.385000000002</v>
      </c>
      <c r="U23" s="119">
        <v>17948.338</v>
      </c>
      <c r="V23" s="119">
        <v>17698.153999999999</v>
      </c>
      <c r="W23" s="119">
        <v>17264.04</v>
      </c>
      <c r="X23" s="119">
        <v>18452.780000000002</v>
      </c>
      <c r="Y23" s="119">
        <v>19374.173999999999</v>
      </c>
      <c r="Z23" s="119">
        <v>19494.975999999999</v>
      </c>
      <c r="AA23" s="119">
        <v>19594.606</v>
      </c>
      <c r="AB23" s="119">
        <v>21053.116999999998</v>
      </c>
      <c r="AC23" s="119">
        <v>21817.461037770001</v>
      </c>
      <c r="AD23" s="119">
        <v>20033.163</v>
      </c>
      <c r="AE23" s="119">
        <v>22026.216</v>
      </c>
      <c r="AF23" s="119">
        <v>22261.305</v>
      </c>
      <c r="AG23" s="119">
        <v>23625.572</v>
      </c>
      <c r="AH23" s="443"/>
      <c r="AI23" s="444"/>
    </row>
    <row r="24" spans="1:46">
      <c r="A24" s="91" t="s">
        <v>444</v>
      </c>
      <c r="B24" s="269">
        <v>544.6</v>
      </c>
      <c r="C24" s="269">
        <v>540.4</v>
      </c>
      <c r="D24" s="269">
        <v>553.9</v>
      </c>
      <c r="E24" s="269">
        <v>649.29999999999995</v>
      </c>
      <c r="F24" s="269">
        <v>658.03</v>
      </c>
      <c r="G24" s="269">
        <v>672.27099999999996</v>
      </c>
      <c r="H24" s="269">
        <v>756.11400000000003</v>
      </c>
      <c r="I24" s="269">
        <v>901.851</v>
      </c>
      <c r="J24" s="269">
        <v>930.16499999999996</v>
      </c>
      <c r="K24" s="269">
        <v>805.01599999999996</v>
      </c>
      <c r="L24" s="269">
        <v>831.71100000000001</v>
      </c>
      <c r="M24" s="269">
        <v>989.83</v>
      </c>
      <c r="N24" s="120">
        <v>1162</v>
      </c>
      <c r="O24" s="120">
        <v>1244.693</v>
      </c>
      <c r="P24" s="120">
        <v>1327.019</v>
      </c>
      <c r="Q24" s="120">
        <v>1658.9269999999999</v>
      </c>
      <c r="R24" s="120">
        <v>1387.7929999999999</v>
      </c>
      <c r="S24" s="120">
        <v>1202.0160000000001</v>
      </c>
      <c r="T24" s="120">
        <v>1353.6579999999999</v>
      </c>
      <c r="U24" s="120">
        <v>1303.126</v>
      </c>
      <c r="V24" s="120">
        <v>1041.5650000000001</v>
      </c>
      <c r="W24" s="120">
        <v>1050.6610000000001</v>
      </c>
      <c r="X24" s="120">
        <v>1209.808</v>
      </c>
      <c r="Y24" s="120">
        <v>1624.116</v>
      </c>
      <c r="Z24" s="120">
        <v>1717.444</v>
      </c>
      <c r="AA24" s="120">
        <v>1557.9079999999999</v>
      </c>
      <c r="AB24" s="120">
        <v>1883.643</v>
      </c>
      <c r="AC24" s="120">
        <v>2376.6860000000001</v>
      </c>
      <c r="AD24" s="120">
        <v>2057.6</v>
      </c>
      <c r="AE24" s="120">
        <v>2131.0520000000001</v>
      </c>
      <c r="AF24" s="120">
        <v>2136.1039999999998</v>
      </c>
      <c r="AG24" s="120">
        <v>2573.2040000000002</v>
      </c>
    </row>
    <row r="25" spans="1:46">
      <c r="A25" s="91" t="s">
        <v>445</v>
      </c>
      <c r="B25" s="269">
        <v>4179.3</v>
      </c>
      <c r="C25" s="269">
        <v>4258.8999999999996</v>
      </c>
      <c r="D25" s="269">
        <v>4356.7</v>
      </c>
      <c r="E25" s="269">
        <v>4666.3999999999996</v>
      </c>
      <c r="F25" s="269">
        <v>4406.7700000000004</v>
      </c>
      <c r="G25" s="269">
        <v>4724.0320000000002</v>
      </c>
      <c r="H25" s="269">
        <v>4911.5720000000001</v>
      </c>
      <c r="I25" s="269">
        <v>5193.51</v>
      </c>
      <c r="J25" s="269">
        <v>5147.576</v>
      </c>
      <c r="K25" s="269">
        <v>5529.3209999999999</v>
      </c>
      <c r="L25" s="269">
        <v>5557.1279999999997</v>
      </c>
      <c r="M25" s="269">
        <v>5931.107</v>
      </c>
      <c r="N25" s="120">
        <v>5706.5240000000003</v>
      </c>
      <c r="O25" s="120">
        <v>5705.9960000000001</v>
      </c>
      <c r="P25" s="120">
        <v>5706.86</v>
      </c>
      <c r="Q25" s="120">
        <v>6664.99</v>
      </c>
      <c r="R25" s="120">
        <v>7141.3959999999997</v>
      </c>
      <c r="S25" s="120">
        <v>6839.3159999999998</v>
      </c>
      <c r="T25" s="120">
        <v>7074.1639999999998</v>
      </c>
      <c r="U25" s="120">
        <v>8107.2049999999999</v>
      </c>
      <c r="V25" s="120">
        <v>8206.3719999999994</v>
      </c>
      <c r="W25" s="120">
        <v>7801.7669999999998</v>
      </c>
      <c r="X25" s="120">
        <v>7730.4650000000001</v>
      </c>
      <c r="Y25" s="120">
        <v>8140.2219999999998</v>
      </c>
      <c r="Z25" s="120">
        <v>8125.3990000000003</v>
      </c>
      <c r="AA25" s="120">
        <v>7780.7160000000003</v>
      </c>
      <c r="AB25" s="120">
        <v>7605.4129999999996</v>
      </c>
      <c r="AC25" s="120">
        <v>7966.7489999999998</v>
      </c>
      <c r="AD25" s="120">
        <v>7580.9</v>
      </c>
      <c r="AE25" s="120">
        <v>8354.0439999999999</v>
      </c>
      <c r="AF25" s="120">
        <v>7972.3525375048839</v>
      </c>
      <c r="AG25" s="120">
        <v>8601.473</v>
      </c>
    </row>
    <row r="26" spans="1:46">
      <c r="A26" s="91" t="s">
        <v>65</v>
      </c>
      <c r="B26" s="269">
        <v>3875.5</v>
      </c>
      <c r="C26" s="269">
        <v>4083.8</v>
      </c>
      <c r="D26" s="269">
        <v>4629.2</v>
      </c>
      <c r="E26" s="269">
        <v>4667.5</v>
      </c>
      <c r="F26" s="269">
        <v>4463.8450000000003</v>
      </c>
      <c r="G26" s="269">
        <v>5117.1710000000003</v>
      </c>
      <c r="H26" s="269">
        <v>5631.6719999999996</v>
      </c>
      <c r="I26" s="269">
        <v>5512.8710000000001</v>
      </c>
      <c r="J26" s="269">
        <v>5435.3320000000003</v>
      </c>
      <c r="K26" s="269">
        <v>5962.7640000000001</v>
      </c>
      <c r="L26" s="269">
        <v>6512.8329999999996</v>
      </c>
      <c r="M26" s="269">
        <v>6363.866</v>
      </c>
      <c r="N26" s="120">
        <v>6060.348</v>
      </c>
      <c r="O26" s="120">
        <v>6680.3310000000001</v>
      </c>
      <c r="P26" s="120">
        <v>7354.9840000000004</v>
      </c>
      <c r="Q26" s="120">
        <v>7408.2690000000002</v>
      </c>
      <c r="R26" s="120">
        <v>6832.6729999999998</v>
      </c>
      <c r="S26" s="120">
        <v>7517.6319999999996</v>
      </c>
      <c r="T26" s="120">
        <v>7903.8019999999997</v>
      </c>
      <c r="U26" s="120">
        <v>7558.8280000000004</v>
      </c>
      <c r="V26" s="120">
        <v>7431.9849999999997</v>
      </c>
      <c r="W26" s="120">
        <v>7427.8209999999999</v>
      </c>
      <c r="X26" s="120">
        <v>8494.1630000000005</v>
      </c>
      <c r="Y26" s="120">
        <v>8432.9259999999995</v>
      </c>
      <c r="Z26" s="120">
        <v>8401.6319999999996</v>
      </c>
      <c r="AA26" s="120">
        <v>8934.3610000000008</v>
      </c>
      <c r="AB26" s="120">
        <v>9929.0030000000006</v>
      </c>
      <c r="AC26" s="120">
        <v>9714.4</v>
      </c>
      <c r="AD26" s="120">
        <v>8954.7999999999993</v>
      </c>
      <c r="AE26" s="120">
        <v>10104.274000000001</v>
      </c>
      <c r="AF26" s="120">
        <v>10662.091307645671</v>
      </c>
      <c r="AG26" s="120">
        <v>10914.084999999999</v>
      </c>
    </row>
    <row r="27" spans="1:46">
      <c r="A27" s="91" t="s">
        <v>446</v>
      </c>
      <c r="B27" s="269">
        <v>1176.3</v>
      </c>
      <c r="C27" s="269">
        <v>1259.7</v>
      </c>
      <c r="D27" s="269">
        <v>1221.8</v>
      </c>
      <c r="E27" s="269">
        <v>1245.3</v>
      </c>
      <c r="F27" s="269">
        <v>1277.0940000000001</v>
      </c>
      <c r="G27" s="269">
        <v>1126.3510000000001</v>
      </c>
      <c r="H27" s="269">
        <v>1289.95</v>
      </c>
      <c r="I27" s="269">
        <v>1308.327</v>
      </c>
      <c r="J27" s="269">
        <v>1339.8130000000001</v>
      </c>
      <c r="K27" s="269">
        <v>1226.5250000000001</v>
      </c>
      <c r="L27" s="269">
        <v>1271.2539999999999</v>
      </c>
      <c r="M27" s="269">
        <v>1273.8009999999999</v>
      </c>
      <c r="N27" s="120">
        <v>1004.561</v>
      </c>
      <c r="O27" s="120">
        <v>1043.8679999999999</v>
      </c>
      <c r="P27" s="120">
        <v>1125.46</v>
      </c>
      <c r="Q27" s="120">
        <v>1059.8589999999999</v>
      </c>
      <c r="R27" s="120">
        <v>897.97500000000002</v>
      </c>
      <c r="S27" s="120">
        <v>793.78099999999995</v>
      </c>
      <c r="T27" s="120">
        <v>866.774</v>
      </c>
      <c r="U27" s="120">
        <v>855.68200000000002</v>
      </c>
      <c r="V27" s="120">
        <v>899.37300000000005</v>
      </c>
      <c r="W27" s="120">
        <v>852.20399999999995</v>
      </c>
      <c r="X27" s="120">
        <v>892.21299999999997</v>
      </c>
      <c r="Y27" s="120">
        <v>1065.8330000000001</v>
      </c>
      <c r="Z27" s="120">
        <v>1144.7380000000001</v>
      </c>
      <c r="AA27" s="120">
        <v>1227.2470000000001</v>
      </c>
      <c r="AB27" s="120">
        <v>1501.7139999999999</v>
      </c>
      <c r="AC27" s="120">
        <v>1645.981</v>
      </c>
      <c r="AD27" s="120">
        <v>1336.3</v>
      </c>
      <c r="AE27" s="120">
        <v>1335.0520000000001</v>
      </c>
      <c r="AF27" s="120">
        <v>1380.7793288509017</v>
      </c>
      <c r="AG27" s="120">
        <v>1437.6899999999998</v>
      </c>
    </row>
    <row r="28" spans="1:46">
      <c r="A28" s="91" t="s">
        <v>447</v>
      </c>
      <c r="B28" s="269">
        <v>206.2</v>
      </c>
      <c r="C28" s="269">
        <v>143</v>
      </c>
      <c r="D28" s="269">
        <v>153.9</v>
      </c>
      <c r="E28" s="269">
        <v>155.30000000000001</v>
      </c>
      <c r="F28" s="269">
        <v>141.36199999999999</v>
      </c>
      <c r="G28" s="269">
        <v>138.684</v>
      </c>
      <c r="H28" s="269">
        <v>147.905</v>
      </c>
      <c r="I28" s="269">
        <v>148.28899999999999</v>
      </c>
      <c r="J28" s="269">
        <v>158.07</v>
      </c>
      <c r="K28" s="269">
        <v>161.20699999999999</v>
      </c>
      <c r="L28" s="269">
        <v>160.94200000000001</v>
      </c>
      <c r="M28" s="269">
        <v>145.666</v>
      </c>
      <c r="N28" s="120">
        <v>128.077</v>
      </c>
      <c r="O28" s="120">
        <v>118.997</v>
      </c>
      <c r="P28" s="120">
        <v>124.545</v>
      </c>
      <c r="Q28" s="120">
        <v>126.658</v>
      </c>
      <c r="R28" s="120">
        <v>131.91499999999999</v>
      </c>
      <c r="S28" s="120">
        <v>126.82899999999999</v>
      </c>
      <c r="T28" s="120">
        <v>124.98699999999999</v>
      </c>
      <c r="U28" s="120">
        <v>123.497</v>
      </c>
      <c r="V28" s="120">
        <v>118.85899999999999</v>
      </c>
      <c r="W28" s="120">
        <v>131.58699999999999</v>
      </c>
      <c r="X28" s="120">
        <v>126.131</v>
      </c>
      <c r="Y28" s="120">
        <v>111.077</v>
      </c>
      <c r="Z28" s="120">
        <v>105.76300000000001</v>
      </c>
      <c r="AA28" s="120">
        <v>94.373999999999995</v>
      </c>
      <c r="AB28" s="120">
        <v>133.345</v>
      </c>
      <c r="AC28" s="120">
        <v>113.6440000000008</v>
      </c>
      <c r="AD28" s="120">
        <v>103.6</v>
      </c>
      <c r="AE28" s="120">
        <v>101.79399999999805</v>
      </c>
      <c r="AF28" s="120">
        <v>109.97782599854327</v>
      </c>
      <c r="AG28" s="120">
        <v>99.120000000002619</v>
      </c>
    </row>
    <row r="29" spans="1:46">
      <c r="A29" s="24" t="s">
        <v>452</v>
      </c>
      <c r="B29" s="226">
        <v>-9316.7000000000007</v>
      </c>
      <c r="C29" s="226">
        <v>-9738.9</v>
      </c>
      <c r="D29" s="226">
        <v>-10335.299999999999</v>
      </c>
      <c r="E29" s="226">
        <v>-10773.2</v>
      </c>
      <c r="F29" s="226">
        <v>-10351.606</v>
      </c>
      <c r="G29" s="226">
        <v>-11223.509</v>
      </c>
      <c r="H29" s="226">
        <v>-12077.217000000001</v>
      </c>
      <c r="I29" s="226">
        <v>-12363.829</v>
      </c>
      <c r="J29" s="226">
        <v>-12340.661</v>
      </c>
      <c r="K29" s="226">
        <v>-13066.88</v>
      </c>
      <c r="L29" s="226">
        <v>-13621.938</v>
      </c>
      <c r="M29" s="226">
        <v>-13904.743</v>
      </c>
      <c r="N29" s="122">
        <v>-13260.089</v>
      </c>
      <c r="O29" s="122">
        <v>-14134.501</v>
      </c>
      <c r="P29" s="122">
        <v>-14884.931</v>
      </c>
      <c r="Q29" s="122">
        <v>-15916.734</v>
      </c>
      <c r="R29" s="122">
        <v>-15600.588</v>
      </c>
      <c r="S29" s="122">
        <v>-15665.191000000001</v>
      </c>
      <c r="T29" s="122">
        <v>-16367.656000000001</v>
      </c>
      <c r="U29" s="122">
        <v>-16812.50350495</v>
      </c>
      <c r="V29" s="122">
        <v>-16746.925126990001</v>
      </c>
      <c r="W29" s="122">
        <v>-16499.279919640001</v>
      </c>
      <c r="X29" s="122">
        <v>-17324.967676200002</v>
      </c>
      <c r="Y29" s="122">
        <v>-18304.119578429993</v>
      </c>
      <c r="Z29" s="122">
        <v>-18521.68432592</v>
      </c>
      <c r="AA29" s="122">
        <v>-18824.9732</v>
      </c>
      <c r="AB29" s="122">
        <v>-20183.792000000001</v>
      </c>
      <c r="AC29" s="122">
        <v>-20693.297325809999</v>
      </c>
      <c r="AD29" s="122">
        <v>-19120.467000000001</v>
      </c>
      <c r="AE29" s="122">
        <v>-21209.525169</v>
      </c>
      <c r="AF29" s="122">
        <v>-21353.240814179993</v>
      </c>
      <c r="AG29" s="122">
        <v>-22454.002</v>
      </c>
      <c r="AH29" s="443"/>
      <c r="AI29" s="444"/>
    </row>
    <row r="30" spans="1:46">
      <c r="A30" s="24" t="s">
        <v>253</v>
      </c>
      <c r="B30" s="267">
        <v>665.3</v>
      </c>
      <c r="C30" s="267">
        <v>546.9</v>
      </c>
      <c r="D30" s="267">
        <v>580.20000000000005</v>
      </c>
      <c r="E30" s="267">
        <v>610.6</v>
      </c>
      <c r="F30" s="267">
        <v>595.495</v>
      </c>
      <c r="G30" s="267">
        <v>555</v>
      </c>
      <c r="H30" s="267">
        <v>659.99599999999998</v>
      </c>
      <c r="I30" s="267">
        <v>701.01900000000001</v>
      </c>
      <c r="J30" s="267">
        <v>670.29499999999996</v>
      </c>
      <c r="K30" s="267">
        <v>617.95299999999997</v>
      </c>
      <c r="L30" s="267">
        <v>711.93</v>
      </c>
      <c r="M30" s="267">
        <v>799.52700000000004</v>
      </c>
      <c r="N30" s="118">
        <v>801.42100000000005</v>
      </c>
      <c r="O30" s="118">
        <v>659.38400000000001</v>
      </c>
      <c r="P30" s="118">
        <v>753.93700000000001</v>
      </c>
      <c r="Q30" s="118">
        <v>1001.9690000000001</v>
      </c>
      <c r="R30" s="118">
        <v>791.16399999999999</v>
      </c>
      <c r="S30" s="118">
        <v>814.38300000000004</v>
      </c>
      <c r="T30" s="118">
        <v>955.72699999999998</v>
      </c>
      <c r="U30" s="118">
        <v>1135.83449505</v>
      </c>
      <c r="V30" s="118">
        <v>951.22887301000003</v>
      </c>
      <c r="W30" s="118">
        <v>764.76008036000098</v>
      </c>
      <c r="X30" s="118">
        <v>1127.812323800003</v>
      </c>
      <c r="Y30" s="118">
        <v>1070.054421570007</v>
      </c>
      <c r="Z30" s="118">
        <v>973.2886740800019</v>
      </c>
      <c r="AA30" s="118">
        <v>769.62980000000005</v>
      </c>
      <c r="AB30" s="122">
        <v>869.32499999999709</v>
      </c>
      <c r="AC30" s="122">
        <v>1124.1637119600014</v>
      </c>
      <c r="AD30" s="122">
        <v>912.69599999999855</v>
      </c>
      <c r="AE30" s="122">
        <v>816.69083099999943</v>
      </c>
      <c r="AF30" s="122">
        <v>908.06418582000742</v>
      </c>
      <c r="AG30" s="122">
        <v>1171.5700000000006</v>
      </c>
    </row>
    <row r="31" spans="1:46">
      <c r="A31" s="28" t="s">
        <v>453</v>
      </c>
      <c r="B31" s="397">
        <v>94.602418511615227</v>
      </c>
      <c r="C31" s="397">
        <v>77.766515382537762</v>
      </c>
      <c r="D31" s="397">
        <v>82.501613137590795</v>
      </c>
      <c r="E31" s="397">
        <v>86.824345022083662</v>
      </c>
      <c r="F31" s="397">
        <v>84.676487616976274</v>
      </c>
      <c r="G31" s="397">
        <v>78.918295917550665</v>
      </c>
      <c r="H31" s="397">
        <v>93.848215553873445</v>
      </c>
      <c r="I31" s="397">
        <v>99.681486280766563</v>
      </c>
      <c r="J31" s="397">
        <v>95.312683174873186</v>
      </c>
      <c r="K31" s="397">
        <v>87.869905796645369</v>
      </c>
      <c r="L31" s="397">
        <v>101.23297731996728</v>
      </c>
      <c r="M31" s="397">
        <v>113.68884392805681</v>
      </c>
      <c r="N31" s="397">
        <v>113.95816150007093</v>
      </c>
      <c r="O31" s="397">
        <v>93.761192135672474</v>
      </c>
      <c r="P31" s="397">
        <v>107.2061680525953</v>
      </c>
      <c r="Q31" s="397">
        <v>142.47510998596815</v>
      </c>
      <c r="R31" s="397">
        <v>112.49966607443793</v>
      </c>
      <c r="S31" s="397">
        <v>115.80129474634714</v>
      </c>
      <c r="T31" s="397">
        <v>135.89972288719449</v>
      </c>
      <c r="U31" s="397">
        <v>161.51013115985157</v>
      </c>
      <c r="V31" s="397">
        <v>135.26011114508361</v>
      </c>
      <c r="W31" s="397">
        <v>108.74515734735203</v>
      </c>
      <c r="X31" s="397">
        <v>160.36941749389027</v>
      </c>
      <c r="Y31" s="397">
        <v>152.1565252060276</v>
      </c>
      <c r="Z31" s="397">
        <v>138.39690737702</v>
      </c>
      <c r="AA31" s="397">
        <v>109.43760775381141</v>
      </c>
      <c r="AB31" s="397">
        <v>123.6137794568009</v>
      </c>
      <c r="AC31" s="397">
        <v>159.85060266708393</v>
      </c>
      <c r="AD31" s="397">
        <v>129.78092434372019</v>
      </c>
      <c r="AE31" s="397">
        <v>116.12945707028524</v>
      </c>
      <c r="AF31" s="397">
        <v>129.12230293454604</v>
      </c>
      <c r="AG31" s="397">
        <v>166.59154585247725</v>
      </c>
    </row>
    <row r="32" spans="1:46" s="25" customFormat="1">
      <c r="A32" s="24" t="s">
        <v>454</v>
      </c>
      <c r="B32" s="226">
        <v>-390.8</v>
      </c>
      <c r="C32" s="226">
        <v>-242.1</v>
      </c>
      <c r="D32" s="226">
        <v>-243.1</v>
      </c>
      <c r="E32" s="226">
        <v>-275.89999999999998</v>
      </c>
      <c r="F32" s="226">
        <v>-265.80200000000002</v>
      </c>
      <c r="G32" s="226">
        <v>-247.124</v>
      </c>
      <c r="H32" s="226">
        <v>-263.11500000000001</v>
      </c>
      <c r="I32" s="226">
        <v>-297.85599999999999</v>
      </c>
      <c r="J32" s="226">
        <v>-283.46800000000002</v>
      </c>
      <c r="K32" s="226">
        <v>-301.54899999999998</v>
      </c>
      <c r="L32" s="226">
        <v>-299.87099999999998</v>
      </c>
      <c r="M32" s="226">
        <v>-265.62799999999999</v>
      </c>
      <c r="N32" s="122">
        <v>-315.93299999999999</v>
      </c>
      <c r="O32" s="122">
        <v>-281.08999999999997</v>
      </c>
      <c r="P32" s="122">
        <v>-305.97899999999998</v>
      </c>
      <c r="Q32" s="122">
        <v>-285.54737499999999</v>
      </c>
      <c r="R32" s="122">
        <v>-357.096</v>
      </c>
      <c r="S32" s="122">
        <v>-299.52100000000002</v>
      </c>
      <c r="T32" s="122">
        <v>-308.61500000000001</v>
      </c>
      <c r="U32" s="122">
        <v>-338.10599999999999</v>
      </c>
      <c r="V32" s="122">
        <v>-314.101</v>
      </c>
      <c r="W32" s="122">
        <v>-327.97800000000001</v>
      </c>
      <c r="X32" s="122">
        <v>-353.87099999999998</v>
      </c>
      <c r="Y32" s="122">
        <v>-349.89699999999999</v>
      </c>
      <c r="Z32" s="122">
        <v>-345.10199999999998</v>
      </c>
      <c r="AA32" s="122">
        <v>-339.82499999999999</v>
      </c>
      <c r="AB32" s="14">
        <v>-319.82600000000002</v>
      </c>
      <c r="AC32" s="14">
        <v>-373.53899999999999</v>
      </c>
      <c r="AD32" s="14">
        <v>-342.95799999999997</v>
      </c>
      <c r="AE32" s="14">
        <v>-386.10400000000004</v>
      </c>
      <c r="AF32" s="14">
        <v>-381.09264999999999</v>
      </c>
      <c r="AG32" s="14">
        <v>-378.959</v>
      </c>
      <c r="AH32" s="443"/>
      <c r="AI32" s="444"/>
    </row>
    <row r="33" spans="1:43" s="25" customFormat="1">
      <c r="A33" s="24" t="s">
        <v>455</v>
      </c>
      <c r="B33" s="226">
        <v>-111.2</v>
      </c>
      <c r="C33" s="226">
        <v>-89.6</v>
      </c>
      <c r="D33" s="226">
        <v>-92.3</v>
      </c>
      <c r="E33" s="226">
        <v>-87.1</v>
      </c>
      <c r="F33" s="226">
        <v>-92.596000000000004</v>
      </c>
      <c r="G33" s="226">
        <v>-88.141999999999996</v>
      </c>
      <c r="H33" s="226">
        <v>-99.71</v>
      </c>
      <c r="I33" s="226">
        <v>-98.052000000000007</v>
      </c>
      <c r="J33" s="226">
        <v>-105.13500000000001</v>
      </c>
      <c r="K33" s="226">
        <v>-95.816999999999993</v>
      </c>
      <c r="L33" s="226">
        <v>-95.504000000000005</v>
      </c>
      <c r="M33" s="226">
        <v>-90.802999999999997</v>
      </c>
      <c r="N33" s="122">
        <v>-100.271</v>
      </c>
      <c r="O33" s="122">
        <v>-97.230999999999995</v>
      </c>
      <c r="P33" s="122">
        <v>-91.254999999999995</v>
      </c>
      <c r="Q33" s="122">
        <v>-105.813</v>
      </c>
      <c r="R33" s="122">
        <v>-101.209</v>
      </c>
      <c r="S33" s="122">
        <v>-119.596</v>
      </c>
      <c r="T33" s="122">
        <v>-103.44</v>
      </c>
      <c r="U33" s="122">
        <v>-123.517</v>
      </c>
      <c r="V33" s="122">
        <v>-116.242</v>
      </c>
      <c r="W33" s="122">
        <v>-102.422</v>
      </c>
      <c r="X33" s="122">
        <v>-113.83499999999999</v>
      </c>
      <c r="Y33" s="122">
        <v>-123.244</v>
      </c>
      <c r="Z33" s="122">
        <v>-135.328</v>
      </c>
      <c r="AA33" s="122">
        <v>-115.003</v>
      </c>
      <c r="AB33" s="14">
        <v>-117.27800000000001</v>
      </c>
      <c r="AC33" s="14">
        <v>-112.23948708</v>
      </c>
      <c r="AD33" s="14">
        <v>-130.67099999999999</v>
      </c>
      <c r="AE33" s="14">
        <v>-121.04700000000001</v>
      </c>
      <c r="AF33" s="14">
        <v>-130.69900000000001</v>
      </c>
      <c r="AG33" s="14">
        <v>-103.70599999999999</v>
      </c>
      <c r="AH33" s="443"/>
      <c r="AI33" s="444"/>
    </row>
    <row r="34" spans="1:43" s="25" customFormat="1">
      <c r="A34" s="24" t="s">
        <v>456</v>
      </c>
      <c r="B34" s="226">
        <v>89</v>
      </c>
      <c r="C34" s="226">
        <v>40.700000000000003</v>
      </c>
      <c r="D34" s="226">
        <v>-2.6</v>
      </c>
      <c r="E34" s="226">
        <v>114.1</v>
      </c>
      <c r="F34" s="226">
        <v>67.302999999999997</v>
      </c>
      <c r="G34" s="226">
        <v>79.927000000000007</v>
      </c>
      <c r="H34" s="226">
        <v>66.328000000000003</v>
      </c>
      <c r="I34" s="226">
        <v>145.95599999999999</v>
      </c>
      <c r="J34" s="226">
        <v>101.76</v>
      </c>
      <c r="K34" s="226">
        <v>76.668999999999997</v>
      </c>
      <c r="L34" s="226">
        <v>83.828999999999994</v>
      </c>
      <c r="M34" s="226">
        <v>75.885000000000005</v>
      </c>
      <c r="N34" s="122">
        <v>60.926000000000002</v>
      </c>
      <c r="O34" s="122">
        <v>82.634</v>
      </c>
      <c r="P34" s="122">
        <v>88.042000000000002</v>
      </c>
      <c r="Q34" s="122">
        <v>63.182143000000003</v>
      </c>
      <c r="R34" s="122">
        <v>80.718000000000004</v>
      </c>
      <c r="S34" s="122">
        <v>117.352</v>
      </c>
      <c r="T34" s="122">
        <v>412.12599999999998</v>
      </c>
      <c r="U34" s="122">
        <v>234.06</v>
      </c>
      <c r="V34" s="122">
        <v>-45.777000000000001</v>
      </c>
      <c r="W34" s="122">
        <v>225.05199999999999</v>
      </c>
      <c r="X34" s="122">
        <v>70.796999999999997</v>
      </c>
      <c r="Y34" s="122">
        <v>62.115000000000002</v>
      </c>
      <c r="Z34" s="122">
        <v>99.384</v>
      </c>
      <c r="AA34" s="122">
        <v>97.409000000000006</v>
      </c>
      <c r="AB34" s="122">
        <v>84.856999999999999</v>
      </c>
      <c r="AC34" s="122">
        <v>173.60027215</v>
      </c>
      <c r="AD34" s="122">
        <v>260.63799999999998</v>
      </c>
      <c r="AE34" s="122">
        <v>117.23130001999998</v>
      </c>
      <c r="AF34" s="122">
        <v>308.88912954</v>
      </c>
      <c r="AG34" s="122">
        <v>1123.6090000000002</v>
      </c>
      <c r="AH34" s="392"/>
      <c r="AI34" s="447"/>
      <c r="AJ34" s="326"/>
      <c r="AK34" s="326"/>
      <c r="AL34" s="326"/>
      <c r="AM34" s="326"/>
      <c r="AN34" s="326"/>
      <c r="AO34" s="326"/>
      <c r="AP34" s="326"/>
    </row>
    <row r="35" spans="1:43" s="25" customFormat="1">
      <c r="A35" s="24"/>
      <c r="B35" s="24"/>
      <c r="C35" s="24"/>
      <c r="D35" s="24"/>
      <c r="E35" s="24"/>
      <c r="F35" s="24"/>
      <c r="G35" s="24"/>
      <c r="H35" s="24"/>
      <c r="I35" s="24"/>
      <c r="J35" s="24"/>
      <c r="K35" s="24"/>
      <c r="L35" s="24"/>
      <c r="M35" s="24"/>
      <c r="N35" s="122"/>
      <c r="O35" s="122"/>
      <c r="P35" s="122"/>
      <c r="Q35" s="122"/>
      <c r="R35" s="122"/>
      <c r="S35" s="122"/>
      <c r="T35" s="122"/>
      <c r="U35" s="122"/>
      <c r="V35" s="122"/>
      <c r="W35" s="122"/>
      <c r="X35" s="122"/>
      <c r="Y35" s="122"/>
      <c r="Z35" s="122"/>
      <c r="AA35" s="122"/>
      <c r="AB35" s="122"/>
      <c r="AC35" s="122"/>
      <c r="AD35" s="122"/>
      <c r="AE35" s="122"/>
      <c r="AF35" s="122"/>
      <c r="AG35" s="122"/>
      <c r="AI35"/>
      <c r="AJ35"/>
      <c r="AK35"/>
      <c r="AL35"/>
      <c r="AM35"/>
      <c r="AN35"/>
      <c r="AO35"/>
      <c r="AP35"/>
      <c r="AQ35"/>
    </row>
    <row r="36" spans="1:43" s="27" customFormat="1">
      <c r="A36" s="24" t="s">
        <v>268</v>
      </c>
      <c r="B36" s="226">
        <v>44.308999999999983</v>
      </c>
      <c r="C36" s="226">
        <v>-78.47999999999999</v>
      </c>
      <c r="D36" s="226">
        <v>6.0469999999999988</v>
      </c>
      <c r="E36" s="226">
        <v>7.5609999999999999</v>
      </c>
      <c r="F36" s="226">
        <v>6.2390000000000043</v>
      </c>
      <c r="G36" s="226">
        <v>-42.176000000000002</v>
      </c>
      <c r="H36" s="226">
        <v>-14.917000000000002</v>
      </c>
      <c r="I36" s="226">
        <v>-42.108000000000004</v>
      </c>
      <c r="J36" s="226">
        <v>0.66099999999999781</v>
      </c>
      <c r="K36" s="226">
        <v>7.4739999999999966</v>
      </c>
      <c r="L36" s="226">
        <v>-86.854158999999996</v>
      </c>
      <c r="M36" s="226">
        <v>-46.490686000000004</v>
      </c>
      <c r="N36" s="226">
        <v>12.953480120000112</v>
      </c>
      <c r="O36" s="217">
        <v>-34.278916819999942</v>
      </c>
      <c r="P36" s="217">
        <v>-94.576037860000184</v>
      </c>
      <c r="Q36" s="217">
        <v>-8.6966221800000962</v>
      </c>
      <c r="R36" s="217">
        <v>-132.96197602999996</v>
      </c>
      <c r="S36" s="217">
        <v>-146.74531293000007</v>
      </c>
      <c r="T36" s="217">
        <v>-146.52843201000005</v>
      </c>
      <c r="U36" s="217">
        <v>-158.25284748000004</v>
      </c>
      <c r="V36" s="226">
        <v>-172.11677673000003</v>
      </c>
      <c r="W36" s="226">
        <v>-71.170115809999999</v>
      </c>
      <c r="X36" s="226">
        <v>-72.058105309999988</v>
      </c>
      <c r="Y36" s="226">
        <v>-44.421778360000026</v>
      </c>
      <c r="Z36" s="226">
        <v>-72.366150530000056</v>
      </c>
      <c r="AA36" s="226">
        <v>-260.07041189999995</v>
      </c>
      <c r="AB36" s="226">
        <v>-181.00775791000001</v>
      </c>
      <c r="AC36" s="226">
        <v>67.538623869999995</v>
      </c>
      <c r="AD36" s="226">
        <v>33.86</v>
      </c>
      <c r="AE36" s="226">
        <v>-106.568</v>
      </c>
      <c r="AF36" s="226">
        <v>-10.294924399999843</v>
      </c>
      <c r="AG36" s="226">
        <v>-133.386</v>
      </c>
      <c r="AH36" s="217"/>
      <c r="AI36" s="217"/>
      <c r="AJ36" s="217"/>
      <c r="AK36" s="217"/>
      <c r="AL36" s="217"/>
      <c r="AM36" s="217"/>
      <c r="AN36" s="217"/>
      <c r="AO36" s="217"/>
      <c r="AP36" s="217"/>
      <c r="AQ36" s="217"/>
    </row>
    <row r="37" spans="1:43" s="27" customFormat="1">
      <c r="A37" s="26"/>
      <c r="B37" s="26"/>
      <c r="C37" s="26"/>
      <c r="D37" s="26"/>
      <c r="E37" s="26"/>
      <c r="F37" s="26"/>
      <c r="G37" s="26"/>
      <c r="H37" s="26"/>
      <c r="I37" s="26"/>
      <c r="J37" s="26"/>
      <c r="K37" s="26"/>
      <c r="L37" s="26"/>
      <c r="M37" s="26"/>
      <c r="N37" s="122"/>
      <c r="O37" s="122"/>
      <c r="P37" s="122"/>
      <c r="Q37" s="122"/>
      <c r="R37" s="122"/>
      <c r="S37" s="122"/>
      <c r="T37" s="122"/>
      <c r="U37" s="122"/>
      <c r="V37" s="122"/>
      <c r="W37" s="122"/>
      <c r="X37" s="122"/>
      <c r="Y37" s="122"/>
      <c r="Z37" s="122"/>
      <c r="AA37" s="122"/>
      <c r="AB37" s="122"/>
      <c r="AC37" s="122"/>
      <c r="AD37" s="122"/>
      <c r="AE37" s="122"/>
      <c r="AF37" s="122"/>
      <c r="AG37" s="122"/>
    </row>
    <row r="38" spans="1:43" s="25" customFormat="1">
      <c r="A38" s="24" t="s">
        <v>261</v>
      </c>
      <c r="B38" s="226">
        <v>0</v>
      </c>
      <c r="C38" s="226">
        <v>0</v>
      </c>
      <c r="D38" s="226">
        <v>0</v>
      </c>
      <c r="E38" s="226">
        <v>0</v>
      </c>
      <c r="F38" s="226">
        <v>0</v>
      </c>
      <c r="G38" s="226">
        <v>0</v>
      </c>
      <c r="H38" s="226">
        <v>0</v>
      </c>
      <c r="I38" s="226">
        <v>4.8259999999999996</v>
      </c>
      <c r="J38" s="226">
        <v>5.2539999999999996</v>
      </c>
      <c r="K38" s="226">
        <v>2.0779999999999998</v>
      </c>
      <c r="L38" s="226">
        <v>3.887</v>
      </c>
      <c r="M38" s="226">
        <v>3.6829999999999998</v>
      </c>
      <c r="N38" s="122">
        <v>4.048</v>
      </c>
      <c r="O38" s="122">
        <v>3.0640000000000001</v>
      </c>
      <c r="P38" s="122">
        <v>3.5049999999999999</v>
      </c>
      <c r="Q38" s="122">
        <v>-1.724</v>
      </c>
      <c r="R38" s="122">
        <v>2.52</v>
      </c>
      <c r="S38" s="122">
        <v>0</v>
      </c>
      <c r="T38" s="122">
        <v>-2.83</v>
      </c>
      <c r="U38" s="122">
        <v>0</v>
      </c>
      <c r="V38" s="122">
        <v>0</v>
      </c>
      <c r="W38" s="122">
        <v>0</v>
      </c>
      <c r="X38" s="122">
        <v>0</v>
      </c>
      <c r="Y38" s="122">
        <v>0</v>
      </c>
      <c r="Z38" s="122">
        <v>0</v>
      </c>
      <c r="AA38" s="122">
        <v>0</v>
      </c>
      <c r="AB38" s="122">
        <v>1E-3</v>
      </c>
      <c r="AC38" s="122"/>
      <c r="AD38" s="122"/>
      <c r="AE38" s="122"/>
      <c r="AF38" s="122"/>
      <c r="AG38" s="122">
        <v>4.9729999999999999</v>
      </c>
    </row>
    <row r="39" spans="1:43" s="25" customFormat="1">
      <c r="A39" s="26" t="s">
        <v>270</v>
      </c>
      <c r="B39" s="226">
        <v>-83.549000000000007</v>
      </c>
      <c r="C39" s="226">
        <v>-59.792000000000002</v>
      </c>
      <c r="D39" s="226">
        <v>-55.131999999999998</v>
      </c>
      <c r="E39" s="226">
        <v>-109.053</v>
      </c>
      <c r="F39" s="226">
        <v>-90.860666510000001</v>
      </c>
      <c r="G39" s="226">
        <v>-87.567779999999999</v>
      </c>
      <c r="H39" s="226">
        <v>-119.28026</v>
      </c>
      <c r="I39" s="226">
        <v>-91.235699999999994</v>
      </c>
      <c r="J39" s="226">
        <v>-118.01904</v>
      </c>
      <c r="K39" s="226">
        <v>-88.342420000000004</v>
      </c>
      <c r="L39" s="226">
        <v>-121.20944</v>
      </c>
      <c r="M39" s="226">
        <v>-82.988839999999996</v>
      </c>
      <c r="N39" s="122">
        <v>-144.97559999999999</v>
      </c>
      <c r="O39" s="122">
        <v>-117.12226</v>
      </c>
      <c r="P39" s="122">
        <v>-84.040700000000001</v>
      </c>
      <c r="Q39" s="122">
        <v>-190.401241</v>
      </c>
      <c r="R39" s="122">
        <v>-109.97386</v>
      </c>
      <c r="S39" s="122">
        <v>-74.249520000000004</v>
      </c>
      <c r="T39" s="122">
        <v>-258.78286000000003</v>
      </c>
      <c r="U39" s="122">
        <v>-230.09280100000001</v>
      </c>
      <c r="V39" s="122">
        <v>-89.399197000000001</v>
      </c>
      <c r="W39" s="122">
        <v>-143.76795440000001</v>
      </c>
      <c r="X39" s="122">
        <v>-213.74680024</v>
      </c>
      <c r="Y39" s="122">
        <v>-168.89175208</v>
      </c>
      <c r="Z39" s="122">
        <v>-142.85540912000002</v>
      </c>
      <c r="AA39" s="122">
        <v>-22.307998000000001</v>
      </c>
      <c r="AB39" s="122">
        <v>-48.215819999999994</v>
      </c>
      <c r="AC39" s="122">
        <v>-229.7567263</v>
      </c>
      <c r="AD39" s="122">
        <v>-225.44023999999999</v>
      </c>
      <c r="AE39" s="122">
        <v>-94.478084559999999</v>
      </c>
      <c r="AF39" s="122">
        <v>-219.36359192000006</v>
      </c>
      <c r="AG39" s="122">
        <v>-473.72657999999996</v>
      </c>
    </row>
    <row r="40" spans="1:43" s="25" customFormat="1">
      <c r="A40" s="26" t="s">
        <v>271</v>
      </c>
      <c r="B40" s="226">
        <v>-2.4550000000000001</v>
      </c>
      <c r="C40" s="226">
        <v>-4.6159999999999997</v>
      </c>
      <c r="D40" s="226">
        <v>-7.4429999999999996</v>
      </c>
      <c r="E40" s="226">
        <v>-7.33</v>
      </c>
      <c r="F40" s="226">
        <v>-4.4530000000000003</v>
      </c>
      <c r="G40" s="226">
        <v>-5.1310000000000002</v>
      </c>
      <c r="H40" s="226">
        <v>-7.1970000000000001</v>
      </c>
      <c r="I40" s="226">
        <v>-4.4020000000000001</v>
      </c>
      <c r="J40" s="226">
        <v>-7.3090000000000002</v>
      </c>
      <c r="K40" s="226">
        <v>-7.5469999999999997</v>
      </c>
      <c r="L40" s="226">
        <v>-7.0949999999999998</v>
      </c>
      <c r="M40" s="226">
        <v>-11.617000000000001</v>
      </c>
      <c r="N40" s="122">
        <v>-12.022</v>
      </c>
      <c r="O40" s="122">
        <v>-7.0220000000000002</v>
      </c>
      <c r="P40" s="122">
        <v>-6.14</v>
      </c>
      <c r="Q40" s="122">
        <v>-12.962999999999999</v>
      </c>
      <c r="R40" s="122">
        <v>-10.065</v>
      </c>
      <c r="S40" s="122">
        <v>-12.183</v>
      </c>
      <c r="T40" s="122">
        <v>-12.712999999999999</v>
      </c>
      <c r="U40" s="122">
        <v>-21.164000000000001</v>
      </c>
      <c r="V40" s="122">
        <v>-13.698</v>
      </c>
      <c r="W40" s="122">
        <v>-14.585000000000001</v>
      </c>
      <c r="X40" s="122">
        <v>-16.817</v>
      </c>
      <c r="Y40" s="122">
        <v>-14.52</v>
      </c>
      <c r="Z40" s="122">
        <v>-15.214</v>
      </c>
      <c r="AA40" s="122">
        <v>-5.1829999999999998</v>
      </c>
      <c r="AB40" s="122">
        <v>-12.515000000000001</v>
      </c>
      <c r="AC40" s="122">
        <v>-15.246</v>
      </c>
      <c r="AD40" s="122">
        <v>-20.812000000000001</v>
      </c>
      <c r="AE40" s="122">
        <v>-14.356</v>
      </c>
      <c r="AF40" s="122">
        <v>-14.88</v>
      </c>
      <c r="AG40" s="122">
        <v>-17.116</v>
      </c>
    </row>
    <row r="41" spans="1:43" s="25" customFormat="1">
      <c r="A41" s="24" t="s">
        <v>276</v>
      </c>
      <c r="B41" s="226">
        <v>210.60499999999996</v>
      </c>
      <c r="C41" s="226">
        <v>113.01199999999994</v>
      </c>
      <c r="D41" s="226">
        <v>185.67200000000008</v>
      </c>
      <c r="E41" s="226">
        <v>252.8780000000001</v>
      </c>
      <c r="F41" s="226">
        <v>215.32533349000099</v>
      </c>
      <c r="G41" s="226">
        <v>164.78621999999999</v>
      </c>
      <c r="H41" s="226">
        <v>222.10473999999402</v>
      </c>
      <c r="I41" s="226">
        <v>318.14730000001299</v>
      </c>
      <c r="J41" s="226">
        <v>264.03895999999997</v>
      </c>
      <c r="K41" s="226">
        <v>210.91857999999999</v>
      </c>
      <c r="L41" s="122">
        <v>196.20699999999999</v>
      </c>
      <c r="M41" s="229">
        <v>381.567474</v>
      </c>
      <c r="N41" s="123">
        <v>306.14640000000003</v>
      </c>
      <c r="O41" s="123">
        <v>208.33774</v>
      </c>
      <c r="P41" s="123">
        <v>263.49430000000001</v>
      </c>
      <c r="Q41" s="123">
        <v>460.00552699999997</v>
      </c>
      <c r="R41" s="123">
        <v>163.09714</v>
      </c>
      <c r="S41" s="123">
        <v>279.44047999999998</v>
      </c>
      <c r="T41" s="123">
        <v>534.94313999999997</v>
      </c>
      <c r="U41" s="123">
        <v>498.76308305000299</v>
      </c>
      <c r="V41" s="123">
        <v>199.895205199999</v>
      </c>
      <c r="W41" s="123">
        <v>329.88979582999599</v>
      </c>
      <c r="X41" s="123">
        <v>428.27978868000002</v>
      </c>
      <c r="Y41" s="123">
        <v>431.19563639999802</v>
      </c>
      <c r="Z41" s="123">
        <v>361.80697064000395</v>
      </c>
      <c r="AA41" s="123">
        <v>124.64670200000801</v>
      </c>
      <c r="AB41" s="123">
        <v>275.33918</v>
      </c>
      <c r="AC41" s="123">
        <v>634.52139460000001</v>
      </c>
      <c r="AD41" s="123">
        <v>487.31376000000006</v>
      </c>
      <c r="AE41" s="123">
        <v>211.37704645999813</v>
      </c>
      <c r="AF41" s="123">
        <v>460.62414904000605</v>
      </c>
      <c r="AG41" s="123">
        <v>1193.2514200000001</v>
      </c>
    </row>
    <row r="42" spans="1:43">
      <c r="A42" s="110" t="s">
        <v>275</v>
      </c>
      <c r="B42" s="368" t="s">
        <v>603</v>
      </c>
      <c r="C42" s="368" t="s">
        <v>604</v>
      </c>
      <c r="D42" s="368" t="s">
        <v>605</v>
      </c>
      <c r="E42" s="368" t="s">
        <v>606</v>
      </c>
      <c r="F42" s="368" t="s">
        <v>607</v>
      </c>
      <c r="G42" s="368" t="s">
        <v>608</v>
      </c>
      <c r="H42" s="368" t="s">
        <v>609</v>
      </c>
      <c r="I42" s="368" t="s">
        <v>610</v>
      </c>
      <c r="J42" s="368" t="s">
        <v>611</v>
      </c>
      <c r="K42" s="368" t="s">
        <v>612</v>
      </c>
      <c r="L42" s="368" t="s">
        <v>613</v>
      </c>
      <c r="M42" s="368" t="s">
        <v>614</v>
      </c>
      <c r="N42" s="368" t="s">
        <v>615</v>
      </c>
      <c r="O42" s="368" t="s">
        <v>616</v>
      </c>
      <c r="P42" s="368" t="s">
        <v>617</v>
      </c>
      <c r="Q42" s="368" t="s">
        <v>618</v>
      </c>
      <c r="R42" s="368" t="s">
        <v>619</v>
      </c>
      <c r="S42" s="368" t="s">
        <v>620</v>
      </c>
      <c r="T42" s="368" t="s">
        <v>621</v>
      </c>
      <c r="U42" s="368" t="s">
        <v>622</v>
      </c>
      <c r="V42" s="368" t="s">
        <v>623</v>
      </c>
      <c r="W42" s="368" t="s">
        <v>624</v>
      </c>
      <c r="X42" s="368" t="s">
        <v>625</v>
      </c>
      <c r="Y42" s="368" t="s">
        <v>626</v>
      </c>
      <c r="Z42" s="368" t="s">
        <v>627</v>
      </c>
      <c r="AA42" s="368" t="s">
        <v>628</v>
      </c>
      <c r="AB42" s="368" t="s">
        <v>629</v>
      </c>
      <c r="AC42" s="368" t="s">
        <v>643</v>
      </c>
      <c r="AD42" s="368" t="s">
        <v>648</v>
      </c>
      <c r="AE42" s="368" t="s">
        <v>662</v>
      </c>
      <c r="AF42" s="368" t="s">
        <v>694</v>
      </c>
      <c r="AG42" s="368" t="s">
        <v>704</v>
      </c>
    </row>
    <row r="43" spans="1:43" ht="15" customHeight="1">
      <c r="A43" s="110" t="s">
        <v>250</v>
      </c>
      <c r="B43" s="367" t="s">
        <v>10</v>
      </c>
      <c r="C43" s="367" t="s">
        <v>630</v>
      </c>
      <c r="D43" s="367" t="s">
        <v>631</v>
      </c>
      <c r="E43" s="367" t="s">
        <v>632</v>
      </c>
      <c r="F43" s="367" t="s">
        <v>10</v>
      </c>
      <c r="G43" s="367" t="s">
        <v>630</v>
      </c>
      <c r="H43" s="367" t="s">
        <v>631</v>
      </c>
      <c r="I43" s="367" t="s">
        <v>632</v>
      </c>
      <c r="J43" s="367" t="s">
        <v>10</v>
      </c>
      <c r="K43" s="367" t="s">
        <v>630</v>
      </c>
      <c r="L43" s="367" t="s">
        <v>631</v>
      </c>
      <c r="M43" s="367" t="s">
        <v>632</v>
      </c>
      <c r="N43" s="367" t="s">
        <v>10</v>
      </c>
      <c r="O43" s="367" t="s">
        <v>630</v>
      </c>
      <c r="P43" s="367" t="s">
        <v>631</v>
      </c>
      <c r="Q43" s="367" t="s">
        <v>632</v>
      </c>
      <c r="R43" s="367" t="s">
        <v>10</v>
      </c>
      <c r="S43" s="367" t="s">
        <v>630</v>
      </c>
      <c r="T43" s="367" t="s">
        <v>631</v>
      </c>
      <c r="U43" s="367" t="s">
        <v>632</v>
      </c>
      <c r="V43" s="367" t="s">
        <v>10</v>
      </c>
      <c r="W43" s="367" t="s">
        <v>630</v>
      </c>
      <c r="X43" s="367" t="s">
        <v>631</v>
      </c>
      <c r="Y43" s="367" t="s">
        <v>632</v>
      </c>
      <c r="Z43" s="367" t="s">
        <v>10</v>
      </c>
      <c r="AA43" s="367" t="s">
        <v>630</v>
      </c>
      <c r="AB43" s="367" t="s">
        <v>631</v>
      </c>
      <c r="AC43" s="367" t="s">
        <v>632</v>
      </c>
      <c r="AD43" s="367" t="s">
        <v>10</v>
      </c>
      <c r="AE43" s="367" t="s">
        <v>630</v>
      </c>
      <c r="AF43" s="367" t="s">
        <v>631</v>
      </c>
      <c r="AG43" s="367" t="s">
        <v>632</v>
      </c>
    </row>
    <row r="44" spans="1:43" s="25" customFormat="1">
      <c r="A44" s="24" t="s">
        <v>276</v>
      </c>
      <c r="B44" s="226">
        <v>210.60499999999999</v>
      </c>
      <c r="C44" s="226">
        <v>113.01199999999994</v>
      </c>
      <c r="D44" s="226">
        <v>185.67200000000008</v>
      </c>
      <c r="E44" s="226">
        <v>252.8780000000001</v>
      </c>
      <c r="F44" s="226">
        <v>215.32533349000099</v>
      </c>
      <c r="G44" s="226">
        <v>164.78621999999999</v>
      </c>
      <c r="H44" s="226">
        <v>222.10473999999402</v>
      </c>
      <c r="I44" s="226">
        <v>318.14730000001299</v>
      </c>
      <c r="J44" s="226">
        <v>264.03895999999997</v>
      </c>
      <c r="K44" s="226">
        <v>210.91857999999999</v>
      </c>
      <c r="L44" s="122">
        <v>196.20699999999999</v>
      </c>
      <c r="M44" s="229">
        <v>381.567474</v>
      </c>
      <c r="N44" s="123">
        <v>306.14640000000003</v>
      </c>
      <c r="O44" s="123">
        <v>208.33774</v>
      </c>
      <c r="P44" s="123">
        <v>263.49430000000001</v>
      </c>
      <c r="Q44" s="123">
        <v>460.00552699999997</v>
      </c>
      <c r="R44" s="123">
        <v>163.09714</v>
      </c>
      <c r="S44" s="123">
        <v>279.44047999999998</v>
      </c>
      <c r="T44" s="123">
        <v>534.94313999999997</v>
      </c>
      <c r="U44" s="123">
        <v>498.76308305000299</v>
      </c>
      <c r="V44" s="123">
        <v>199.895205199999</v>
      </c>
      <c r="W44" s="123">
        <v>329.88979582999599</v>
      </c>
      <c r="X44" s="123">
        <v>428.27978868000002</v>
      </c>
      <c r="Y44" s="123">
        <v>431.19563639999802</v>
      </c>
      <c r="Z44" s="123">
        <v>361.80697064000395</v>
      </c>
      <c r="AA44" s="123">
        <v>124.64670200000801</v>
      </c>
      <c r="AB44" s="123">
        <v>275.33918</v>
      </c>
      <c r="AC44" s="123">
        <v>634.52139460000001</v>
      </c>
      <c r="AD44" s="123">
        <v>487.31376000000006</v>
      </c>
      <c r="AE44" s="123">
        <v>211.37704645999813</v>
      </c>
      <c r="AF44" s="123">
        <v>460.62414904000605</v>
      </c>
      <c r="AG44" s="123">
        <v>1193.2514200000001</v>
      </c>
    </row>
    <row r="45" spans="1:43" s="25" customFormat="1">
      <c r="A45" s="26" t="s">
        <v>270</v>
      </c>
      <c r="B45" s="226">
        <v>83.549000000000007</v>
      </c>
      <c r="C45" s="226">
        <v>59.792000000000002</v>
      </c>
      <c r="D45" s="226">
        <v>55.131999999999998</v>
      </c>
      <c r="E45" s="226">
        <v>109.053</v>
      </c>
      <c r="F45" s="226">
        <v>-90.860666510000001</v>
      </c>
      <c r="G45" s="226">
        <v>-87.567779999999999</v>
      </c>
      <c r="H45" s="226">
        <v>-119.28026</v>
      </c>
      <c r="I45" s="226">
        <v>-91.235699999999994</v>
      </c>
      <c r="J45" s="226">
        <v>-118.01904</v>
      </c>
      <c r="K45" s="226">
        <v>-88.342420000000004</v>
      </c>
      <c r="L45" s="226">
        <v>-121.20944</v>
      </c>
      <c r="M45" s="226">
        <v>-82.988839999999996</v>
      </c>
      <c r="N45" s="122">
        <v>-144.97559999999999</v>
      </c>
      <c r="O45" s="122">
        <v>-117.12226</v>
      </c>
      <c r="P45" s="122">
        <v>-84.040700000000001</v>
      </c>
      <c r="Q45" s="122">
        <v>-190.401241</v>
      </c>
      <c r="R45" s="122">
        <v>-109.97386</v>
      </c>
      <c r="S45" s="122">
        <v>-74.249520000000004</v>
      </c>
      <c r="T45" s="122">
        <v>-258.78286000000003</v>
      </c>
      <c r="U45" s="122">
        <v>-230.09280100000001</v>
      </c>
      <c r="V45" s="122">
        <v>-89.399197000000001</v>
      </c>
      <c r="W45" s="122">
        <v>-143.76795440000001</v>
      </c>
      <c r="X45" s="122">
        <v>-213.74680024</v>
      </c>
      <c r="Y45" s="122">
        <v>-168.89175208</v>
      </c>
      <c r="Z45" s="122">
        <v>-142.85540912000002</v>
      </c>
      <c r="AA45" s="122">
        <v>-22.307998000000001</v>
      </c>
      <c r="AB45" s="123">
        <v>-48.215819999999994</v>
      </c>
      <c r="AC45" s="123">
        <v>-229.7567263</v>
      </c>
      <c r="AD45" s="123">
        <v>-225.44023999999999</v>
      </c>
      <c r="AE45" s="123">
        <v>-94.478084559999999</v>
      </c>
      <c r="AF45" s="123">
        <v>-219.36359192000006</v>
      </c>
      <c r="AG45" s="123">
        <v>-473.72657999999996</v>
      </c>
    </row>
    <row r="46" spans="1:43" s="25" customFormat="1">
      <c r="A46" s="24" t="s">
        <v>277</v>
      </c>
      <c r="B46" s="226">
        <v>-44.308999999999983</v>
      </c>
      <c r="C46" s="226">
        <v>78.47999999999999</v>
      </c>
      <c r="D46" s="226">
        <v>-6.0469999999999988</v>
      </c>
      <c r="E46" s="226">
        <v>-7.5609999999999999</v>
      </c>
      <c r="F46" s="226">
        <v>6.2389999999999999</v>
      </c>
      <c r="G46" s="226">
        <v>-42.176000000000002</v>
      </c>
      <c r="H46" s="226">
        <v>-14.917</v>
      </c>
      <c r="I46" s="226">
        <v>-42.107999999999997</v>
      </c>
      <c r="J46" s="226">
        <v>0.66100000000000003</v>
      </c>
      <c r="K46" s="226">
        <v>7.4740000000000002</v>
      </c>
      <c r="L46" s="226">
        <v>-86.854158999999996</v>
      </c>
      <c r="M46" s="226">
        <v>-46.490685999999997</v>
      </c>
      <c r="N46" s="122">
        <v>12.952999999999999</v>
      </c>
      <c r="O46" s="122">
        <v>-34.279000000000003</v>
      </c>
      <c r="P46" s="122">
        <v>-94.575000000000003</v>
      </c>
      <c r="Q46" s="122">
        <v>-8.6969999999999992</v>
      </c>
      <c r="R46" s="122">
        <v>-132.96100000000001</v>
      </c>
      <c r="S46" s="122">
        <v>-146.745</v>
      </c>
      <c r="T46" s="122">
        <v>-146.529</v>
      </c>
      <c r="U46" s="122">
        <v>-158.251611</v>
      </c>
      <c r="V46" s="122">
        <v>-172.11647081000001</v>
      </c>
      <c r="W46" s="122">
        <v>-71.169330129999992</v>
      </c>
      <c r="X46" s="122">
        <v>-72.059734879999993</v>
      </c>
      <c r="Y46" s="122">
        <v>-44.421033090000002</v>
      </c>
      <c r="Z46" s="122">
        <v>-72.366294319999994</v>
      </c>
      <c r="AA46" s="122">
        <v>-260.07310000000001</v>
      </c>
      <c r="AB46" s="123">
        <v>-181.00899999999993</v>
      </c>
      <c r="AC46" s="123">
        <v>67.538623869999995</v>
      </c>
      <c r="AD46" s="123">
        <v>33.86</v>
      </c>
      <c r="AE46" s="123">
        <v>-106.568</v>
      </c>
      <c r="AF46" s="123">
        <v>-10.294924399999843</v>
      </c>
      <c r="AG46" s="123">
        <v>-133.386</v>
      </c>
    </row>
    <row r="47" spans="1:43" s="25" customFormat="1">
      <c r="A47" s="24" t="s">
        <v>278</v>
      </c>
      <c r="B47" s="226"/>
      <c r="C47" s="226"/>
      <c r="D47" s="226"/>
      <c r="E47" s="226"/>
      <c r="F47" s="226">
        <v>-118.464</v>
      </c>
      <c r="G47" s="226">
        <v>-117.69200000000001</v>
      </c>
      <c r="H47" s="226">
        <v>-119.602</v>
      </c>
      <c r="I47" s="226">
        <v>-148.434</v>
      </c>
      <c r="J47" s="226">
        <v>-132.46600000000001</v>
      </c>
      <c r="K47" s="226">
        <v>-128.84200099999998</v>
      </c>
      <c r="L47" s="226">
        <v>-141.93600000000001</v>
      </c>
      <c r="M47" s="226">
        <v>-134.97799900000001</v>
      </c>
      <c r="N47" s="122">
        <v>-139.33300000000003</v>
      </c>
      <c r="O47" s="122">
        <v>-147.697</v>
      </c>
      <c r="P47" s="122">
        <v>-144.80199999999999</v>
      </c>
      <c r="Q47" s="122">
        <v>-147.77137500000001</v>
      </c>
      <c r="R47" s="122">
        <v>-163.619</v>
      </c>
      <c r="S47" s="122">
        <v>-148.65300000000002</v>
      </c>
      <c r="T47" s="122">
        <v>-145.55199999999999</v>
      </c>
      <c r="U47" s="122">
        <v>-166.571</v>
      </c>
      <c r="V47" s="122">
        <v>-150.17000000000002</v>
      </c>
      <c r="W47" s="122">
        <v>-162.42000000000002</v>
      </c>
      <c r="X47" s="122">
        <v>-170.22499999999999</v>
      </c>
      <c r="Y47" s="122">
        <v>-153.10499999999999</v>
      </c>
      <c r="Z47" s="122">
        <v>-70.200999999999993</v>
      </c>
      <c r="AA47" s="122">
        <v>-30.589999999999996</v>
      </c>
      <c r="AB47" s="122">
        <v>-45.220999999999997</v>
      </c>
      <c r="AC47" s="122">
        <v>-45.10199999999999</v>
      </c>
      <c r="AD47" s="122">
        <v>-83.314999999999998</v>
      </c>
      <c r="AE47" s="122">
        <v>-67.625999999999991</v>
      </c>
      <c r="AF47" s="122">
        <v>-67.228650000000002</v>
      </c>
      <c r="AG47" s="122">
        <v>-66.769750040000019</v>
      </c>
    </row>
    <row r="48" spans="1:43" s="25" customFormat="1">
      <c r="A48" s="24" t="s">
        <v>279</v>
      </c>
      <c r="B48" s="226">
        <v>2.4550000000000001</v>
      </c>
      <c r="C48" s="226">
        <v>4.6159999999999997</v>
      </c>
      <c r="D48" s="226">
        <v>7.4429999999999996</v>
      </c>
      <c r="E48" s="226">
        <v>7.33</v>
      </c>
      <c r="F48" s="226">
        <v>-4.4530000000000003</v>
      </c>
      <c r="G48" s="226">
        <v>-5.1310000000000002</v>
      </c>
      <c r="H48" s="226">
        <v>-7.1970000000000001</v>
      </c>
      <c r="I48" s="226">
        <v>-4.4020000000000001</v>
      </c>
      <c r="J48" s="226">
        <v>-7.3090000000000002</v>
      </c>
      <c r="K48" s="226">
        <v>-7.5469999999999997</v>
      </c>
      <c r="L48" s="226">
        <v>-7.0949999999999998</v>
      </c>
      <c r="M48" s="226">
        <v>-11.617000000000001</v>
      </c>
      <c r="N48" s="122">
        <v>-12.022</v>
      </c>
      <c r="O48" s="122">
        <v>-7.0220000000000002</v>
      </c>
      <c r="P48" s="122">
        <v>-6.14</v>
      </c>
      <c r="Q48" s="122">
        <v>-12.962999999999999</v>
      </c>
      <c r="R48" s="122">
        <v>-10.065</v>
      </c>
      <c r="S48" s="122">
        <v>-12.183</v>
      </c>
      <c r="T48" s="122">
        <v>-12.712999999999999</v>
      </c>
      <c r="U48" s="122">
        <v>-21.164000000000001</v>
      </c>
      <c r="V48" s="122">
        <v>-13.698</v>
      </c>
      <c r="W48" s="122">
        <v>-14.585000000000001</v>
      </c>
      <c r="X48" s="122">
        <v>-16.817</v>
      </c>
      <c r="Y48" s="122">
        <v>-14.52</v>
      </c>
      <c r="Z48" s="122">
        <v>-15.214</v>
      </c>
      <c r="AA48" s="122">
        <v>-5.1829999999999998</v>
      </c>
      <c r="AB48" s="123">
        <v>-12.515000000000001</v>
      </c>
      <c r="AC48" s="123">
        <v>-15.246</v>
      </c>
      <c r="AD48" s="123">
        <v>-20.812000000000001</v>
      </c>
      <c r="AE48" s="123">
        <v>-14.356</v>
      </c>
      <c r="AF48" s="123">
        <v>-14.88</v>
      </c>
      <c r="AG48" s="123">
        <v>-17.116</v>
      </c>
    </row>
    <row r="49" spans="1:37" s="25" customFormat="1">
      <c r="A49" s="24" t="s">
        <v>71</v>
      </c>
      <c r="B49" s="226"/>
      <c r="C49" s="226"/>
      <c r="D49" s="226"/>
      <c r="E49" s="226"/>
      <c r="F49" s="226"/>
      <c r="G49" s="226"/>
      <c r="H49" s="226"/>
      <c r="I49" s="226"/>
      <c r="J49" s="226">
        <v>383.452</v>
      </c>
      <c r="K49" s="226">
        <v>297.25599999999997</v>
      </c>
      <c r="L49" s="226">
        <v>400.38400000000001</v>
      </c>
      <c r="M49" s="226">
        <v>518.98099999999999</v>
      </c>
      <c r="N49" s="122">
        <v>446.14299999999997</v>
      </c>
      <c r="O49" s="122">
        <v>363.697</v>
      </c>
      <c r="P49" s="122">
        <v>444.745</v>
      </c>
      <c r="Q49" s="122">
        <v>673.79076799999996</v>
      </c>
      <c r="R49" s="122">
        <v>413.577</v>
      </c>
      <c r="S49" s="122">
        <v>512.61800000000005</v>
      </c>
      <c r="T49" s="122">
        <v>955.798</v>
      </c>
      <c r="U49" s="122">
        <v>908.27149505000307</v>
      </c>
      <c r="V49" s="122">
        <v>475.10887301000201</v>
      </c>
      <c r="W49" s="122">
        <v>559.41208035999705</v>
      </c>
      <c r="X49" s="122">
        <v>730.90332380000302</v>
      </c>
      <c r="Y49" s="122">
        <v>659.02842157000703</v>
      </c>
      <c r="Z49" s="122">
        <v>592.24267408000196</v>
      </c>
      <c r="AA49" s="122">
        <v>412.21080000000001</v>
      </c>
      <c r="AB49" s="14">
        <v>517.07799999999997</v>
      </c>
      <c r="AC49" s="14">
        <v>811.9923</v>
      </c>
      <c r="AD49" s="14">
        <v>699.70500000000004</v>
      </c>
      <c r="AE49" s="14">
        <v>426.7711310199997</v>
      </c>
      <c r="AF49" s="14">
        <v>705.16166536000605</v>
      </c>
      <c r="AG49" s="14">
        <v>1817.4870000000001</v>
      </c>
    </row>
    <row r="50" spans="1:37" s="6" customFormat="1">
      <c r="A50" s="91" t="s">
        <v>459</v>
      </c>
      <c r="B50" s="225"/>
      <c r="C50" s="225"/>
      <c r="D50" s="225"/>
      <c r="E50" s="225"/>
      <c r="F50" s="225"/>
      <c r="G50" s="225"/>
      <c r="H50" s="225"/>
      <c r="I50" s="225"/>
      <c r="J50" s="225">
        <v>-35.386000000000003</v>
      </c>
      <c r="K50" s="225">
        <v>-11.144</v>
      </c>
      <c r="L50" s="225">
        <v>-10.904999999999999</v>
      </c>
      <c r="M50" s="225">
        <v>-8.9860000000000007</v>
      </c>
      <c r="N50" s="93">
        <v>10.586</v>
      </c>
      <c r="O50" s="93">
        <v>-6.6150000000000002</v>
      </c>
      <c r="P50" s="93">
        <v>-20.411000000000001</v>
      </c>
      <c r="Q50" s="93">
        <v>-8.3471430000000009</v>
      </c>
      <c r="R50" s="93">
        <v>-10.420999999999999</v>
      </c>
      <c r="S50" s="93">
        <v>-36.6</v>
      </c>
      <c r="T50" s="93">
        <v>-1.4650000000000001</v>
      </c>
      <c r="U50" s="93">
        <v>-5.4009999999999998</v>
      </c>
      <c r="V50" s="93">
        <v>25.8</v>
      </c>
      <c r="W50" s="93">
        <v>-16.834</v>
      </c>
      <c r="X50" s="93">
        <v>-7.35</v>
      </c>
      <c r="Y50" s="93">
        <v>-10.176</v>
      </c>
      <c r="Z50" s="93">
        <v>-27.951000000000001</v>
      </c>
      <c r="AA50" s="93">
        <v>-3.2429999999999999</v>
      </c>
      <c r="AB50" s="93">
        <v>0.75</v>
      </c>
      <c r="AC50" s="93">
        <v>-2.7959999999999998</v>
      </c>
      <c r="AD50" s="93">
        <v>-52.98</v>
      </c>
      <c r="AE50" s="93">
        <v>-32.9</v>
      </c>
      <c r="AF50" s="93">
        <v>-6.2</v>
      </c>
      <c r="AG50" s="93">
        <v>-3.802000000000886</v>
      </c>
      <c r="AH50" s="395"/>
    </row>
    <row r="51" spans="1:37" s="6" customFormat="1">
      <c r="A51" s="91" t="s">
        <v>652</v>
      </c>
      <c r="B51" s="225"/>
      <c r="C51" s="225"/>
      <c r="D51" s="225"/>
      <c r="E51" s="225"/>
      <c r="F51" s="225"/>
      <c r="G51" s="225"/>
      <c r="H51" s="225"/>
      <c r="I51" s="225"/>
      <c r="J51" s="225"/>
      <c r="K51" s="225"/>
      <c r="L51" s="225"/>
      <c r="M51" s="225"/>
      <c r="N51" s="93"/>
      <c r="O51" s="93"/>
      <c r="P51" s="93"/>
      <c r="Q51" s="93"/>
      <c r="R51" s="93"/>
      <c r="S51" s="93"/>
      <c r="T51" s="93"/>
      <c r="U51" s="93"/>
      <c r="V51" s="93"/>
      <c r="W51" s="93"/>
      <c r="X51" s="93"/>
      <c r="Y51" s="93"/>
      <c r="Z51" s="93"/>
      <c r="AA51" s="93"/>
      <c r="AB51" s="93"/>
      <c r="AC51" s="93"/>
      <c r="AD51" s="93">
        <v>-1.5409999999999999</v>
      </c>
      <c r="AE51" s="93">
        <v>0.45</v>
      </c>
      <c r="AF51" s="93">
        <v>-2.9999999999999997E-4</v>
      </c>
      <c r="AG51" s="93">
        <v>-1.3000000000000007</v>
      </c>
      <c r="AH51" s="395"/>
    </row>
    <row r="52" spans="1:37" s="6" customFormat="1">
      <c r="A52" s="91" t="s">
        <v>460</v>
      </c>
      <c r="B52" s="275"/>
      <c r="C52" s="275"/>
      <c r="D52" s="275"/>
      <c r="E52" s="275"/>
      <c r="F52" s="275"/>
      <c r="G52" s="275"/>
      <c r="H52" s="275"/>
      <c r="I52" s="275"/>
      <c r="J52" s="225"/>
      <c r="K52" s="225">
        <v>20</v>
      </c>
      <c r="L52" s="225"/>
      <c r="M52" s="225">
        <v>-23.6</v>
      </c>
      <c r="N52" s="93"/>
      <c r="O52" s="93"/>
      <c r="P52" s="93"/>
      <c r="Q52" s="93"/>
      <c r="R52" s="93">
        <v>16</v>
      </c>
      <c r="S52" s="93">
        <v>-28</v>
      </c>
      <c r="T52" s="93">
        <v>-360.78800000000001</v>
      </c>
      <c r="U52" s="93">
        <v>-175.90199999999999</v>
      </c>
      <c r="V52" s="93">
        <v>30.658000000000001</v>
      </c>
      <c r="W52" s="93">
        <v>-148.15407999999999</v>
      </c>
      <c r="X52" s="93">
        <v>0.297676200000001</v>
      </c>
      <c r="Y52" s="93">
        <v>4.0975784300000004</v>
      </c>
      <c r="Z52" s="93">
        <v>-0.4</v>
      </c>
      <c r="AA52" s="93">
        <v>-32.164999999999999</v>
      </c>
      <c r="AB52" s="93">
        <v>-13.173999999999999</v>
      </c>
      <c r="AC52" s="93">
        <v>-165.28800000000001</v>
      </c>
      <c r="AD52" s="93">
        <v>-139.52099999999999</v>
      </c>
      <c r="AE52" s="93">
        <v>-22.019000000000005</v>
      </c>
      <c r="AF52" s="93">
        <v>-257.59300000000002</v>
      </c>
      <c r="AG52" s="93">
        <v>-1062.633</v>
      </c>
      <c r="AH52" s="395"/>
      <c r="AI52"/>
      <c r="AJ52"/>
      <c r="AK52"/>
    </row>
    <row r="53" spans="1:37" s="6" customFormat="1">
      <c r="A53" s="24" t="s">
        <v>461</v>
      </c>
      <c r="B53" s="226"/>
      <c r="C53" s="226"/>
      <c r="D53" s="226"/>
      <c r="E53" s="226"/>
      <c r="F53" s="226"/>
      <c r="G53" s="226"/>
      <c r="H53" s="226"/>
      <c r="I53" s="226"/>
      <c r="J53" s="226">
        <v>348.06599999999997</v>
      </c>
      <c r="K53" s="226">
        <v>306.11199999999997</v>
      </c>
      <c r="L53" s="226">
        <v>389.47900000000004</v>
      </c>
      <c r="M53" s="226">
        <v>486.39499999999998</v>
      </c>
      <c r="N53" s="122">
        <v>456.72899999999998</v>
      </c>
      <c r="O53" s="122">
        <v>357.08199999999999</v>
      </c>
      <c r="P53" s="122">
        <v>424.334</v>
      </c>
      <c r="Q53" s="122">
        <v>665.443625</v>
      </c>
      <c r="R53" s="122">
        <v>419.15600000000001</v>
      </c>
      <c r="S53" s="122">
        <v>448.01800000000003</v>
      </c>
      <c r="T53" s="122">
        <v>593.54500000000007</v>
      </c>
      <c r="U53" s="122">
        <v>726.96849505000307</v>
      </c>
      <c r="V53" s="122">
        <v>531.56687301000204</v>
      </c>
      <c r="W53" s="122">
        <v>394.42400035999708</v>
      </c>
      <c r="X53" s="122">
        <v>723.85100000000307</v>
      </c>
      <c r="Y53" s="122">
        <v>652.95000000000698</v>
      </c>
      <c r="Z53" s="122">
        <v>563.89167408000196</v>
      </c>
      <c r="AA53" s="122">
        <v>376.80279999999999</v>
      </c>
      <c r="AB53" s="122">
        <v>504.654</v>
      </c>
      <c r="AC53" s="122">
        <v>643.90830000000005</v>
      </c>
      <c r="AD53" s="122">
        <v>505.66300000000007</v>
      </c>
      <c r="AE53" s="122">
        <v>372.30213101999971</v>
      </c>
      <c r="AF53" s="122">
        <v>441.36836536000607</v>
      </c>
      <c r="AG53" s="122">
        <v>749.75199999999927</v>
      </c>
      <c r="AI53"/>
      <c r="AJ53"/>
      <c r="AK53"/>
    </row>
    <row r="54" spans="1:37" s="6" customFormat="1">
      <c r="A54" s="95" t="s">
        <v>462</v>
      </c>
      <c r="B54" s="275"/>
      <c r="C54" s="275"/>
      <c r="D54" s="275"/>
      <c r="E54" s="275"/>
      <c r="F54" s="275"/>
      <c r="G54" s="275"/>
      <c r="H54" s="275"/>
      <c r="I54" s="275"/>
      <c r="J54" s="396">
        <v>2.6751762130315399E-2</v>
      </c>
      <c r="K54" s="396">
        <v>2.2368705558920593E-2</v>
      </c>
      <c r="L54" s="396">
        <v>2.7171939911822828E-2</v>
      </c>
      <c r="M54" s="396">
        <v>3.468346269484987E-2</v>
      </c>
      <c r="N54" s="396">
        <v>2.9209451900969387E-2</v>
      </c>
      <c r="O54" s="396">
        <v>2.4137135039240875E-2</v>
      </c>
      <c r="P54" s="396">
        <v>2.713329379082936E-2</v>
      </c>
      <c r="Q54" s="396">
        <v>3.9331834420168028E-2</v>
      </c>
      <c r="R54" s="396">
        <v>2.5571153101877089E-2</v>
      </c>
      <c r="S54" s="396">
        <v>2.7186261004076926E-2</v>
      </c>
      <c r="T54" s="396">
        <v>3.4262645551086005E-2</v>
      </c>
      <c r="U54" s="396">
        <v>4.0503387837358705E-2</v>
      </c>
      <c r="V54" s="396">
        <v>3.0035159204174745E-2</v>
      </c>
      <c r="W54" s="396">
        <v>2.2846564324456909E-2</v>
      </c>
      <c r="X54" s="396">
        <v>3.922720587358669E-2</v>
      </c>
      <c r="Y54" s="396">
        <v>3.3702081957145996E-2</v>
      </c>
      <c r="Z54" s="396">
        <v>2.8924974007662384E-2</v>
      </c>
      <c r="AA54" s="396">
        <v>1.9229924806857559E-2</v>
      </c>
      <c r="AB54" s="396">
        <v>2.3970512299912646E-2</v>
      </c>
      <c r="AC54" s="396">
        <v>2.9513438749141224E-2</v>
      </c>
      <c r="AD54" s="396">
        <v>2.5241296144797507E-2</v>
      </c>
      <c r="AE54" s="396">
        <v>1.6832220796345578E-2</v>
      </c>
      <c r="AF54" s="396">
        <v>1.9826706716430418E-2</v>
      </c>
      <c r="AG54" s="396">
        <v>3.173476604079678E-2</v>
      </c>
    </row>
    <row r="55" spans="1:37" s="6" customFormat="1">
      <c r="A55" s="95" t="s">
        <v>463</v>
      </c>
      <c r="B55" s="278"/>
      <c r="C55" s="278"/>
      <c r="D55" s="278"/>
      <c r="E55" s="278"/>
      <c r="F55" s="278"/>
      <c r="G55" s="278"/>
      <c r="H55" s="278"/>
      <c r="I55" s="278"/>
      <c r="J55" s="397">
        <v>60.070289988956112</v>
      </c>
      <c r="K55" s="397">
        <v>50.197746418363188</v>
      </c>
      <c r="L55" s="397">
        <v>60.549304760833301</v>
      </c>
      <c r="M55" s="397">
        <v>74.123182770655106</v>
      </c>
      <c r="N55" s="397">
        <v>76.824201620282608</v>
      </c>
      <c r="O55" s="397">
        <v>58.317480223149744</v>
      </c>
      <c r="P55" s="397">
        <v>65.164068614835159</v>
      </c>
      <c r="Q55" s="397">
        <v>102.43417768588114</v>
      </c>
      <c r="R55" s="397">
        <v>69.448602826433813</v>
      </c>
      <c r="S55" s="397">
        <v>72.753816174082502</v>
      </c>
      <c r="T55" s="397">
        <v>93.791712755938619</v>
      </c>
      <c r="U55" s="397">
        <v>115.21430226750817</v>
      </c>
      <c r="V55" s="397">
        <v>86.935412447601237</v>
      </c>
      <c r="W55" s="397">
        <v>62.873962638299268</v>
      </c>
      <c r="X55" s="397">
        <v>109.77773767472054</v>
      </c>
      <c r="Y55" s="397">
        <v>99.249136505857379</v>
      </c>
      <c r="Z55" s="397">
        <v>89.669684749824995</v>
      </c>
      <c r="AA55" s="397">
        <v>61.179188198619578</v>
      </c>
      <c r="AB55" s="397">
        <v>75.666342057308725</v>
      </c>
      <c r="AC55" s="397">
        <v>94.7297112874585</v>
      </c>
      <c r="AD55" s="397">
        <v>78.113300523258161</v>
      </c>
      <c r="AE55" s="397">
        <v>55.854236259611724</v>
      </c>
      <c r="AF55" s="397">
        <v>62.760431110137972</v>
      </c>
      <c r="AG55" s="397">
        <v>104.79739457389252</v>
      </c>
    </row>
    <row r="56" spans="1:37" s="25" customFormat="1">
      <c r="A56" s="24" t="s">
        <v>21</v>
      </c>
      <c r="B56" s="226">
        <v>350.89100000000002</v>
      </c>
      <c r="C56" s="226">
        <v>367.39999999999986</v>
      </c>
      <c r="D56" s="226">
        <v>375.50000000000011</v>
      </c>
      <c r="E56" s="226">
        <v>492.7000000000001</v>
      </c>
      <c r="F56" s="226">
        <v>422.86399999999998</v>
      </c>
      <c r="G56" s="226">
        <v>417.35300000000001</v>
      </c>
      <c r="H56" s="226">
        <v>483.101</v>
      </c>
      <c r="I56" s="226">
        <v>604.327</v>
      </c>
      <c r="J56" s="226">
        <v>521.17200000000003</v>
      </c>
      <c r="K56" s="226">
        <v>428.17600099999999</v>
      </c>
      <c r="L56" s="226">
        <v>546.20699999999999</v>
      </c>
      <c r="M56" s="226">
        <v>657.64199900000006</v>
      </c>
      <c r="N56" s="122">
        <v>589.524</v>
      </c>
      <c r="O56" s="122">
        <v>514.45799999999997</v>
      </c>
      <c r="P56" s="122">
        <v>593.05199999999991</v>
      </c>
      <c r="Q56" s="122">
        <v>819.83814299999995</v>
      </c>
      <c r="R56" s="122">
        <v>579.71600000000001</v>
      </c>
      <c r="S56" s="122">
        <v>661.27099999999996</v>
      </c>
      <c r="T56" s="122">
        <v>1098.52</v>
      </c>
      <c r="U56" s="122">
        <v>1074.84249505</v>
      </c>
      <c r="V56" s="122">
        <v>625.27887300999998</v>
      </c>
      <c r="W56" s="122">
        <v>721.83208035999701</v>
      </c>
      <c r="X56" s="122">
        <v>901.12832380000305</v>
      </c>
      <c r="Y56" s="122">
        <v>812.13342157000704</v>
      </c>
      <c r="Z56" s="122">
        <v>662.44367408000198</v>
      </c>
      <c r="AA56" s="14">
        <v>442.80079999999998</v>
      </c>
      <c r="AB56" s="14">
        <v>562.29999999999995</v>
      </c>
      <c r="AC56" s="14">
        <v>857.09430000000009</v>
      </c>
      <c r="AD56" s="14">
        <v>783</v>
      </c>
      <c r="AE56" s="14">
        <v>494.40313101999993</v>
      </c>
      <c r="AF56" s="14">
        <v>772.39131536000627</v>
      </c>
      <c r="AG56" s="14">
        <v>1884.2159999999999</v>
      </c>
    </row>
    <row r="57" spans="1:37" s="6" customFormat="1">
      <c r="A57" s="91" t="s">
        <v>404</v>
      </c>
      <c r="B57" s="225"/>
      <c r="C57" s="225"/>
      <c r="D57" s="225"/>
      <c r="E57" s="225"/>
      <c r="F57" s="225"/>
      <c r="G57" s="225"/>
      <c r="H57" s="225"/>
      <c r="I57" s="225"/>
      <c r="J57" s="225"/>
      <c r="K57" s="225"/>
      <c r="L57" s="225"/>
      <c r="M57" s="225"/>
      <c r="N57" s="93"/>
      <c r="O57" s="93"/>
      <c r="P57" s="93"/>
      <c r="Q57" s="93"/>
      <c r="R57" s="93"/>
      <c r="S57" s="93"/>
      <c r="T57" s="93"/>
      <c r="U57" s="93"/>
      <c r="V57" s="93"/>
      <c r="W57" s="93"/>
      <c r="X57" s="93"/>
      <c r="Y57" s="93"/>
      <c r="Z57" s="93">
        <v>98.192999999999998</v>
      </c>
      <c r="AA57" s="93">
        <v>133.143</v>
      </c>
      <c r="AB57" s="93">
        <v>133.488</v>
      </c>
      <c r="AC57" s="93">
        <v>128.08000000000001</v>
      </c>
      <c r="AD57" s="93">
        <v>134.286</v>
      </c>
      <c r="AE57" s="93">
        <v>132.80000000000001</v>
      </c>
      <c r="AF57" s="93">
        <v>139.34399999999999</v>
      </c>
      <c r="AG57" s="93">
        <v>142.54400000000001</v>
      </c>
    </row>
    <row r="58" spans="1:37" s="6" customFormat="1">
      <c r="A58" s="91" t="s">
        <v>652</v>
      </c>
      <c r="B58" s="225"/>
      <c r="C58" s="225"/>
      <c r="D58" s="225"/>
      <c r="E58" s="225"/>
      <c r="F58" s="225"/>
      <c r="G58" s="225"/>
      <c r="H58" s="225"/>
      <c r="I58" s="225"/>
      <c r="J58" s="225"/>
      <c r="K58" s="225"/>
      <c r="L58" s="225"/>
      <c r="M58" s="225"/>
      <c r="N58" s="93"/>
      <c r="O58" s="93"/>
      <c r="P58" s="93"/>
      <c r="Q58" s="93"/>
      <c r="R58" s="93"/>
      <c r="S58" s="93"/>
      <c r="T58" s="93"/>
      <c r="U58" s="93"/>
      <c r="V58" s="93"/>
      <c r="W58" s="93"/>
      <c r="X58" s="93"/>
      <c r="Y58" s="93"/>
      <c r="Z58" s="93"/>
      <c r="AA58" s="93"/>
      <c r="AB58" s="93"/>
      <c r="AC58" s="93"/>
      <c r="AD58" s="93">
        <v>-9.1999999999999993</v>
      </c>
      <c r="AE58" s="93">
        <v>-7.9</v>
      </c>
      <c r="AF58" s="93">
        <v>-7.79</v>
      </c>
      <c r="AG58" s="93">
        <v>-8.0350000000000037</v>
      </c>
      <c r="AH58" s="395"/>
    </row>
    <row r="59" spans="1:37" s="6" customFormat="1">
      <c r="A59" s="24" t="s">
        <v>466</v>
      </c>
      <c r="B59" s="124"/>
      <c r="C59" s="124"/>
      <c r="D59" s="124"/>
      <c r="E59" s="124"/>
      <c r="F59" s="124"/>
      <c r="G59" s="124"/>
      <c r="H59" s="124"/>
      <c r="I59" s="275"/>
      <c r="J59" s="226">
        <v>485.786</v>
      </c>
      <c r="K59" s="226">
        <v>437.03200099999998</v>
      </c>
      <c r="L59" s="226">
        <v>535.30200000000002</v>
      </c>
      <c r="M59" s="226">
        <v>625.05599900000004</v>
      </c>
      <c r="N59" s="122">
        <v>600.11</v>
      </c>
      <c r="O59" s="122">
        <v>507.84299999999996</v>
      </c>
      <c r="P59" s="122">
        <v>572.64099999999985</v>
      </c>
      <c r="Q59" s="122">
        <v>811.49099999999999</v>
      </c>
      <c r="R59" s="122">
        <v>585.29499999999996</v>
      </c>
      <c r="S59" s="122">
        <v>596.67099999999994</v>
      </c>
      <c r="T59" s="122">
        <v>736.26700000000005</v>
      </c>
      <c r="U59" s="122">
        <v>893.53949504999991</v>
      </c>
      <c r="V59" s="122">
        <v>681.73687300999995</v>
      </c>
      <c r="W59" s="122">
        <v>556.84400035999704</v>
      </c>
      <c r="X59" s="122">
        <v>894.07600000000298</v>
      </c>
      <c r="Y59" s="122">
        <v>806.055000000007</v>
      </c>
      <c r="Z59" s="122">
        <v>732.28567408000197</v>
      </c>
      <c r="AA59" s="122">
        <v>540.53579999999999</v>
      </c>
      <c r="AB59" s="122">
        <v>683.36400000000003</v>
      </c>
      <c r="AC59" s="122">
        <v>817.09030000000007</v>
      </c>
      <c r="AD59" s="122">
        <v>714.04399999999998</v>
      </c>
      <c r="AE59" s="122">
        <v>564.83413101999997</v>
      </c>
      <c r="AF59" s="122">
        <v>640.1520153600062</v>
      </c>
      <c r="AG59" s="122">
        <v>950.9899999999991</v>
      </c>
      <c r="AH59" s="443"/>
      <c r="AI59" s="444"/>
      <c r="AJ59" s="443"/>
    </row>
    <row r="60" spans="1:37" s="6" customFormat="1">
      <c r="A60" s="95" t="s">
        <v>412</v>
      </c>
      <c r="B60" s="124"/>
      <c r="C60" s="124"/>
      <c r="D60" s="124"/>
      <c r="E60" s="124"/>
      <c r="F60" s="124"/>
      <c r="G60" s="124"/>
      <c r="H60" s="124"/>
      <c r="I60" s="275"/>
      <c r="J60" s="396">
        <v>8.3838426886208461E-2</v>
      </c>
      <c r="K60" s="396">
        <v>7.1666649993818762E-2</v>
      </c>
      <c r="L60" s="396">
        <v>8.3219285088755965E-2</v>
      </c>
      <c r="M60" s="396">
        <v>4.2508468560492979E-2</v>
      </c>
      <c r="N60" s="396">
        <v>3.9406151970876532E-2</v>
      </c>
      <c r="O60" s="396">
        <v>3.4327899669356628E-2</v>
      </c>
      <c r="P60" s="396">
        <v>3.6616524930065272E-2</v>
      </c>
      <c r="Q60" s="396">
        <v>4.5599890251634544E-2</v>
      </c>
      <c r="R60" s="396">
        <v>3.5706677358222597E-2</v>
      </c>
      <c r="S60" s="396">
        <v>3.6206700488738357E-2</v>
      </c>
      <c r="T60" s="396">
        <v>4.2501335622339396E-2</v>
      </c>
      <c r="U60" s="396">
        <v>4.9783968579709161E-2</v>
      </c>
      <c r="V60" s="396">
        <v>3.8520224934758734E-2</v>
      </c>
      <c r="W60" s="396">
        <v>3.2254559208620755E-2</v>
      </c>
      <c r="X60" s="396">
        <v>4.8452103151937154E-2</v>
      </c>
      <c r="Y60" s="396">
        <v>4.1604612408250648E-2</v>
      </c>
      <c r="Z60" s="396">
        <v>3.7562789206819339E-2</v>
      </c>
      <c r="AA60" s="396">
        <v>2.7585948908592499E-2</v>
      </c>
      <c r="AB60" s="396">
        <v>3.2459041575648877E-2</v>
      </c>
      <c r="AC60" s="396">
        <v>3.7451209312828283E-2</v>
      </c>
      <c r="AD60" s="396">
        <v>3.564309839639402E-2</v>
      </c>
      <c r="AE60" s="396">
        <v>2.5645091336614512E-2</v>
      </c>
      <c r="AF60" s="396">
        <v>2.8756266326704846E-2</v>
      </c>
      <c r="AG60" s="396">
        <v>4.0252570392792994E-2</v>
      </c>
    </row>
    <row r="61" spans="1:37" s="6" customFormat="1">
      <c r="A61" s="95" t="s">
        <v>467</v>
      </c>
      <c r="B61" s="124"/>
      <c r="C61" s="124"/>
      <c r="D61" s="124"/>
      <c r="E61" s="124"/>
      <c r="F61" s="124"/>
      <c r="G61" s="124"/>
      <c r="H61" s="124"/>
      <c r="I61" s="275"/>
      <c r="J61" s="397">
        <v>83.838426886208467</v>
      </c>
      <c r="K61" s="397">
        <v>71.666649993818766</v>
      </c>
      <c r="L61" s="397">
        <v>83.219285088755967</v>
      </c>
      <c r="M61" s="397">
        <v>95.254145408097159</v>
      </c>
      <c r="N61" s="397">
        <v>100.94163417332335</v>
      </c>
      <c r="O61" s="397">
        <v>82.939280358475187</v>
      </c>
      <c r="P61" s="397">
        <v>87.939258734081676</v>
      </c>
      <c r="Q61" s="397">
        <v>124.91578574292205</v>
      </c>
      <c r="R61" s="397">
        <v>96.975636735004556</v>
      </c>
      <c r="S61" s="397">
        <v>96.893634296849626</v>
      </c>
      <c r="T61" s="397">
        <v>116.34457871884466</v>
      </c>
      <c r="U61" s="397">
        <v>141.61346766969069</v>
      </c>
      <c r="V61" s="397">
        <v>111.49505216580174</v>
      </c>
      <c r="W61" s="397">
        <v>89.040803523357383</v>
      </c>
      <c r="X61" s="397">
        <v>136.0744577536143</v>
      </c>
      <c r="Y61" s="397">
        <v>122.92779384677151</v>
      </c>
      <c r="Z61" s="397">
        <v>116.44758835763699</v>
      </c>
      <c r="AA61" s="397">
        <v>87.763523615778297</v>
      </c>
      <c r="AB61" s="397">
        <v>102.46159581346966</v>
      </c>
      <c r="AC61" s="397">
        <v>120.20768829161366</v>
      </c>
      <c r="AD61" s="397">
        <v>110.30337113617041</v>
      </c>
      <c r="AE61" s="397">
        <v>84.738647385794337</v>
      </c>
      <c r="AF61" s="397">
        <v>91.026497622337672</v>
      </c>
      <c r="AG61" s="397">
        <v>132.92565310372771</v>
      </c>
    </row>
    <row r="62" spans="1:37" s="6" customFormat="1">
      <c r="A62" s="24" t="s">
        <v>114</v>
      </c>
      <c r="B62" s="124"/>
      <c r="C62" s="124"/>
      <c r="D62" s="124"/>
      <c r="E62" s="124"/>
      <c r="F62" s="124"/>
      <c r="G62" s="124"/>
      <c r="H62" s="124"/>
      <c r="I62" s="275"/>
      <c r="J62" s="93">
        <v>22</v>
      </c>
      <c r="K62" s="126">
        <v>29.08</v>
      </c>
      <c r="L62" s="126">
        <v>32.988247947499993</v>
      </c>
      <c r="M62" s="126">
        <v>39.388171326833337</v>
      </c>
      <c r="N62" s="126">
        <v>40.5</v>
      </c>
      <c r="O62" s="126">
        <v>34.692</v>
      </c>
      <c r="P62" s="126">
        <v>47.019347261422872</v>
      </c>
      <c r="Q62" s="126">
        <v>38.580534840418274</v>
      </c>
      <c r="R62" s="126">
        <v>39.6</v>
      </c>
      <c r="S62" s="126">
        <v>43</v>
      </c>
      <c r="T62" s="126">
        <v>42.875550009999998</v>
      </c>
      <c r="U62" s="126">
        <v>45.307217739999999</v>
      </c>
      <c r="V62" s="126">
        <v>44.160736249999999</v>
      </c>
      <c r="W62" s="126">
        <v>49.350699259999999</v>
      </c>
      <c r="X62" s="126">
        <v>46.329056357737201</v>
      </c>
      <c r="Y62" s="126">
        <v>45.467739209999998</v>
      </c>
      <c r="Z62" s="126">
        <v>47.451019180000003</v>
      </c>
      <c r="AA62" s="126">
        <v>46.908500740000001</v>
      </c>
      <c r="AB62" s="14">
        <v>50.933924359999985</v>
      </c>
      <c r="AC62" s="14">
        <v>51.810255819999995</v>
      </c>
      <c r="AD62" s="14">
        <v>52.8818713</v>
      </c>
      <c r="AE62" s="14">
        <v>45.156942700000016</v>
      </c>
      <c r="AF62" s="14">
        <v>62.743601240000011</v>
      </c>
      <c r="AG62" s="14">
        <v>67.59156818000001</v>
      </c>
    </row>
    <row r="63" spans="1:37">
      <c r="A63" s="110" t="s">
        <v>82</v>
      </c>
      <c r="B63" s="368" t="s">
        <v>603</v>
      </c>
      <c r="C63" s="368" t="s">
        <v>604</v>
      </c>
      <c r="D63" s="368" t="s">
        <v>605</v>
      </c>
      <c r="E63" s="368" t="s">
        <v>606</v>
      </c>
      <c r="F63" s="368" t="s">
        <v>607</v>
      </c>
      <c r="G63" s="368" t="s">
        <v>608</v>
      </c>
      <c r="H63" s="368" t="s">
        <v>609</v>
      </c>
      <c r="I63" s="368" t="s">
        <v>610</v>
      </c>
      <c r="J63" s="368" t="s">
        <v>611</v>
      </c>
      <c r="K63" s="368" t="s">
        <v>612</v>
      </c>
      <c r="L63" s="368" t="s">
        <v>613</v>
      </c>
      <c r="M63" s="368" t="s">
        <v>614</v>
      </c>
      <c r="N63" s="368" t="s">
        <v>615</v>
      </c>
      <c r="O63" s="368" t="s">
        <v>616</v>
      </c>
      <c r="P63" s="368" t="s">
        <v>617</v>
      </c>
      <c r="Q63" s="368" t="s">
        <v>618</v>
      </c>
      <c r="R63" s="368" t="s">
        <v>619</v>
      </c>
      <c r="S63" s="368" t="s">
        <v>620</v>
      </c>
      <c r="T63" s="368" t="s">
        <v>621</v>
      </c>
      <c r="U63" s="368" t="s">
        <v>622</v>
      </c>
      <c r="V63" s="368" t="s">
        <v>623</v>
      </c>
      <c r="W63" s="368" t="s">
        <v>624</v>
      </c>
      <c r="X63" s="368" t="s">
        <v>625</v>
      </c>
      <c r="Y63" s="368" t="s">
        <v>626</v>
      </c>
      <c r="Z63" s="368" t="s">
        <v>627</v>
      </c>
      <c r="AA63" s="368" t="s">
        <v>628</v>
      </c>
      <c r="AB63" s="368" t="s">
        <v>629</v>
      </c>
      <c r="AC63" s="368" t="s">
        <v>643</v>
      </c>
      <c r="AD63" s="368" t="s">
        <v>648</v>
      </c>
      <c r="AE63" s="368" t="s">
        <v>662</v>
      </c>
      <c r="AF63" s="368" t="s">
        <v>694</v>
      </c>
      <c r="AG63" s="368" t="s">
        <v>704</v>
      </c>
    </row>
    <row r="64" spans="1:37" ht="15" customHeight="1">
      <c r="A64" s="110" t="s">
        <v>250</v>
      </c>
      <c r="B64" s="367" t="s">
        <v>10</v>
      </c>
      <c r="C64" s="367" t="s">
        <v>630</v>
      </c>
      <c r="D64" s="367" t="s">
        <v>631</v>
      </c>
      <c r="E64" s="367" t="s">
        <v>632</v>
      </c>
      <c r="F64" s="367" t="s">
        <v>10</v>
      </c>
      <c r="G64" s="367" t="s">
        <v>630</v>
      </c>
      <c r="H64" s="367" t="s">
        <v>631</v>
      </c>
      <c r="I64" s="367" t="s">
        <v>632</v>
      </c>
      <c r="J64" s="367" t="s">
        <v>10</v>
      </c>
      <c r="K64" s="367" t="s">
        <v>630</v>
      </c>
      <c r="L64" s="367" t="s">
        <v>631</v>
      </c>
      <c r="M64" s="367" t="s">
        <v>632</v>
      </c>
      <c r="N64" s="367" t="s">
        <v>10</v>
      </c>
      <c r="O64" s="367" t="s">
        <v>630</v>
      </c>
      <c r="P64" s="367" t="s">
        <v>631</v>
      </c>
      <c r="Q64" s="367" t="s">
        <v>632</v>
      </c>
      <c r="R64" s="367" t="s">
        <v>10</v>
      </c>
      <c r="S64" s="367" t="s">
        <v>630</v>
      </c>
      <c r="T64" s="367" t="s">
        <v>631</v>
      </c>
      <c r="U64" s="367" t="s">
        <v>632</v>
      </c>
      <c r="V64" s="367" t="s">
        <v>10</v>
      </c>
      <c r="W64" s="367" t="s">
        <v>630</v>
      </c>
      <c r="X64" s="367" t="s">
        <v>631</v>
      </c>
      <c r="Y64" s="367" t="s">
        <v>632</v>
      </c>
      <c r="Z64" s="367" t="s">
        <v>10</v>
      </c>
      <c r="AA64" s="367" t="s">
        <v>630</v>
      </c>
      <c r="AB64" s="367" t="s">
        <v>631</v>
      </c>
      <c r="AC64" s="367" t="s">
        <v>632</v>
      </c>
      <c r="AD64" s="367" t="s">
        <v>10</v>
      </c>
      <c r="AE64" s="367" t="s">
        <v>630</v>
      </c>
      <c r="AF64" s="367" t="s">
        <v>631</v>
      </c>
      <c r="AG64" s="367" t="s">
        <v>632</v>
      </c>
    </row>
    <row r="65" spans="1:36" s="130" customFormat="1">
      <c r="A65" s="127" t="s">
        <v>82</v>
      </c>
      <c r="B65" s="286">
        <v>196.2</v>
      </c>
      <c r="C65" s="286">
        <v>160.5</v>
      </c>
      <c r="D65" s="286">
        <v>197.4</v>
      </c>
      <c r="E65" s="286">
        <v>165.8</v>
      </c>
      <c r="F65" s="286">
        <v>153.5</v>
      </c>
      <c r="G65" s="286">
        <v>89.257999999999996</v>
      </c>
      <c r="H65" s="287">
        <v>143.4</v>
      </c>
      <c r="I65" s="287">
        <v>448.6</v>
      </c>
      <c r="J65" s="286">
        <v>277.8</v>
      </c>
      <c r="K65" s="286">
        <v>128.789624</v>
      </c>
      <c r="L65" s="286">
        <v>195.74199999999999</v>
      </c>
      <c r="M65" s="286">
        <v>192.22570099999999</v>
      </c>
      <c r="N65" s="129">
        <v>247.07146800000001</v>
      </c>
      <c r="O65" s="129">
        <v>117.779616</v>
      </c>
      <c r="P65" s="129">
        <v>208.571417</v>
      </c>
      <c r="Q65" s="129">
        <v>234.990126</v>
      </c>
      <c r="R65" s="129">
        <v>179.16444899999999</v>
      </c>
      <c r="S65" s="129">
        <v>225.8</v>
      </c>
      <c r="T65" s="129">
        <v>191.63300000000001</v>
      </c>
      <c r="U65" s="129">
        <v>200.36554317</v>
      </c>
      <c r="V65" s="129">
        <v>226.79616065265</v>
      </c>
      <c r="W65" s="129">
        <v>202.18576402000002</v>
      </c>
      <c r="X65" s="129">
        <v>185.44198511000002</v>
      </c>
      <c r="Y65" s="129">
        <v>166.56069516999997</v>
      </c>
      <c r="Z65" s="129">
        <v>257.17099999999999</v>
      </c>
      <c r="AA65" s="129">
        <v>203.09</v>
      </c>
      <c r="AB65" s="402">
        <v>188.38274272000001</v>
      </c>
      <c r="AC65" s="402">
        <v>208.54224175999974</v>
      </c>
      <c r="AD65" s="402">
        <v>276.84510486000005</v>
      </c>
      <c r="AE65" s="402">
        <v>228.49164644000001</v>
      </c>
      <c r="AF65" s="402">
        <v>250.26384087999989</v>
      </c>
      <c r="AG65" s="402">
        <v>250.30000000000004</v>
      </c>
      <c r="AH65" s="443"/>
      <c r="AI65" s="444"/>
      <c r="AJ65" s="443"/>
    </row>
    <row r="66" spans="1:36">
      <c r="A66" s="110" t="s">
        <v>468</v>
      </c>
      <c r="B66" s="117" t="s">
        <v>603</v>
      </c>
      <c r="C66" s="117" t="s">
        <v>604</v>
      </c>
      <c r="D66" s="117" t="s">
        <v>605</v>
      </c>
      <c r="E66" s="117" t="s">
        <v>606</v>
      </c>
      <c r="F66" s="117" t="s">
        <v>607</v>
      </c>
      <c r="G66" s="117" t="s">
        <v>608</v>
      </c>
      <c r="H66" s="117" t="s">
        <v>609</v>
      </c>
      <c r="I66" s="117" t="s">
        <v>610</v>
      </c>
      <c r="J66" s="117" t="s">
        <v>611</v>
      </c>
      <c r="K66" s="117" t="s">
        <v>612</v>
      </c>
      <c r="L66" s="117" t="s">
        <v>613</v>
      </c>
      <c r="M66" s="117" t="s">
        <v>614</v>
      </c>
      <c r="N66" s="117" t="s">
        <v>615</v>
      </c>
      <c r="O66" s="117" t="s">
        <v>616</v>
      </c>
      <c r="P66" s="117" t="s">
        <v>617</v>
      </c>
      <c r="Q66" s="117" t="s">
        <v>618</v>
      </c>
      <c r="R66" s="117" t="s">
        <v>619</v>
      </c>
      <c r="S66" s="117" t="s">
        <v>620</v>
      </c>
      <c r="T66" s="117" t="s">
        <v>621</v>
      </c>
      <c r="U66" s="117" t="s">
        <v>622</v>
      </c>
      <c r="V66" s="117" t="s">
        <v>623</v>
      </c>
      <c r="W66" s="117" t="s">
        <v>624</v>
      </c>
      <c r="X66" s="117" t="s">
        <v>625</v>
      </c>
      <c r="Y66" s="117" t="s">
        <v>626</v>
      </c>
      <c r="Z66" s="117" t="s">
        <v>627</v>
      </c>
      <c r="AA66" s="117" t="s">
        <v>628</v>
      </c>
      <c r="AB66" s="117" t="s">
        <v>629</v>
      </c>
      <c r="AC66" s="117" t="s">
        <v>643</v>
      </c>
      <c r="AD66" s="117" t="s">
        <v>648</v>
      </c>
      <c r="AE66" s="117" t="s">
        <v>662</v>
      </c>
      <c r="AF66" s="117" t="s">
        <v>694</v>
      </c>
      <c r="AG66" s="117" t="s">
        <v>704</v>
      </c>
    </row>
    <row r="67" spans="1:36" ht="15" customHeight="1">
      <c r="A67" s="110" t="s">
        <v>250</v>
      </c>
      <c r="B67" s="131" t="s">
        <v>10</v>
      </c>
      <c r="C67" s="131" t="s">
        <v>630</v>
      </c>
      <c r="D67" s="131" t="s">
        <v>631</v>
      </c>
      <c r="E67" s="131" t="s">
        <v>632</v>
      </c>
      <c r="F67" s="131" t="s">
        <v>10</v>
      </c>
      <c r="G67" s="131" t="s">
        <v>630</v>
      </c>
      <c r="H67" s="131" t="s">
        <v>631</v>
      </c>
      <c r="I67" s="131" t="s">
        <v>632</v>
      </c>
      <c r="J67" s="131" t="s">
        <v>10</v>
      </c>
      <c r="K67" s="131" t="s">
        <v>630</v>
      </c>
      <c r="L67" s="131" t="s">
        <v>631</v>
      </c>
      <c r="M67" s="131" t="s">
        <v>632</v>
      </c>
      <c r="N67" s="131" t="s">
        <v>10</v>
      </c>
      <c r="O67" s="131" t="s">
        <v>630</v>
      </c>
      <c r="P67" s="131" t="s">
        <v>631</v>
      </c>
      <c r="Q67" s="131" t="s">
        <v>632</v>
      </c>
      <c r="R67" s="131" t="s">
        <v>10</v>
      </c>
      <c r="S67" s="131" t="s">
        <v>630</v>
      </c>
      <c r="T67" s="131" t="s">
        <v>631</v>
      </c>
      <c r="U67" s="131" t="s">
        <v>632</v>
      </c>
      <c r="V67" s="131" t="s">
        <v>10</v>
      </c>
      <c r="W67" s="131" t="s">
        <v>630</v>
      </c>
      <c r="X67" s="131" t="s">
        <v>631</v>
      </c>
      <c r="Y67" s="131" t="s">
        <v>632</v>
      </c>
      <c r="Z67" s="131" t="s">
        <v>10</v>
      </c>
      <c r="AA67" s="131" t="s">
        <v>630</v>
      </c>
      <c r="AB67" s="131" t="s">
        <v>631</v>
      </c>
      <c r="AC67" s="131" t="s">
        <v>632</v>
      </c>
      <c r="AD67" s="131" t="s">
        <v>10</v>
      </c>
      <c r="AE67" s="131" t="s">
        <v>630</v>
      </c>
      <c r="AF67" s="131" t="s">
        <v>631</v>
      </c>
      <c r="AG67" s="131" t="s">
        <v>632</v>
      </c>
    </row>
    <row r="68" spans="1:36" s="34" customFormat="1">
      <c r="A68" s="132" t="s">
        <v>469</v>
      </c>
      <c r="B68" s="70">
        <v>11416.344000000001</v>
      </c>
      <c r="C68" s="70">
        <v>11618.147000000001</v>
      </c>
      <c r="D68" s="70">
        <v>11282.72</v>
      </c>
      <c r="E68" s="70">
        <v>11794.794000000002</v>
      </c>
      <c r="F68" s="70">
        <v>11580.775681700001</v>
      </c>
      <c r="G68" s="70">
        <v>11559.324681940001</v>
      </c>
      <c r="H68" s="70">
        <v>11500.56968194</v>
      </c>
      <c r="I68" s="70">
        <v>11496.353999999999</v>
      </c>
      <c r="J68" s="70">
        <v>11458.032999999999</v>
      </c>
      <c r="K68" s="70">
        <v>12370.915903000001</v>
      </c>
      <c r="L68" s="70">
        <v>12495.366678999999</v>
      </c>
      <c r="M68" s="70">
        <v>13098.820646000002</v>
      </c>
      <c r="N68" s="70">
        <v>13025.170180000001</v>
      </c>
      <c r="O68" s="70">
        <v>13326.503686</v>
      </c>
      <c r="P68" s="70">
        <v>12209.36652942</v>
      </c>
      <c r="Q68" s="70">
        <v>13511.855624</v>
      </c>
      <c r="R68" s="33">
        <v>13193.785724000001</v>
      </c>
      <c r="S68" s="33">
        <v>13495.145068</v>
      </c>
      <c r="T68" s="33">
        <v>13973.948726000001</v>
      </c>
      <c r="U68" s="33">
        <v>15020.68491804</v>
      </c>
      <c r="V68" s="33">
        <v>13439.43865428</v>
      </c>
      <c r="W68" s="33">
        <v>13722.254863439997</v>
      </c>
      <c r="X68" s="33">
        <v>14273.51708519</v>
      </c>
      <c r="Y68" s="33">
        <v>16079.899438150003</v>
      </c>
      <c r="Z68" s="334">
        <v>15578.030107539998</v>
      </c>
      <c r="AA68" s="334">
        <v>16634.906880760005</v>
      </c>
      <c r="AB68" s="334">
        <v>18376.335673780002</v>
      </c>
      <c r="AC68" s="334">
        <v>20746.120951659996</v>
      </c>
      <c r="AD68" s="334">
        <v>22653.179099579997</v>
      </c>
      <c r="AE68" s="334">
        <v>23507.43197418001</v>
      </c>
      <c r="AF68" s="334">
        <v>23903.498940920032</v>
      </c>
      <c r="AG68" s="334">
        <v>24252.101901120008</v>
      </c>
      <c r="AH68" s="393"/>
      <c r="AI68" s="393"/>
    </row>
    <row r="69" spans="1:36" s="34" customFormat="1">
      <c r="A69" s="134" t="s">
        <v>284</v>
      </c>
      <c r="B69" s="54">
        <v>35.377000000000002</v>
      </c>
      <c r="C69" s="54">
        <v>94.116</v>
      </c>
      <c r="D69" s="54">
        <v>91.902000000000001</v>
      </c>
      <c r="E69" s="54">
        <v>119.098</v>
      </c>
      <c r="F69" s="54">
        <v>138.71299999999999</v>
      </c>
      <c r="G69" s="54">
        <v>168.93</v>
      </c>
      <c r="H69" s="54">
        <v>354.50299999999999</v>
      </c>
      <c r="I69" s="54">
        <v>328.99200000000002</v>
      </c>
      <c r="J69" s="54">
        <v>566.60599999999999</v>
      </c>
      <c r="K69" s="54">
        <v>327.59100000000001</v>
      </c>
      <c r="L69" s="54">
        <v>198.98699999999999</v>
      </c>
      <c r="M69" s="54">
        <v>173.47</v>
      </c>
      <c r="N69" s="54">
        <v>232.94300000000001</v>
      </c>
      <c r="O69" s="54">
        <v>133.18199999999999</v>
      </c>
      <c r="P69" s="54">
        <v>220.78800000000001</v>
      </c>
      <c r="Q69" s="54">
        <v>885.88</v>
      </c>
      <c r="R69" s="79">
        <v>1384.9570000000001</v>
      </c>
      <c r="S69" s="79">
        <v>974.96199999999999</v>
      </c>
      <c r="T69" s="79">
        <v>1103.3320000000001</v>
      </c>
      <c r="U69" s="79">
        <v>757.14</v>
      </c>
      <c r="V69" s="79">
        <v>517.78899999999999</v>
      </c>
      <c r="W69" s="79">
        <v>397.154</v>
      </c>
      <c r="X69" s="79">
        <v>206.143</v>
      </c>
      <c r="Y69" s="79">
        <v>1221.8900000000001</v>
      </c>
      <c r="Z69" s="335">
        <v>1420.336</v>
      </c>
      <c r="AA69" s="335">
        <v>691.69500000000005</v>
      </c>
      <c r="AB69" s="79">
        <v>1956.0060000000001</v>
      </c>
      <c r="AC69" s="79">
        <v>863.28784210000003</v>
      </c>
      <c r="AD69" s="79">
        <v>2316.5909999999999</v>
      </c>
      <c r="AE69" s="79">
        <v>1540.829</v>
      </c>
      <c r="AF69" s="79">
        <v>1578.192</v>
      </c>
      <c r="AG69" s="79">
        <v>1036.1510000000001</v>
      </c>
      <c r="AH69" s="393"/>
    </row>
    <row r="70" spans="1:36" s="34" customFormat="1">
      <c r="A70" s="134" t="s">
        <v>354</v>
      </c>
      <c r="B70" s="54" t="s">
        <v>142</v>
      </c>
      <c r="C70" s="54" t="s">
        <v>142</v>
      </c>
      <c r="D70" s="54" t="s">
        <v>142</v>
      </c>
      <c r="E70" s="54" t="s">
        <v>142</v>
      </c>
      <c r="F70" s="54">
        <v>0</v>
      </c>
      <c r="G70" s="54">
        <v>0</v>
      </c>
      <c r="H70" s="54">
        <v>0</v>
      </c>
      <c r="I70" s="54">
        <v>0</v>
      </c>
      <c r="J70" s="54">
        <v>0</v>
      </c>
      <c r="K70" s="54">
        <v>0</v>
      </c>
      <c r="L70" s="54">
        <v>0</v>
      </c>
      <c r="M70" s="54">
        <v>0</v>
      </c>
      <c r="N70" s="54">
        <v>0</v>
      </c>
      <c r="O70" s="54">
        <v>0</v>
      </c>
      <c r="P70" s="54">
        <v>0</v>
      </c>
      <c r="Q70" s="54">
        <v>0</v>
      </c>
      <c r="R70" s="79">
        <v>0</v>
      </c>
      <c r="S70" s="79">
        <v>0</v>
      </c>
      <c r="T70" s="79">
        <v>0</v>
      </c>
      <c r="U70" s="79">
        <v>0</v>
      </c>
      <c r="V70" s="79">
        <v>0</v>
      </c>
      <c r="W70" s="79">
        <v>0</v>
      </c>
      <c r="X70" s="79">
        <v>0</v>
      </c>
      <c r="Y70" s="79">
        <v>0</v>
      </c>
      <c r="Z70" s="335">
        <v>0</v>
      </c>
      <c r="AA70" s="335">
        <v>0</v>
      </c>
      <c r="AB70" s="79">
        <v>0</v>
      </c>
      <c r="AC70" s="79">
        <v>0</v>
      </c>
      <c r="AD70" s="79"/>
      <c r="AE70" s="79"/>
      <c r="AF70" s="79"/>
      <c r="AG70" s="79"/>
      <c r="AH70" s="393"/>
    </row>
    <row r="71" spans="1:36" s="34" customFormat="1">
      <c r="A71" s="134" t="s">
        <v>470</v>
      </c>
      <c r="B71" s="54">
        <v>1080.4739999999999</v>
      </c>
      <c r="C71" s="54">
        <v>1091.317</v>
      </c>
      <c r="D71" s="54">
        <v>1162.566</v>
      </c>
      <c r="E71" s="54">
        <v>1365.7570000000001</v>
      </c>
      <c r="F71" s="54">
        <v>1290.683</v>
      </c>
      <c r="G71" s="54">
        <v>1245.1790000000001</v>
      </c>
      <c r="H71" s="54">
        <v>1140.0119999999999</v>
      </c>
      <c r="I71" s="54">
        <v>1435.095</v>
      </c>
      <c r="J71" s="54">
        <v>1190.8320000000001</v>
      </c>
      <c r="K71" s="54">
        <v>1347.1949999999999</v>
      </c>
      <c r="L71" s="54">
        <v>1449.5060000000001</v>
      </c>
      <c r="M71" s="54">
        <v>1665.2199999999998</v>
      </c>
      <c r="N71" s="54">
        <v>1273.5360000000001</v>
      </c>
      <c r="O71" s="54">
        <v>1464.8330000000001</v>
      </c>
      <c r="P71" s="54">
        <v>1486.4319999999998</v>
      </c>
      <c r="Q71" s="54">
        <v>1773.7710000000002</v>
      </c>
      <c r="R71" s="79">
        <v>1300.9859999999999</v>
      </c>
      <c r="S71" s="79">
        <v>1433.664</v>
      </c>
      <c r="T71" s="79">
        <v>1653.502</v>
      </c>
      <c r="U71" s="79">
        <v>2151.2529999999997</v>
      </c>
      <c r="V71" s="79">
        <v>1530.6130000000001</v>
      </c>
      <c r="W71" s="79">
        <v>1509.799</v>
      </c>
      <c r="X71" s="79">
        <v>1849.4049999999997</v>
      </c>
      <c r="Y71" s="79">
        <v>2248.7689999999998</v>
      </c>
      <c r="Z71" s="335">
        <v>2154.402</v>
      </c>
      <c r="AA71" s="335">
        <v>2053.2560000000003</v>
      </c>
      <c r="AB71" s="79">
        <v>2251.1639999999998</v>
      </c>
      <c r="AC71" s="79">
        <v>2180.0787706699998</v>
      </c>
      <c r="AD71" s="79">
        <v>2048.34</v>
      </c>
      <c r="AE71" s="79">
        <v>2050.4570000000003</v>
      </c>
      <c r="AF71" s="79">
        <v>1874.7129999999997</v>
      </c>
      <c r="AG71" s="79">
        <v>2056.71</v>
      </c>
    </row>
    <row r="72" spans="1:36" s="34" customFormat="1">
      <c r="A72" s="134" t="s">
        <v>289</v>
      </c>
      <c r="B72" s="54">
        <v>730.49199999999996</v>
      </c>
      <c r="C72" s="54">
        <v>766.34400000000005</v>
      </c>
      <c r="D72" s="54">
        <v>803.48400000000004</v>
      </c>
      <c r="E72" s="54">
        <v>829.70600000000002</v>
      </c>
      <c r="F72" s="54">
        <v>906.86999976000004</v>
      </c>
      <c r="G72" s="54">
        <v>852.71100000000001</v>
      </c>
      <c r="H72" s="54">
        <v>1302.8340000000001</v>
      </c>
      <c r="I72" s="54">
        <v>1057.049</v>
      </c>
      <c r="J72" s="54">
        <v>941.98199999999997</v>
      </c>
      <c r="K72" s="54">
        <v>1113.864</v>
      </c>
      <c r="L72" s="54">
        <v>1069.5619999999999</v>
      </c>
      <c r="M72" s="54">
        <v>1128.771</v>
      </c>
      <c r="N72" s="54">
        <v>1079.085</v>
      </c>
      <c r="O72" s="54">
        <v>1451.604</v>
      </c>
      <c r="P72" s="54">
        <v>1359.8230000000001</v>
      </c>
      <c r="Q72" s="54">
        <v>1287.9459999999999</v>
      </c>
      <c r="R72" s="79">
        <v>1184.2639999999999</v>
      </c>
      <c r="S72" s="79">
        <v>1489.635</v>
      </c>
      <c r="T72" s="79">
        <v>1540.8219999999999</v>
      </c>
      <c r="U72" s="79">
        <v>2108.82549505</v>
      </c>
      <c r="V72" s="79">
        <v>1695.3133680599999</v>
      </c>
      <c r="W72" s="79">
        <v>2005.64044842</v>
      </c>
      <c r="X72" s="79">
        <v>1984.8797722199999</v>
      </c>
      <c r="Y72" s="79">
        <v>2416.8331937899998</v>
      </c>
      <c r="Z72" s="335">
        <v>1882.3528678599998</v>
      </c>
      <c r="AA72" s="335">
        <v>2427.5756678600001</v>
      </c>
      <c r="AB72" s="79">
        <v>2175.6815302</v>
      </c>
      <c r="AC72" s="79">
        <v>2078.0031989900008</v>
      </c>
      <c r="AD72" s="79">
        <v>2168.1880000000001</v>
      </c>
      <c r="AE72" s="79">
        <v>2329.7057216800004</v>
      </c>
      <c r="AF72" s="79">
        <v>2630.7333788000005</v>
      </c>
      <c r="AG72" s="79">
        <v>3007.8929999999996</v>
      </c>
    </row>
    <row r="73" spans="1:36" s="34" customFormat="1">
      <c r="A73" s="134" t="s">
        <v>471</v>
      </c>
      <c r="B73" s="54"/>
      <c r="C73" s="54"/>
      <c r="D73" s="54"/>
      <c r="E73" s="54"/>
      <c r="F73" s="54"/>
      <c r="G73" s="54"/>
      <c r="H73" s="54"/>
      <c r="I73" s="54"/>
      <c r="J73" s="54"/>
      <c r="K73" s="54"/>
      <c r="L73" s="54"/>
      <c r="M73" s="54"/>
      <c r="N73" s="54"/>
      <c r="O73" s="54"/>
      <c r="P73" s="54"/>
      <c r="Q73" s="54"/>
      <c r="R73" s="79"/>
      <c r="S73" s="79"/>
      <c r="T73" s="79"/>
      <c r="U73" s="79"/>
      <c r="V73" s="79"/>
      <c r="W73" s="79"/>
      <c r="X73" s="79"/>
      <c r="Y73" s="79"/>
      <c r="Z73" s="335"/>
      <c r="AA73" s="335"/>
      <c r="AB73" s="79">
        <v>459.61900000000003</v>
      </c>
      <c r="AC73" s="79">
        <v>472.37599999999998</v>
      </c>
      <c r="AD73" s="79">
        <v>485.89400000000001</v>
      </c>
      <c r="AE73" s="79">
        <v>498.29</v>
      </c>
      <c r="AF73" s="79">
        <v>518.93399999999997</v>
      </c>
      <c r="AG73" s="79">
        <v>520.19799999999998</v>
      </c>
    </row>
    <row r="74" spans="1:36" s="34" customFormat="1">
      <c r="A74" s="134" t="s">
        <v>472</v>
      </c>
      <c r="B74" s="54">
        <v>1565.08</v>
      </c>
      <c r="C74" s="54">
        <v>1626.0650000000001</v>
      </c>
      <c r="D74" s="54">
        <v>1231.9770000000001</v>
      </c>
      <c r="E74" s="54">
        <v>1541.4680000000001</v>
      </c>
      <c r="F74" s="54">
        <v>1297.4720000000002</v>
      </c>
      <c r="G74" s="54">
        <v>1445.431</v>
      </c>
      <c r="H74" s="54">
        <v>857.2829999999999</v>
      </c>
      <c r="I74" s="54">
        <v>484.47499999999991</v>
      </c>
      <c r="J74" s="54">
        <v>557.55200000000013</v>
      </c>
      <c r="K74" s="54">
        <v>570.88400000000001</v>
      </c>
      <c r="L74" s="54">
        <v>475.35399999999981</v>
      </c>
      <c r="M74" s="54">
        <v>521.63005700000031</v>
      </c>
      <c r="N74" s="54">
        <v>722.41899999999987</v>
      </c>
      <c r="O74" s="54">
        <v>634.88999999999987</v>
      </c>
      <c r="P74" s="54">
        <v>822.85000000000036</v>
      </c>
      <c r="Q74" s="54">
        <v>1068.8479999999995</v>
      </c>
      <c r="R74" s="79">
        <v>1338.9799999999993</v>
      </c>
      <c r="S74" s="79">
        <v>1534.4539999999997</v>
      </c>
      <c r="T74" s="79">
        <v>1395.7970000000005</v>
      </c>
      <c r="U74" s="79">
        <v>1634.4779999900002</v>
      </c>
      <c r="V74" s="79">
        <v>1314.4457338899997</v>
      </c>
      <c r="W74" s="79">
        <v>1413.1039527299999</v>
      </c>
      <c r="X74" s="79">
        <v>1627.3839929999995</v>
      </c>
      <c r="Y74" s="79">
        <v>1465.7430000100003</v>
      </c>
      <c r="Z74" s="335">
        <v>1779.8109999799999</v>
      </c>
      <c r="AA74" s="335">
        <v>2403.9109999800003</v>
      </c>
      <c r="AB74" s="79">
        <v>2312.5460000000012</v>
      </c>
      <c r="AC74" s="79">
        <v>2610.6775682399993</v>
      </c>
      <c r="AD74" s="79">
        <v>2194.4031887199981</v>
      </c>
      <c r="AE74" s="79">
        <v>4012.4283334200004</v>
      </c>
      <c r="AF74" s="79">
        <v>3930.8296425599983</v>
      </c>
      <c r="AG74" s="79">
        <v>3610.9766260200004</v>
      </c>
      <c r="AH74" s="400"/>
      <c r="AI74" s="400"/>
      <c r="AJ74" s="401"/>
    </row>
    <row r="75" spans="1:36" s="34" customFormat="1">
      <c r="A75" s="134" t="s">
        <v>304</v>
      </c>
      <c r="B75" s="54" t="s">
        <v>142</v>
      </c>
      <c r="C75" s="54" t="s">
        <v>142</v>
      </c>
      <c r="D75" s="54" t="s">
        <v>142</v>
      </c>
      <c r="E75" s="54" t="s">
        <v>142</v>
      </c>
      <c r="F75" s="54">
        <v>0</v>
      </c>
      <c r="G75" s="54">
        <v>0</v>
      </c>
      <c r="H75" s="54">
        <v>0</v>
      </c>
      <c r="I75" s="54">
        <v>254.82599999999999</v>
      </c>
      <c r="J75" s="54">
        <v>255.71100000000001</v>
      </c>
      <c r="K75" s="54">
        <v>257.78899999999999</v>
      </c>
      <c r="L75" s="54">
        <v>256.54599999999999</v>
      </c>
      <c r="M75" s="54">
        <v>256.72899999999998</v>
      </c>
      <c r="N75" s="54">
        <v>258.97699999999998</v>
      </c>
      <c r="O75" s="54">
        <v>262.041</v>
      </c>
      <c r="P75" s="54">
        <v>262.30399999999997</v>
      </c>
      <c r="Q75" s="54">
        <v>248.45599999999999</v>
      </c>
      <c r="R75" s="79">
        <v>0</v>
      </c>
      <c r="S75" s="79">
        <v>0</v>
      </c>
      <c r="T75" s="79">
        <v>0</v>
      </c>
      <c r="U75" s="79">
        <v>0</v>
      </c>
      <c r="V75" s="79">
        <v>0</v>
      </c>
      <c r="W75" s="79">
        <v>0</v>
      </c>
      <c r="X75" s="79">
        <v>0</v>
      </c>
      <c r="Y75" s="79">
        <v>0</v>
      </c>
      <c r="Z75" s="335">
        <v>0</v>
      </c>
      <c r="AA75" s="335">
        <v>341.01</v>
      </c>
      <c r="AB75" s="79">
        <v>341.01</v>
      </c>
      <c r="AC75" s="79">
        <v>3509.5796305399999</v>
      </c>
      <c r="AD75" s="79">
        <v>3202.8649999999998</v>
      </c>
      <c r="AE75" s="79">
        <v>3186.989</v>
      </c>
      <c r="AF75" s="79">
        <v>2561.6750000000002</v>
      </c>
      <c r="AG75" s="79">
        <v>2612.8519999999999</v>
      </c>
      <c r="AH75" s="220"/>
      <c r="AI75" s="393"/>
    </row>
    <row r="76" spans="1:36" s="34" customFormat="1">
      <c r="A76" s="134" t="s">
        <v>473</v>
      </c>
      <c r="B76" s="54" t="s">
        <v>142</v>
      </c>
      <c r="C76" s="54" t="s">
        <v>142</v>
      </c>
      <c r="D76" s="54" t="s">
        <v>142</v>
      </c>
      <c r="E76" s="54" t="s">
        <v>142</v>
      </c>
      <c r="F76" s="54">
        <v>0</v>
      </c>
      <c r="G76" s="54">
        <v>0</v>
      </c>
      <c r="H76" s="54">
        <v>0</v>
      </c>
      <c r="I76" s="54">
        <v>0</v>
      </c>
      <c r="J76" s="54">
        <v>0</v>
      </c>
      <c r="K76" s="54">
        <v>0</v>
      </c>
      <c r="L76" s="54">
        <v>0</v>
      </c>
      <c r="M76" s="54">
        <v>0</v>
      </c>
      <c r="N76" s="54">
        <v>0</v>
      </c>
      <c r="O76" s="54">
        <v>0</v>
      </c>
      <c r="P76" s="54">
        <v>0</v>
      </c>
      <c r="Q76" s="54">
        <v>0</v>
      </c>
      <c r="R76" s="79">
        <v>0</v>
      </c>
      <c r="S76" s="79">
        <v>0</v>
      </c>
      <c r="T76" s="79">
        <v>0</v>
      </c>
      <c r="U76" s="79">
        <v>0</v>
      </c>
      <c r="V76" s="79">
        <v>0</v>
      </c>
      <c r="W76" s="79">
        <v>0</v>
      </c>
      <c r="X76" s="79">
        <v>0</v>
      </c>
      <c r="Y76" s="79">
        <v>0</v>
      </c>
      <c r="Z76" s="335">
        <v>0</v>
      </c>
      <c r="AA76" s="335">
        <v>0</v>
      </c>
      <c r="AB76" s="79">
        <v>0</v>
      </c>
      <c r="AC76" s="79">
        <v>0</v>
      </c>
      <c r="AD76" s="79">
        <v>0</v>
      </c>
      <c r="AE76" s="79">
        <v>0</v>
      </c>
      <c r="AF76" s="79">
        <v>0</v>
      </c>
      <c r="AG76" s="79">
        <v>0</v>
      </c>
    </row>
    <row r="77" spans="1:36" s="34" customFormat="1">
      <c r="A77" s="134" t="s">
        <v>474</v>
      </c>
      <c r="B77" s="54" t="s">
        <v>142</v>
      </c>
      <c r="C77" s="54" t="s">
        <v>142</v>
      </c>
      <c r="D77" s="54" t="s">
        <v>142</v>
      </c>
      <c r="E77" s="54" t="s">
        <v>142</v>
      </c>
      <c r="F77" s="54">
        <v>0</v>
      </c>
      <c r="G77" s="54">
        <v>0</v>
      </c>
      <c r="H77" s="54">
        <v>0</v>
      </c>
      <c r="I77" s="54">
        <v>0</v>
      </c>
      <c r="J77" s="54">
        <v>0</v>
      </c>
      <c r="K77" s="54">
        <v>0</v>
      </c>
      <c r="L77" s="54">
        <v>0</v>
      </c>
      <c r="M77" s="54">
        <v>0</v>
      </c>
      <c r="N77" s="54">
        <v>0</v>
      </c>
      <c r="O77" s="54">
        <v>0</v>
      </c>
      <c r="P77" s="54">
        <v>0</v>
      </c>
      <c r="Q77" s="54">
        <v>0</v>
      </c>
      <c r="R77" s="79">
        <v>0</v>
      </c>
      <c r="S77" s="79">
        <v>0</v>
      </c>
      <c r="T77" s="79">
        <v>0</v>
      </c>
      <c r="U77" s="79">
        <v>0</v>
      </c>
      <c r="V77" s="79">
        <v>0</v>
      </c>
      <c r="W77" s="79">
        <v>0</v>
      </c>
      <c r="X77" s="79">
        <v>0</v>
      </c>
      <c r="Y77" s="79">
        <v>0</v>
      </c>
      <c r="Z77" s="335">
        <v>0</v>
      </c>
      <c r="AA77" s="335">
        <v>0</v>
      </c>
      <c r="AB77" s="79">
        <v>0</v>
      </c>
      <c r="AC77" s="79">
        <v>0</v>
      </c>
      <c r="AD77" s="79">
        <v>0</v>
      </c>
      <c r="AE77" s="79">
        <v>0</v>
      </c>
      <c r="AF77" s="79">
        <v>0</v>
      </c>
      <c r="AG77" s="79">
        <v>0</v>
      </c>
    </row>
    <row r="78" spans="1:36" s="34" customFormat="1">
      <c r="A78" s="134" t="s">
        <v>415</v>
      </c>
      <c r="B78" s="54">
        <v>2779.6410000000001</v>
      </c>
      <c r="C78" s="54">
        <v>2760.8409999999999</v>
      </c>
      <c r="D78" s="54">
        <v>2624.2649999999999</v>
      </c>
      <c r="E78" s="54">
        <v>2635.6179999999999</v>
      </c>
      <c r="F78" s="54">
        <v>2634.1260000000002</v>
      </c>
      <c r="G78" s="54">
        <v>2584.1239999999998</v>
      </c>
      <c r="H78" s="54">
        <v>2519.489</v>
      </c>
      <c r="I78" s="54">
        <v>2494.4859999999999</v>
      </c>
      <c r="J78" s="54">
        <v>2503.252</v>
      </c>
      <c r="K78" s="54">
        <v>2466.7501609999999</v>
      </c>
      <c r="L78" s="54">
        <v>2462.3405600000001</v>
      </c>
      <c r="M78" s="54">
        <v>2464.3156909999998</v>
      </c>
      <c r="N78" s="54">
        <v>2460.249319</v>
      </c>
      <c r="O78" s="54">
        <v>2432.6341609999999</v>
      </c>
      <c r="P78" s="54">
        <v>2411.8184339999998</v>
      </c>
      <c r="Q78" s="54">
        <v>2409.5545320000001</v>
      </c>
      <c r="R78" s="79">
        <v>2411.3460129999999</v>
      </c>
      <c r="S78" s="79">
        <v>2359.8329869999998</v>
      </c>
      <c r="T78" s="79">
        <v>2367.912546</v>
      </c>
      <c r="U78" s="79">
        <v>2379.4377169999998</v>
      </c>
      <c r="V78" s="79">
        <v>2374.3144969999998</v>
      </c>
      <c r="W78" s="79">
        <v>2345.2943220000002</v>
      </c>
      <c r="X78" s="79">
        <v>2337.0356190000002</v>
      </c>
      <c r="Y78" s="79">
        <v>2329.8582929999998</v>
      </c>
      <c r="Z78" s="335">
        <v>2318.2076073600001</v>
      </c>
      <c r="AA78" s="335">
        <v>2280.6708879400003</v>
      </c>
      <c r="AB78" s="79">
        <v>2269.3222020799999</v>
      </c>
      <c r="AC78" s="79">
        <v>2292.3551147499998</v>
      </c>
      <c r="AD78" s="79">
        <v>2610.3714007200006</v>
      </c>
      <c r="AE78" s="79">
        <v>2602.5734067999992</v>
      </c>
      <c r="AF78" s="79">
        <v>2601.2159204800005</v>
      </c>
      <c r="AG78" s="79">
        <v>2595.8779322400014</v>
      </c>
    </row>
    <row r="79" spans="1:36" s="34" customFormat="1">
      <c r="A79" s="134" t="s">
        <v>308</v>
      </c>
      <c r="B79" s="54">
        <v>3928.9</v>
      </c>
      <c r="C79" s="54">
        <v>3983.683</v>
      </c>
      <c r="D79" s="54">
        <v>4072.7570000000001</v>
      </c>
      <c r="E79" s="54">
        <v>4039.9690000000001</v>
      </c>
      <c r="F79" s="54">
        <v>4043.5706819400002</v>
      </c>
      <c r="G79" s="54">
        <v>4015.7316819400003</v>
      </c>
      <c r="H79" s="54">
        <v>4028.6556819400002</v>
      </c>
      <c r="I79" s="54">
        <v>4038.3139999999999</v>
      </c>
      <c r="J79" s="54">
        <v>4092.1529999999998</v>
      </c>
      <c r="K79" s="54">
        <v>4207.2717419999999</v>
      </c>
      <c r="L79" s="54">
        <v>4248.628119</v>
      </c>
      <c r="M79" s="54">
        <v>4267.5135399999999</v>
      </c>
      <c r="N79" s="54">
        <v>4314.1794689999997</v>
      </c>
      <c r="O79" s="54">
        <v>4285.945393</v>
      </c>
      <c r="P79" s="54">
        <v>4344.1458389999998</v>
      </c>
      <c r="Q79" s="54">
        <v>4414.3520920000001</v>
      </c>
      <c r="R79" s="79">
        <v>4411.2617110000001</v>
      </c>
      <c r="S79" s="79">
        <v>4500.044081</v>
      </c>
      <c r="T79" s="79">
        <v>4522.8871799999997</v>
      </c>
      <c r="U79" s="79">
        <v>4532.2819669999999</v>
      </c>
      <c r="V79" s="79">
        <v>4562.1686499999996</v>
      </c>
      <c r="W79" s="79">
        <v>4607.5677669999995</v>
      </c>
      <c r="X79" s="79">
        <v>4619.6182950000002</v>
      </c>
      <c r="Y79" s="79">
        <v>4600.7765319999999</v>
      </c>
      <c r="Z79" s="335">
        <v>2684.0236425399999</v>
      </c>
      <c r="AA79" s="335">
        <v>2073.7042397199998</v>
      </c>
      <c r="AB79" s="79">
        <v>2067.7997505399999</v>
      </c>
      <c r="AC79" s="79">
        <v>2061.1883234200004</v>
      </c>
      <c r="AD79" s="79">
        <v>2543.9203559200005</v>
      </c>
      <c r="AE79" s="79">
        <v>2514.5723559200001</v>
      </c>
      <c r="AF79" s="79">
        <v>2551.5643559199998</v>
      </c>
      <c r="AG79" s="79">
        <v>2548.9273559000003</v>
      </c>
    </row>
    <row r="80" spans="1:36" s="34" customFormat="1">
      <c r="A80" s="134" t="s">
        <v>475</v>
      </c>
      <c r="B80" s="54"/>
      <c r="C80" s="54"/>
      <c r="D80" s="54"/>
      <c r="E80" s="54"/>
      <c r="F80" s="54"/>
      <c r="G80" s="54"/>
      <c r="H80" s="54"/>
      <c r="I80" s="54"/>
      <c r="J80" s="54"/>
      <c r="K80" s="54"/>
      <c r="L80" s="54"/>
      <c r="M80" s="54"/>
      <c r="N80" s="54"/>
      <c r="O80" s="54"/>
      <c r="P80" s="54"/>
      <c r="Q80" s="54"/>
      <c r="R80" s="79"/>
      <c r="S80" s="79"/>
      <c r="T80" s="79"/>
      <c r="U80" s="79"/>
      <c r="V80" s="79"/>
      <c r="W80" s="79"/>
      <c r="X80" s="79"/>
      <c r="Y80" s="79"/>
      <c r="Z80" s="335"/>
      <c r="AA80" s="335"/>
      <c r="AB80" s="79">
        <v>2146.3339999999998</v>
      </c>
      <c r="AC80" s="79">
        <v>2141.442</v>
      </c>
      <c r="AD80" s="79">
        <v>2220.17</v>
      </c>
      <c r="AE80" s="79">
        <v>2243.777</v>
      </c>
      <c r="AF80" s="79">
        <v>2244.8890000000001</v>
      </c>
      <c r="AG80" s="79">
        <v>2255.163</v>
      </c>
    </row>
    <row r="81" spans="1:35" s="34" customFormat="1">
      <c r="A81" s="134" t="s">
        <v>476</v>
      </c>
      <c r="B81" s="54">
        <v>1296.3800000000001</v>
      </c>
      <c r="C81" s="54">
        <v>1295.7809999999999</v>
      </c>
      <c r="D81" s="54">
        <v>1295.769</v>
      </c>
      <c r="E81" s="54">
        <v>1263.1780000000001</v>
      </c>
      <c r="F81" s="54">
        <v>1269.3410000000003</v>
      </c>
      <c r="G81" s="54">
        <v>1247.2180000000008</v>
      </c>
      <c r="H81" s="54">
        <v>1297.7929999999997</v>
      </c>
      <c r="I81" s="54">
        <v>1403.1170000000002</v>
      </c>
      <c r="J81" s="54">
        <v>1349.9449999999997</v>
      </c>
      <c r="K81" s="54">
        <v>2079.5709999999999</v>
      </c>
      <c r="L81" s="54">
        <v>2334.4429999999993</v>
      </c>
      <c r="M81" s="54">
        <v>2621.1713580000014</v>
      </c>
      <c r="N81" s="54">
        <v>2683.7813920000008</v>
      </c>
      <c r="O81" s="54">
        <v>2661.3741319999999</v>
      </c>
      <c r="P81" s="54">
        <v>1301.2052564200003</v>
      </c>
      <c r="Q81" s="54">
        <v>1423.0479999999998</v>
      </c>
      <c r="R81" s="79">
        <v>1161.9910000000009</v>
      </c>
      <c r="S81" s="79">
        <v>1202.5529999999999</v>
      </c>
      <c r="T81" s="79">
        <v>1389.6959999999999</v>
      </c>
      <c r="U81" s="79">
        <v>1457.268739000001</v>
      </c>
      <c r="V81" s="79">
        <v>1444.7944053300016</v>
      </c>
      <c r="W81" s="79">
        <v>1443.6953732899965</v>
      </c>
      <c r="X81" s="79">
        <v>1649.0514059699999</v>
      </c>
      <c r="Y81" s="79">
        <v>1796.0294193500031</v>
      </c>
      <c r="Z81" s="335">
        <v>3338.8969897999996</v>
      </c>
      <c r="AA81" s="335">
        <v>4363.0840852600013</v>
      </c>
      <c r="AB81" s="79">
        <v>2396.8531909600024</v>
      </c>
      <c r="AC81" s="79">
        <v>2537.1325029499958</v>
      </c>
      <c r="AD81" s="79">
        <v>2862.4361542199986</v>
      </c>
      <c r="AE81" s="79">
        <v>2527.8101563600089</v>
      </c>
      <c r="AF81" s="79">
        <v>3410.7526431600349</v>
      </c>
      <c r="AG81" s="79">
        <v>4007.3529869600097</v>
      </c>
    </row>
    <row r="82" spans="1:35" s="34" customFormat="1">
      <c r="A82" s="21" t="s">
        <v>309</v>
      </c>
      <c r="B82" s="70">
        <v>11416.344000000001</v>
      </c>
      <c r="C82" s="70">
        <v>11618.147000000001</v>
      </c>
      <c r="D82" s="70">
        <v>11282.72</v>
      </c>
      <c r="E82" s="70">
        <v>11794.794000000002</v>
      </c>
      <c r="F82" s="70">
        <v>11580.775681700001</v>
      </c>
      <c r="G82" s="70">
        <v>11559.324681940001</v>
      </c>
      <c r="H82" s="70">
        <v>11500.56968194</v>
      </c>
      <c r="I82" s="70">
        <v>11496.353999999999</v>
      </c>
      <c r="J82" s="70">
        <v>11458.032999999999</v>
      </c>
      <c r="K82" s="70">
        <v>12370.915903000001</v>
      </c>
      <c r="L82" s="70">
        <v>12495.366678999999</v>
      </c>
      <c r="M82" s="70">
        <v>13098.820646000002</v>
      </c>
      <c r="N82" s="70">
        <v>13025.170180000001</v>
      </c>
      <c r="O82" s="70">
        <v>13326.503686</v>
      </c>
      <c r="P82" s="70">
        <v>12209.36652942</v>
      </c>
      <c r="Q82" s="70">
        <v>13511.855624</v>
      </c>
      <c r="R82" s="33">
        <v>13193.785724000001</v>
      </c>
      <c r="S82" s="33">
        <v>13495.145068</v>
      </c>
      <c r="T82" s="33">
        <v>13973.948726000001</v>
      </c>
      <c r="U82" s="33">
        <v>15020.68491804</v>
      </c>
      <c r="V82" s="33">
        <v>13439.43865428</v>
      </c>
      <c r="W82" s="33">
        <v>13722.254863439997</v>
      </c>
      <c r="X82" s="33">
        <v>14273.51708519</v>
      </c>
      <c r="Y82" s="33">
        <v>16079.899438150003</v>
      </c>
      <c r="Z82" s="334">
        <v>15578.030107539998</v>
      </c>
      <c r="AA82" s="334">
        <v>16634.906880760005</v>
      </c>
      <c r="AB82" s="334">
        <v>18376.335673780002</v>
      </c>
      <c r="AC82" s="334">
        <v>20746.120951659996</v>
      </c>
      <c r="AD82" s="334">
        <v>22653.179099579997</v>
      </c>
      <c r="AE82" s="334">
        <v>23507.43197418001</v>
      </c>
      <c r="AF82" s="334">
        <v>23903.498940920032</v>
      </c>
      <c r="AG82" s="334">
        <v>24252.101901120008</v>
      </c>
      <c r="AH82" s="393"/>
      <c r="AI82" s="393"/>
    </row>
    <row r="83" spans="1:35" s="34" customFormat="1">
      <c r="A83" s="21"/>
      <c r="B83" s="70"/>
      <c r="C83" s="70"/>
      <c r="D83" s="70"/>
      <c r="E83" s="70"/>
      <c r="F83" s="70"/>
      <c r="G83" s="70"/>
      <c r="H83" s="70"/>
      <c r="I83" s="70"/>
      <c r="J83" s="70"/>
      <c r="K83" s="70"/>
      <c r="L83" s="70"/>
      <c r="M83" s="70"/>
      <c r="N83" s="70"/>
      <c r="O83" s="70"/>
      <c r="P83" s="70"/>
      <c r="Q83" s="70"/>
      <c r="R83" s="33"/>
      <c r="S83" s="33"/>
      <c r="T83" s="33"/>
      <c r="U83" s="33"/>
      <c r="V83" s="33"/>
      <c r="W83" s="33"/>
      <c r="X83" s="33"/>
      <c r="Y83" s="33"/>
      <c r="Z83" s="334"/>
      <c r="AA83" s="334"/>
      <c r="AB83" s="334"/>
      <c r="AC83" s="334"/>
      <c r="AD83" s="334"/>
      <c r="AE83" s="334"/>
      <c r="AF83" s="334"/>
      <c r="AG83" s="334"/>
      <c r="AI83" s="393"/>
    </row>
    <row r="84" spans="1:35" s="34" customFormat="1">
      <c r="A84" s="132" t="s">
        <v>477</v>
      </c>
      <c r="B84" s="70">
        <v>-5069.2919999999995</v>
      </c>
      <c r="C84" s="70">
        <v>-5126.7370000000001</v>
      </c>
      <c r="D84" s="70">
        <v>-4865.0360000000001</v>
      </c>
      <c r="E84" s="70">
        <v>-5058.5429999999997</v>
      </c>
      <c r="F84" s="70">
        <v>-4909.5838557300003</v>
      </c>
      <c r="G84" s="70">
        <v>-4729.4835999999996</v>
      </c>
      <c r="H84" s="70">
        <v>-4899.4695599999995</v>
      </c>
      <c r="I84" s="70">
        <v>-4714.7029999999995</v>
      </c>
      <c r="J84" s="70">
        <v>-4854.2342289999997</v>
      </c>
      <c r="K84" s="70">
        <v>-5542.9684739999993</v>
      </c>
      <c r="L84" s="70">
        <v>-5717.4950509999999</v>
      </c>
      <c r="M84" s="70">
        <v>-6503.0424509999993</v>
      </c>
      <c r="N84" s="70">
        <v>-6268.5571400000008</v>
      </c>
      <c r="O84" s="70">
        <v>-6588.7636459999994</v>
      </c>
      <c r="P84" s="70">
        <v>-7042.1124890000001</v>
      </c>
      <c r="Q84" s="70">
        <v>-8413.2051739999988</v>
      </c>
      <c r="R84" s="33">
        <v>-8333.4350696399979</v>
      </c>
      <c r="S84" s="33">
        <v>-8450.283496</v>
      </c>
      <c r="T84" s="33">
        <v>-8793.396154</v>
      </c>
      <c r="U84" s="33">
        <v>-9891.912112</v>
      </c>
      <c r="V84" s="33">
        <v>-8408.9299317999994</v>
      </c>
      <c r="W84" s="33">
        <v>-8602.143974999999</v>
      </c>
      <c r="X84" s="33">
        <v>-8965.0109929999999</v>
      </c>
      <c r="Y84" s="33">
        <v>-10958.29209666</v>
      </c>
      <c r="Z84" s="33">
        <v>-10589.807718</v>
      </c>
      <c r="AA84" s="33">
        <v>-11671.1242329</v>
      </c>
      <c r="AB84" s="33">
        <v>-13368.848894119998</v>
      </c>
      <c r="AC84" s="33">
        <v>-15922.801983329999</v>
      </c>
      <c r="AD84" s="33">
        <v>-17734.846999899997</v>
      </c>
      <c r="AE84" s="33">
        <v>-18750.394858899999</v>
      </c>
      <c r="AF84" s="33">
        <v>-18898.222686740028</v>
      </c>
      <c r="AG84" s="33">
        <v>-19173.671206940002</v>
      </c>
    </row>
    <row r="85" spans="1:35" s="34" customFormat="1">
      <c r="A85" s="134" t="s">
        <v>478</v>
      </c>
      <c r="B85" s="54">
        <v>-735.50699999999995</v>
      </c>
      <c r="C85" s="54">
        <v>-728.62900000000002</v>
      </c>
      <c r="D85" s="54">
        <v>-753.11699999999996</v>
      </c>
      <c r="E85" s="54">
        <v>-836.649</v>
      </c>
      <c r="F85" s="54">
        <v>-732.46899999999994</v>
      </c>
      <c r="G85" s="54">
        <v>-800.14800000000002</v>
      </c>
      <c r="H85" s="54">
        <v>-787.52699999999993</v>
      </c>
      <c r="I85" s="54">
        <v>-862.52099999999996</v>
      </c>
      <c r="J85" s="54">
        <v>-815.20866899999999</v>
      </c>
      <c r="K85" s="54">
        <v>-781.5529140000001</v>
      </c>
      <c r="L85" s="54">
        <v>-868.18249100000003</v>
      </c>
      <c r="M85" s="54">
        <v>-1557.7818910000001</v>
      </c>
      <c r="N85" s="54">
        <v>-1492.9495799999995</v>
      </c>
      <c r="O85" s="54">
        <v>-1459.528086</v>
      </c>
      <c r="P85" s="54">
        <v>-1932.5478910000002</v>
      </c>
      <c r="Q85" s="54">
        <v>-3226.4470274799996</v>
      </c>
      <c r="R85" s="79">
        <v>-2986.9</v>
      </c>
      <c r="S85" s="79">
        <v>-2648.2573352000004</v>
      </c>
      <c r="T85" s="79">
        <v>-1045.929594</v>
      </c>
      <c r="U85" s="79">
        <v>-1043.9945520000003</v>
      </c>
      <c r="V85" s="79">
        <v>-1007.1443700000001</v>
      </c>
      <c r="W85" s="79">
        <v>-1058.413415</v>
      </c>
      <c r="X85" s="79">
        <v>-1012.6864330000001</v>
      </c>
      <c r="Y85" s="79">
        <v>-2741.3118979999995</v>
      </c>
      <c r="Z85" s="79">
        <v>-2737.6716690000003</v>
      </c>
      <c r="AA85" s="79">
        <v>-3024.5094039999999</v>
      </c>
      <c r="AB85" s="79">
        <v>-4585.0686350000005</v>
      </c>
      <c r="AC85" s="79">
        <v>-4665.1270536599995</v>
      </c>
      <c r="AD85" s="79">
        <v>-4698.1105909999997</v>
      </c>
      <c r="AE85" s="79">
        <v>-5848.1060029999999</v>
      </c>
      <c r="AF85" s="79">
        <v>-5914.5692740000004</v>
      </c>
      <c r="AG85" s="79">
        <v>-5745.7350160000005</v>
      </c>
    </row>
    <row r="86" spans="1:35" s="34" customFormat="1">
      <c r="A86" s="134" t="s">
        <v>314</v>
      </c>
      <c r="B86" s="54">
        <v>-500.88900000000001</v>
      </c>
      <c r="C86" s="54">
        <v>-599.44500000000005</v>
      </c>
      <c r="D86" s="54">
        <v>-661.13300000000004</v>
      </c>
      <c r="E86" s="54">
        <v>-769.76099999999997</v>
      </c>
      <c r="F86" s="54">
        <v>-684.54644499999995</v>
      </c>
      <c r="G86" s="54">
        <v>-576.23099999999999</v>
      </c>
      <c r="H86" s="54">
        <v>-529.70799999999997</v>
      </c>
      <c r="I86" s="54">
        <v>-551.17600000000004</v>
      </c>
      <c r="J86" s="54">
        <v>-777.95</v>
      </c>
      <c r="K86" s="54">
        <v>-424.17</v>
      </c>
      <c r="L86" s="54">
        <v>-308.3</v>
      </c>
      <c r="M86" s="54">
        <v>-529.99</v>
      </c>
      <c r="N86" s="54">
        <v>-762.63800000000003</v>
      </c>
      <c r="O86" s="54">
        <v>-755.32900000000006</v>
      </c>
      <c r="P86" s="54">
        <v>-701.01099999999997</v>
      </c>
      <c r="Q86" s="54">
        <v>-937.17700000000002</v>
      </c>
      <c r="R86" s="79">
        <v>-774.19500000000005</v>
      </c>
      <c r="S86" s="79">
        <v>-670.48199999999997</v>
      </c>
      <c r="T86" s="79">
        <v>-772.44500000000016</v>
      </c>
      <c r="U86" s="79">
        <v>-1919.8480000000002</v>
      </c>
      <c r="V86" s="79">
        <v>-1057.933</v>
      </c>
      <c r="W86" s="79">
        <v>-1161.605</v>
      </c>
      <c r="X86" s="79">
        <v>-1485.7470000000001</v>
      </c>
      <c r="Y86" s="79">
        <v>-2124.538</v>
      </c>
      <c r="Z86" s="79">
        <v>-1741.6990000000001</v>
      </c>
      <c r="AA86" s="79">
        <v>-1271.9469999999999</v>
      </c>
      <c r="AB86" s="79">
        <v>-1296.556</v>
      </c>
      <c r="AC86" s="79">
        <v>-1603.4810858700002</v>
      </c>
      <c r="AD86" s="79">
        <v>-2563.192</v>
      </c>
      <c r="AE86" s="79">
        <v>-2582.3119999999999</v>
      </c>
      <c r="AF86" s="79">
        <v>-2368.4639999999999</v>
      </c>
      <c r="AG86" s="79">
        <v>-2568.8850000000002</v>
      </c>
    </row>
    <row r="87" spans="1:35" s="34" customFormat="1" ht="15.75" customHeight="1">
      <c r="A87" s="134" t="s">
        <v>315</v>
      </c>
      <c r="B87" s="54">
        <v>-71.831999999999994</v>
      </c>
      <c r="C87" s="54">
        <v>-81.897999999999996</v>
      </c>
      <c r="D87" s="54">
        <v>-48.396999999999998</v>
      </c>
      <c r="E87" s="54">
        <v>-51.84</v>
      </c>
      <c r="F87" s="54">
        <v>-77.537999999999997</v>
      </c>
      <c r="G87" s="54">
        <v>-89.194999999999993</v>
      </c>
      <c r="H87" s="54">
        <v>-56.055999999999997</v>
      </c>
      <c r="I87" s="54">
        <v>-60.091000000000001</v>
      </c>
      <c r="J87" s="54">
        <v>-86.164000000000001</v>
      </c>
      <c r="K87" s="54">
        <v>-98.013000000000005</v>
      </c>
      <c r="L87" s="54">
        <v>-61.895000000000003</v>
      </c>
      <c r="M87" s="54">
        <v>-66.799000000000007</v>
      </c>
      <c r="N87" s="54">
        <v>-103.55800000000001</v>
      </c>
      <c r="O87" s="54">
        <v>-114.68899999999999</v>
      </c>
      <c r="P87" s="54">
        <v>-68.869</v>
      </c>
      <c r="Q87" s="54">
        <v>-83.213999999999999</v>
      </c>
      <c r="R87" s="79">
        <v>-112.28</v>
      </c>
      <c r="S87" s="79">
        <v>-123.542</v>
      </c>
      <c r="T87" s="79">
        <v>-68.387</v>
      </c>
      <c r="U87" s="79">
        <v>-92.572999999999993</v>
      </c>
      <c r="V87" s="79">
        <v>-106.432</v>
      </c>
      <c r="W87" s="79">
        <v>-118.947</v>
      </c>
      <c r="X87" s="79">
        <v>-69.418999999999997</v>
      </c>
      <c r="Y87" s="79">
        <v>-94.158000000000001</v>
      </c>
      <c r="Z87" s="79">
        <v>-123.922</v>
      </c>
      <c r="AA87" s="79">
        <v>-132.78399999999999</v>
      </c>
      <c r="AB87" s="79">
        <v>-71.040000000000006</v>
      </c>
      <c r="AC87" s="79">
        <v>-73.48147904999999</v>
      </c>
      <c r="AD87" s="79">
        <v>-104.346</v>
      </c>
      <c r="AE87" s="79">
        <v>-118.101</v>
      </c>
      <c r="AF87" s="79">
        <v>-71.051000000000002</v>
      </c>
      <c r="AG87" s="79">
        <v>-77.692000000000007</v>
      </c>
    </row>
    <row r="88" spans="1:35" s="34" customFormat="1">
      <c r="A88" s="134" t="s">
        <v>479</v>
      </c>
      <c r="B88" s="54">
        <v>-1353.453</v>
      </c>
      <c r="C88" s="54">
        <v>-1315.5550000000001</v>
      </c>
      <c r="D88" s="54">
        <v>-1026.1079999999999</v>
      </c>
      <c r="E88" s="54">
        <v>-594.16700000000003</v>
      </c>
      <c r="F88" s="54">
        <v>-766.8685549999999</v>
      </c>
      <c r="G88" s="54">
        <v>-645.98699999999997</v>
      </c>
      <c r="H88" s="54">
        <v>-910.66799999999978</v>
      </c>
      <c r="I88" s="54">
        <v>-525.18799999999987</v>
      </c>
      <c r="J88" s="54">
        <v>-718.44299999999998</v>
      </c>
      <c r="K88" s="54">
        <v>-1388.866</v>
      </c>
      <c r="L88" s="54">
        <v>-1673.413</v>
      </c>
      <c r="M88" s="54">
        <v>-2074.9169999999995</v>
      </c>
      <c r="N88" s="54">
        <v>-1290.4950000000003</v>
      </c>
      <c r="O88" s="54">
        <v>-1474.9279999999999</v>
      </c>
      <c r="P88" s="54">
        <v>-1123.7189999999998</v>
      </c>
      <c r="Q88" s="54">
        <v>-997.31699999999989</v>
      </c>
      <c r="R88" s="79">
        <v>-1474.3961765799995</v>
      </c>
      <c r="S88" s="79">
        <v>-1537.172</v>
      </c>
      <c r="T88" s="79">
        <v>-1595.2449999999999</v>
      </c>
      <c r="U88" s="79">
        <v>-1596.8299999999997</v>
      </c>
      <c r="V88" s="79">
        <v>-1737.4250018000002</v>
      </c>
      <c r="W88" s="79">
        <v>-1975.5749999999998</v>
      </c>
      <c r="X88" s="79">
        <v>-1894.07</v>
      </c>
      <c r="Y88" s="79">
        <v>-1461.9210000100002</v>
      </c>
      <c r="Z88" s="79">
        <v>-1507.5609999800001</v>
      </c>
      <c r="AA88" s="79">
        <v>-2357.5659999800005</v>
      </c>
      <c r="AB88" s="79">
        <v>-2389.8365302000002</v>
      </c>
      <c r="AC88" s="79">
        <v>-4535.7228407699995</v>
      </c>
      <c r="AD88" s="79">
        <v>-5047.940140839999</v>
      </c>
      <c r="AE88" s="79">
        <v>-5600.0989405399996</v>
      </c>
      <c r="AF88" s="79">
        <v>-5838.5021267200009</v>
      </c>
      <c r="AG88" s="79">
        <v>-6157.0044605599987</v>
      </c>
    </row>
    <row r="89" spans="1:35" s="34" customFormat="1">
      <c r="A89" s="134" t="s">
        <v>480</v>
      </c>
      <c r="B89" s="54">
        <v>-2407.6109999999999</v>
      </c>
      <c r="C89" s="54">
        <v>-2401.21</v>
      </c>
      <c r="D89" s="54">
        <v>-2376.2809999999999</v>
      </c>
      <c r="E89" s="54">
        <v>-2806.1260000000002</v>
      </c>
      <c r="F89" s="54">
        <v>-2648.1618557300003</v>
      </c>
      <c r="G89" s="54">
        <v>-2617.9225999999999</v>
      </c>
      <c r="H89" s="54">
        <v>-2615.5105600000002</v>
      </c>
      <c r="I89" s="54">
        <v>-2715.7269999999999</v>
      </c>
      <c r="J89" s="54">
        <v>-2456.4685600000003</v>
      </c>
      <c r="K89" s="54">
        <v>-2850.3665599999999</v>
      </c>
      <c r="L89" s="54">
        <v>-2805.7045600000001</v>
      </c>
      <c r="M89" s="54">
        <v>-2273.5545599999996</v>
      </c>
      <c r="N89" s="54">
        <v>-2618.9165600000006</v>
      </c>
      <c r="O89" s="54">
        <v>-2784.2895600000002</v>
      </c>
      <c r="P89" s="54">
        <v>-3215.9655979999998</v>
      </c>
      <c r="Q89" s="54">
        <v>-3169.0501465200005</v>
      </c>
      <c r="R89" s="79">
        <v>-2985.6638930599993</v>
      </c>
      <c r="S89" s="79">
        <v>-3470.8301607999992</v>
      </c>
      <c r="T89" s="79">
        <v>-5311.3895599999996</v>
      </c>
      <c r="U89" s="79">
        <v>-5238.6665599999997</v>
      </c>
      <c r="V89" s="79">
        <v>-4499.9955599999994</v>
      </c>
      <c r="W89" s="79">
        <v>-4287.6035599999996</v>
      </c>
      <c r="X89" s="79">
        <v>-4503.0885600000001</v>
      </c>
      <c r="Y89" s="79">
        <v>-4536.3631986500004</v>
      </c>
      <c r="Z89" s="79">
        <v>-4478.9540490200006</v>
      </c>
      <c r="AA89" s="79">
        <v>-4884.3178289200005</v>
      </c>
      <c r="AB89" s="79">
        <v>-5026.3477289199991</v>
      </c>
      <c r="AC89" s="79">
        <v>-5044.9895239800007</v>
      </c>
      <c r="AD89" s="79">
        <v>-5321.2582680599999</v>
      </c>
      <c r="AE89" s="79">
        <v>-4601.7769153600002</v>
      </c>
      <c r="AF89" s="79">
        <v>-4705.6362860200261</v>
      </c>
      <c r="AG89" s="79">
        <v>-4624.354730380006</v>
      </c>
      <c r="AH89" s="393"/>
    </row>
    <row r="90" spans="1:35" s="34" customFormat="1">
      <c r="A90" s="132" t="s">
        <v>326</v>
      </c>
      <c r="B90" s="70">
        <v>-6347.0519999999997</v>
      </c>
      <c r="C90" s="70">
        <v>-6491.41</v>
      </c>
      <c r="D90" s="70">
        <v>-6417.6840000000002</v>
      </c>
      <c r="E90" s="70">
        <v>-6736.2510000000002</v>
      </c>
      <c r="F90" s="70">
        <v>-6671.1918262700001</v>
      </c>
      <c r="G90" s="70">
        <v>-6829.843081940001</v>
      </c>
      <c r="H90" s="70">
        <v>-6601.1001219400023</v>
      </c>
      <c r="I90" s="70">
        <v>-6781.6510000000026</v>
      </c>
      <c r="J90" s="70">
        <v>-6603.7980819400009</v>
      </c>
      <c r="K90" s="70">
        <v>-6827.9480399999993</v>
      </c>
      <c r="L90" s="70">
        <v>-6777.8708809999998</v>
      </c>
      <c r="M90" s="70">
        <v>-6595.7781949999999</v>
      </c>
      <c r="N90" s="70">
        <v>-6756.6130400000002</v>
      </c>
      <c r="O90" s="70">
        <v>-6737.7400399999997</v>
      </c>
      <c r="P90" s="70">
        <v>-5167.2540400000007</v>
      </c>
      <c r="Q90" s="70">
        <v>-5098.6506543600035</v>
      </c>
      <c r="R90" s="33">
        <v>-4860.3506543600006</v>
      </c>
      <c r="S90" s="33">
        <v>-5044.8615724199981</v>
      </c>
      <c r="T90" s="33">
        <v>-5180.5525724199979</v>
      </c>
      <c r="U90" s="33">
        <v>-5128.7728064700013</v>
      </c>
      <c r="V90" s="33">
        <v>-5030.5087224799981</v>
      </c>
      <c r="W90" s="33">
        <v>-5120.110888440001</v>
      </c>
      <c r="X90" s="33">
        <v>-5308.5060920000005</v>
      </c>
      <c r="Y90" s="33">
        <v>-5121.6073414900029</v>
      </c>
      <c r="Z90" s="33">
        <v>-4988.222389620003</v>
      </c>
      <c r="AA90" s="33">
        <v>-4963.7826479200021</v>
      </c>
      <c r="AB90" s="33">
        <v>-5007.4867796800118</v>
      </c>
      <c r="AC90" s="33">
        <v>-4823.3189610199934</v>
      </c>
      <c r="AD90" s="33">
        <v>-4918.3320996799966</v>
      </c>
      <c r="AE90" s="33">
        <v>-4757.0367396800066</v>
      </c>
      <c r="AF90" s="33">
        <v>-5005.2752541800082</v>
      </c>
      <c r="AG90" s="33">
        <v>-5078.4306941800078</v>
      </c>
    </row>
    <row r="91" spans="1:35" s="34" customFormat="1">
      <c r="A91" s="21" t="s">
        <v>336</v>
      </c>
      <c r="B91" s="70">
        <v>-11416.343999999999</v>
      </c>
      <c r="C91" s="70">
        <v>-11618.147000000001</v>
      </c>
      <c r="D91" s="70">
        <v>-11282.72</v>
      </c>
      <c r="E91" s="70">
        <v>-11794.794</v>
      </c>
      <c r="F91" s="70">
        <v>-11580.775682</v>
      </c>
      <c r="G91" s="70">
        <v>-11559.326681940001</v>
      </c>
      <c r="H91" s="70">
        <v>-11500.569681940002</v>
      </c>
      <c r="I91" s="70">
        <v>-11496.354000000003</v>
      </c>
      <c r="J91" s="70">
        <v>-11458.032310940001</v>
      </c>
      <c r="K91" s="70">
        <v>-12370.916513999999</v>
      </c>
      <c r="L91" s="70">
        <v>-12495.365932000001</v>
      </c>
      <c r="M91" s="70">
        <v>-13098.820646</v>
      </c>
      <c r="N91" s="70">
        <v>-13025.170180000001</v>
      </c>
      <c r="O91" s="70">
        <v>-13326.503686</v>
      </c>
      <c r="P91" s="70">
        <v>-12209.366529000001</v>
      </c>
      <c r="Q91" s="70">
        <v>-13511.855828360003</v>
      </c>
      <c r="R91" s="33">
        <v>-13193.785723999999</v>
      </c>
      <c r="S91" s="33">
        <v>-13495.145068419999</v>
      </c>
      <c r="T91" s="33">
        <v>-13973.948726419998</v>
      </c>
      <c r="U91" s="33">
        <v>-15020.68491847</v>
      </c>
      <c r="V91" s="33">
        <v>-13439.438654279998</v>
      </c>
      <c r="W91" s="33">
        <v>-13722.254863440001</v>
      </c>
      <c r="X91" s="33">
        <v>-14273.517084999999</v>
      </c>
      <c r="Y91" s="33">
        <v>-16079.899438150002</v>
      </c>
      <c r="Z91" s="33">
        <v>-15578.030107620003</v>
      </c>
      <c r="AA91" s="33">
        <v>-16634.906880820003</v>
      </c>
      <c r="AB91" s="33">
        <v>-18376.335673800007</v>
      </c>
      <c r="AC91" s="33">
        <v>-20746.12094434999</v>
      </c>
      <c r="AD91" s="33">
        <v>-22653.179099579993</v>
      </c>
      <c r="AE91" s="33">
        <v>-23507.431598580006</v>
      </c>
      <c r="AF91" s="33">
        <v>-23903.497940920035</v>
      </c>
      <c r="AG91" s="33">
        <v>-24252.101901120011</v>
      </c>
    </row>
    <row r="92" spans="1:35">
      <c r="A92" s="73"/>
      <c r="B92" s="73"/>
      <c r="C92" s="73"/>
      <c r="D92" s="73"/>
      <c r="E92" s="73"/>
      <c r="F92" s="73"/>
      <c r="G92" s="73"/>
      <c r="H92" s="73"/>
      <c r="I92" s="384"/>
      <c r="J92" s="384"/>
      <c r="K92" s="73"/>
      <c r="L92" s="73"/>
      <c r="M92" s="73"/>
      <c r="S92" s="74"/>
      <c r="T92" s="216"/>
      <c r="V92" s="214"/>
      <c r="AD92" s="150"/>
      <c r="AE92" s="150"/>
      <c r="AF92" s="150"/>
      <c r="AG92" s="150"/>
    </row>
    <row r="93" spans="1:35">
      <c r="S93" s="6"/>
      <c r="T93" s="216"/>
      <c r="U93" s="6"/>
      <c r="W93" s="6"/>
      <c r="AG93" s="150"/>
    </row>
    <row r="94" spans="1:35" s="6" customFormat="1">
      <c r="A94" s="108" t="s">
        <v>689</v>
      </c>
      <c r="B94" s="108"/>
      <c r="C94" s="108"/>
      <c r="D94" s="108"/>
      <c r="E94" s="108"/>
      <c r="F94" s="108"/>
      <c r="G94" s="108"/>
      <c r="H94" s="108"/>
      <c r="I94" s="385"/>
      <c r="J94" s="385"/>
      <c r="K94" s="108"/>
      <c r="L94" s="108"/>
      <c r="M94" s="108"/>
      <c r="O94" s="135"/>
      <c r="P94"/>
      <c r="Q94"/>
      <c r="S94" s="5"/>
      <c r="T94" s="216"/>
      <c r="U94" s="5"/>
      <c r="V94" s="5"/>
      <c r="W94" s="5"/>
      <c r="X94"/>
      <c r="Y94"/>
      <c r="Z94"/>
      <c r="AA94"/>
      <c r="AB94"/>
      <c r="AC94"/>
      <c r="AD94"/>
      <c r="AE94"/>
      <c r="AF94"/>
      <c r="AG94"/>
    </row>
    <row r="95" spans="1:35" ht="30">
      <c r="A95" s="108" t="s">
        <v>690</v>
      </c>
      <c r="T95" s="216"/>
      <c r="V95" s="6"/>
    </row>
    <row r="96" spans="1:35">
      <c r="T96" s="216"/>
    </row>
    <row r="97" spans="20:20">
      <c r="T97" s="133"/>
    </row>
    <row r="98" spans="20:20">
      <c r="T98" s="133"/>
    </row>
  </sheetData>
  <pageMargins left="0.511811024" right="0.511811024" top="0.78740157499999996" bottom="0.78740157499999996" header="0.31496062000000002" footer="0.31496062000000002"/>
  <pageSetup scale="3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U121"/>
  <sheetViews>
    <sheetView showGridLines="0" zoomScale="90" zoomScaleNormal="90" workbookViewId="0">
      <pane xSplit="6" ySplit="16" topLeftCell="AE103" activePane="bottomRight" state="frozen"/>
      <selection activeCell="AH71" sqref="AH71"/>
      <selection pane="topRight" activeCell="AH71" sqref="AH71"/>
      <selection pane="bottomLeft" activeCell="AH71" sqref="AH71"/>
      <selection pane="bottomRight" activeCell="AH91" sqref="AH91:AH114"/>
    </sheetView>
  </sheetViews>
  <sheetFormatPr defaultColWidth="9.140625" defaultRowHeight="15" outlineLevelRow="1" outlineLevelCol="1"/>
  <cols>
    <col min="1" max="4" width="9.140625" style="5" hidden="1" customWidth="1" outlineLevel="1"/>
    <col min="5" max="5" width="14.28515625" style="5" hidden="1" customWidth="1" outlineLevel="1"/>
    <col min="6" max="6" width="48.7109375" style="5" customWidth="1" collapsed="1"/>
    <col min="7" max="7" width="9.5703125" style="5" customWidth="1"/>
    <col min="8" max="8" width="9.28515625" style="5" bestFit="1" customWidth="1"/>
    <col min="9" max="18" width="10.42578125" style="5" bestFit="1" customWidth="1"/>
    <col min="19" max="19" width="10.28515625" style="5" customWidth="1"/>
    <col min="20" max="20" width="10.7109375" customWidth="1"/>
    <col min="21" max="21" width="10.42578125" bestFit="1" customWidth="1"/>
    <col min="22" max="22" width="10.140625" bestFit="1" customWidth="1"/>
    <col min="23" max="24" width="10.42578125" style="5" bestFit="1" customWidth="1"/>
    <col min="25" max="25" width="10.5703125" style="5" customWidth="1"/>
    <col min="26" max="26" width="10.140625" style="5" bestFit="1" customWidth="1"/>
    <col min="27" max="27" width="10.42578125" style="5" bestFit="1" customWidth="1"/>
    <col min="28" max="28" width="10.140625" style="5" bestFit="1" customWidth="1"/>
    <col min="29" max="29" width="10.7109375" customWidth="1"/>
    <col min="30" max="34" width="10.42578125" bestFit="1" customWidth="1"/>
    <col min="35" max="35" width="9.140625" style="5"/>
    <col min="36" max="36" width="13.28515625" style="5" bestFit="1" customWidth="1"/>
    <col min="37" max="16384" width="9.140625" style="5"/>
  </cols>
  <sheetData>
    <row r="1" spans="1:34" hidden="1" outlineLevel="1">
      <c r="A1" s="5" t="s">
        <v>246</v>
      </c>
      <c r="G1" s="367" t="s">
        <v>603</v>
      </c>
      <c r="H1" s="367" t="s">
        <v>604</v>
      </c>
      <c r="I1" s="367" t="s">
        <v>605</v>
      </c>
      <c r="J1" s="367" t="s">
        <v>606</v>
      </c>
      <c r="K1" s="367" t="s">
        <v>607</v>
      </c>
      <c r="L1" s="367" t="s">
        <v>608</v>
      </c>
      <c r="M1" s="367" t="s">
        <v>609</v>
      </c>
      <c r="N1" s="368" t="s">
        <v>610</v>
      </c>
      <c r="O1" s="369" t="s">
        <v>611</v>
      </c>
      <c r="P1" s="368" t="s">
        <v>612</v>
      </c>
      <c r="Q1" s="368" t="s">
        <v>613</v>
      </c>
      <c r="R1" s="368" t="s">
        <v>614</v>
      </c>
      <c r="S1" s="368" t="s">
        <v>615</v>
      </c>
      <c r="T1" s="368" t="s">
        <v>616</v>
      </c>
      <c r="U1" s="368" t="s">
        <v>617</v>
      </c>
      <c r="V1" s="368" t="s">
        <v>618</v>
      </c>
      <c r="W1" s="368" t="s">
        <v>619</v>
      </c>
      <c r="X1" s="368" t="s">
        <v>620</v>
      </c>
      <c r="Y1" s="368" t="s">
        <v>621</v>
      </c>
      <c r="Z1" s="368" t="s">
        <v>622</v>
      </c>
      <c r="AA1" s="368" t="s">
        <v>623</v>
      </c>
      <c r="AB1" s="368" t="s">
        <v>624</v>
      </c>
      <c r="AC1" s="368" t="s">
        <v>625</v>
      </c>
      <c r="AD1" s="368" t="s">
        <v>626</v>
      </c>
      <c r="AE1" s="368" t="s">
        <v>627</v>
      </c>
      <c r="AF1" s="368" t="s">
        <v>628</v>
      </c>
      <c r="AG1" s="368" t="s">
        <v>629</v>
      </c>
      <c r="AH1" s="368" t="s">
        <v>643</v>
      </c>
    </row>
    <row r="2" spans="1:34" hidden="1" outlineLevel="1">
      <c r="A2" s="5" t="s">
        <v>246</v>
      </c>
      <c r="G2" s="367" t="s">
        <v>10</v>
      </c>
      <c r="H2" s="367" t="s">
        <v>630</v>
      </c>
      <c r="I2" s="367" t="s">
        <v>631</v>
      </c>
      <c r="J2" s="367" t="s">
        <v>632</v>
      </c>
      <c r="K2" s="367" t="s">
        <v>10</v>
      </c>
      <c r="L2" s="367" t="s">
        <v>630</v>
      </c>
      <c r="M2" s="367" t="s">
        <v>631</v>
      </c>
      <c r="N2" s="368" t="s">
        <v>632</v>
      </c>
      <c r="O2" s="370" t="s">
        <v>10</v>
      </c>
      <c r="P2" s="367" t="s">
        <v>630</v>
      </c>
      <c r="Q2" s="367" t="s">
        <v>631</v>
      </c>
      <c r="R2" s="368" t="s">
        <v>632</v>
      </c>
      <c r="S2" s="368" t="s">
        <v>10</v>
      </c>
      <c r="T2" s="367" t="s">
        <v>630</v>
      </c>
      <c r="U2" s="367" t="s">
        <v>631</v>
      </c>
      <c r="V2" s="367" t="s">
        <v>632</v>
      </c>
      <c r="W2" s="367" t="s">
        <v>10</v>
      </c>
      <c r="X2" s="367" t="s">
        <v>630</v>
      </c>
      <c r="Y2" s="367" t="s">
        <v>631</v>
      </c>
      <c r="Z2" s="367" t="s">
        <v>632</v>
      </c>
      <c r="AA2" s="368" t="s">
        <v>10</v>
      </c>
      <c r="AB2" s="367" t="s">
        <v>630</v>
      </c>
      <c r="AC2" s="367" t="s">
        <v>631</v>
      </c>
      <c r="AD2" s="367" t="s">
        <v>632</v>
      </c>
      <c r="AE2" s="368" t="s">
        <v>10</v>
      </c>
      <c r="AF2" s="367" t="s">
        <v>630</v>
      </c>
      <c r="AG2" s="367" t="s">
        <v>631</v>
      </c>
      <c r="AH2" s="367" t="s">
        <v>632</v>
      </c>
    </row>
    <row r="3" spans="1:34" hidden="1" outlineLevel="1">
      <c r="A3" s="5" t="s">
        <v>245</v>
      </c>
      <c r="G3" s="367" t="s">
        <v>126</v>
      </c>
      <c r="H3" s="367" t="s">
        <v>127</v>
      </c>
      <c r="I3" s="367" t="s">
        <v>128</v>
      </c>
      <c r="J3" s="367" t="s">
        <v>129</v>
      </c>
      <c r="K3" s="367" t="s">
        <v>130</v>
      </c>
      <c r="L3" s="367" t="s">
        <v>131</v>
      </c>
      <c r="M3" s="367" t="s">
        <v>132</v>
      </c>
      <c r="N3" s="368" t="s">
        <v>133</v>
      </c>
      <c r="O3" s="258" t="s">
        <v>1</v>
      </c>
      <c r="P3" s="368" t="s">
        <v>2</v>
      </c>
      <c r="Q3" s="368" t="s">
        <v>3</v>
      </c>
      <c r="R3" s="368" t="s">
        <v>4</v>
      </c>
      <c r="S3" s="368" t="s">
        <v>5</v>
      </c>
      <c r="T3" s="368" t="s">
        <v>6</v>
      </c>
      <c r="U3" s="368" t="s">
        <v>7</v>
      </c>
      <c r="V3" s="368" t="s">
        <v>8</v>
      </c>
      <c r="W3" s="368" t="s">
        <v>115</v>
      </c>
      <c r="X3" s="368" t="s">
        <v>118</v>
      </c>
      <c r="Y3" s="368" t="s">
        <v>119</v>
      </c>
      <c r="Z3" s="368" t="s">
        <v>143</v>
      </c>
      <c r="AA3" s="368" t="s">
        <v>146</v>
      </c>
      <c r="AB3" s="368" t="s">
        <v>153</v>
      </c>
      <c r="AC3" s="368" t="s">
        <v>154</v>
      </c>
      <c r="AD3" s="368" t="s">
        <v>155</v>
      </c>
      <c r="AE3" s="368" t="s">
        <v>157</v>
      </c>
      <c r="AF3" s="368" t="s">
        <v>160</v>
      </c>
      <c r="AG3" s="368" t="s">
        <v>242</v>
      </c>
      <c r="AH3" s="368" t="s">
        <v>644</v>
      </c>
    </row>
    <row r="4" spans="1:34" ht="15.75" hidden="1" outlineLevel="1" thickBot="1">
      <c r="A4" s="5" t="s">
        <v>245</v>
      </c>
      <c r="G4" s="367" t="s">
        <v>10</v>
      </c>
      <c r="H4" s="367" t="s">
        <v>11</v>
      </c>
      <c r="I4" s="367" t="s">
        <v>12</v>
      </c>
      <c r="J4" s="367" t="s">
        <v>13</v>
      </c>
      <c r="K4" s="367" t="s">
        <v>10</v>
      </c>
      <c r="L4" s="367" t="s">
        <v>11</v>
      </c>
      <c r="M4" s="367" t="s">
        <v>12</v>
      </c>
      <c r="N4" s="368" t="s">
        <v>13</v>
      </c>
      <c r="O4" s="259" t="s">
        <v>10</v>
      </c>
      <c r="P4" s="367" t="s">
        <v>11</v>
      </c>
      <c r="Q4" s="367" t="s">
        <v>12</v>
      </c>
      <c r="R4" s="368" t="s">
        <v>13</v>
      </c>
      <c r="S4" s="368" t="s">
        <v>10</v>
      </c>
      <c r="T4" s="367" t="s">
        <v>11</v>
      </c>
      <c r="U4" s="367" t="s">
        <v>12</v>
      </c>
      <c r="V4" s="368" t="s">
        <v>13</v>
      </c>
      <c r="W4" s="367" t="s">
        <v>10</v>
      </c>
      <c r="X4" s="367" t="s">
        <v>11</v>
      </c>
      <c r="Y4" s="367" t="s">
        <v>12</v>
      </c>
      <c r="Z4" s="368" t="s">
        <v>13</v>
      </c>
      <c r="AA4" s="368" t="s">
        <v>10</v>
      </c>
      <c r="AB4" s="367" t="s">
        <v>11</v>
      </c>
      <c r="AC4" s="367" t="s">
        <v>12</v>
      </c>
      <c r="AD4" s="368" t="s">
        <v>13</v>
      </c>
      <c r="AE4" s="368" t="s">
        <v>10</v>
      </c>
      <c r="AF4" s="367" t="s">
        <v>11</v>
      </c>
      <c r="AG4" s="367" t="s">
        <v>12</v>
      </c>
      <c r="AH4" s="368" t="s">
        <v>13</v>
      </c>
    </row>
    <row r="5" spans="1:34" ht="15.75" collapsed="1" thickBot="1">
      <c r="F5" s="351" t="s">
        <v>236</v>
      </c>
      <c r="AB5" s="352" t="s">
        <v>240</v>
      </c>
      <c r="AC5" s="352" t="s">
        <v>240</v>
      </c>
      <c r="AD5" s="352" t="s">
        <v>240</v>
      </c>
      <c r="AE5" s="352" t="s">
        <v>240</v>
      </c>
      <c r="AF5" s="352" t="s">
        <v>240</v>
      </c>
      <c r="AG5" s="352" t="s">
        <v>240</v>
      </c>
      <c r="AH5" s="352" t="s">
        <v>240</v>
      </c>
    </row>
    <row r="6" spans="1:34" ht="15.75" thickBot="1">
      <c r="F6" s="353" t="s">
        <v>237</v>
      </c>
      <c r="AB6" s="357">
        <v>0</v>
      </c>
      <c r="AC6" s="357">
        <v>0</v>
      </c>
      <c r="AD6" s="357">
        <v>0</v>
      </c>
      <c r="AE6" s="357">
        <v>0</v>
      </c>
      <c r="AF6" s="357">
        <v>0</v>
      </c>
      <c r="AG6" s="357">
        <v>-1</v>
      </c>
      <c r="AH6" s="357">
        <v>-1</v>
      </c>
    </row>
    <row r="7" spans="1:34">
      <c r="F7" s="353" t="s">
        <v>238</v>
      </c>
      <c r="AB7" s="354" t="s">
        <v>239</v>
      </c>
      <c r="AC7" s="354" t="s">
        <v>239</v>
      </c>
      <c r="AD7" s="354" t="s">
        <v>239</v>
      </c>
      <c r="AE7" s="354" t="s">
        <v>239</v>
      </c>
      <c r="AF7" s="354" t="s">
        <v>239</v>
      </c>
      <c r="AG7" s="354" t="s">
        <v>239</v>
      </c>
      <c r="AH7" s="354" t="s">
        <v>239</v>
      </c>
    </row>
    <row r="8" spans="1:34" ht="15.75" thickBot="1">
      <c r="F8" s="355" t="s">
        <v>238</v>
      </c>
      <c r="AB8" s="356">
        <v>-3</v>
      </c>
      <c r="AC8" s="356">
        <v>-3</v>
      </c>
      <c r="AD8" s="356">
        <v>-3</v>
      </c>
      <c r="AE8" s="356">
        <v>-3</v>
      </c>
      <c r="AF8" s="356">
        <v>-2</v>
      </c>
      <c r="AG8" s="356">
        <v>-3</v>
      </c>
      <c r="AH8" s="356">
        <v>-3</v>
      </c>
    </row>
    <row r="10" spans="1:34">
      <c r="E10" s="5" t="s">
        <v>234</v>
      </c>
    </row>
    <row r="14" spans="1:34">
      <c r="A14" s="5" t="s">
        <v>246</v>
      </c>
      <c r="B14" s="5" t="s">
        <v>245</v>
      </c>
      <c r="F14" s="61"/>
      <c r="G14" s="61"/>
      <c r="H14" s="61"/>
      <c r="I14" s="61"/>
      <c r="J14" s="61"/>
      <c r="K14" s="61"/>
      <c r="L14" s="61"/>
      <c r="M14" s="61"/>
      <c r="N14" s="61"/>
      <c r="O14" s="61"/>
      <c r="P14" s="61"/>
      <c r="Q14" s="61"/>
      <c r="R14" s="61"/>
    </row>
    <row r="15" spans="1:34">
      <c r="A15" s="5" t="s">
        <v>441</v>
      </c>
      <c r="B15" s="5" t="s">
        <v>60</v>
      </c>
      <c r="F15" s="110" t="str">
        <f>IF(MENU!$A$1="PT",$B15,$A15)</f>
        <v>OPERATIONAL FIGURES</v>
      </c>
      <c r="G15" s="367" t="str">
        <f>IF(MENU!$A$1="PT",G$3,G$1)</f>
        <v>1Q12</v>
      </c>
      <c r="H15" s="367" t="str">
        <f>IF(MENU!$A$1="PT",H$3,H$1)</f>
        <v>2Q12</v>
      </c>
      <c r="I15" s="367" t="str">
        <f>IF(MENU!$A$1="PT",I$3,I$1)</f>
        <v>3Q12</v>
      </c>
      <c r="J15" s="367" t="str">
        <f>IF(MENU!$A$1="PT",J$3,J$1)</f>
        <v>4Q12</v>
      </c>
      <c r="K15" s="367" t="str">
        <f>IF(MENU!$A$1="PT",K$3,K$1)</f>
        <v>1Q13</v>
      </c>
      <c r="L15" s="367" t="str">
        <f>IF(MENU!$A$1="PT",L$3,L$1)</f>
        <v>2Q13</v>
      </c>
      <c r="M15" s="367" t="str">
        <f>IF(MENU!$A$1="PT",M$3,M$1)</f>
        <v>3Q13</v>
      </c>
      <c r="N15" s="368" t="str">
        <f>IF(MENU!$A$1="PT",N$3,N$1)</f>
        <v>4Q13</v>
      </c>
      <c r="O15" s="258" t="str">
        <f>IF(MENU!$A$1="PT",O$3,O$1)</f>
        <v>1Q14</v>
      </c>
      <c r="P15" s="368" t="str">
        <f>IF(MENU!$A$1="PT",P$3,P$1)</f>
        <v>2Q14</v>
      </c>
      <c r="Q15" s="368" t="str">
        <f>IF(MENU!$A$1="PT",Q$3,Q$1)</f>
        <v>3Q14</v>
      </c>
      <c r="R15" s="368" t="str">
        <f>IF(MENU!$A$1="PT",R$3,R$1)</f>
        <v>4Q14</v>
      </c>
      <c r="S15" s="368" t="str">
        <f>IF(MENU!$A$1="PT",S$3,S$1)</f>
        <v>1Q15</v>
      </c>
      <c r="T15" s="368" t="str">
        <f>IF(MENU!$A$1="PT",T$3,T$1)</f>
        <v>2Q15</v>
      </c>
      <c r="U15" s="368" t="str">
        <f>IF(MENU!$A$1="PT",U$3,U$1)</f>
        <v>3Q15</v>
      </c>
      <c r="V15" s="368" t="str">
        <f>IF(MENU!$A$1="PT",V$3,V$1)</f>
        <v>4Q15</v>
      </c>
      <c r="W15" s="368" t="str">
        <f>IF(MENU!$A$1="PT",W$3,W$1)</f>
        <v>1Q16</v>
      </c>
      <c r="X15" s="368" t="str">
        <f>IF(MENU!$A$1="PT",X$3,X$1)</f>
        <v>2Q16</v>
      </c>
      <c r="Y15" s="368" t="str">
        <f>IF(MENU!$A$1="PT",Y$3,Y$1)</f>
        <v>3Q16</v>
      </c>
      <c r="Z15" s="368" t="str">
        <f>IF(MENU!$A$1="PT",Z$3,Z$1)</f>
        <v>4Q16</v>
      </c>
      <c r="AA15" s="368" t="str">
        <f>IF(MENU!$A$1="PT",AA$3,AA$1)</f>
        <v>1Q17</v>
      </c>
      <c r="AB15" s="368" t="str">
        <f>IF(MENU!$A$1="PT",AB$3,AB$1)</f>
        <v>2Q17</v>
      </c>
      <c r="AC15" s="368" t="str">
        <f>IF(MENU!$A$1="PT",AC$3,AC$1)</f>
        <v>3Q17</v>
      </c>
      <c r="AD15" s="368" t="str">
        <f>IF(MENU!$A$1="PT",AD$3,AD$1)</f>
        <v>4Q17</v>
      </c>
      <c r="AE15" s="368" t="str">
        <f>IF(MENU!$A$1="PT",AE$3,AE$1)</f>
        <v>1Q18</v>
      </c>
      <c r="AF15" s="368" t="str">
        <f>IF(MENU!$A$1="PT",AF$3,AF$1)</f>
        <v>2Q18</v>
      </c>
      <c r="AG15" s="368" t="str">
        <f>IF(MENU!$A$1="PT",AG$3,AG$1)</f>
        <v>3Q18</v>
      </c>
      <c r="AH15" s="368" t="str">
        <f>IF(MENU!$A$1="PT",AH$3,AH$1)</f>
        <v>4Q18</v>
      </c>
    </row>
    <row r="16" spans="1:34" ht="15" customHeight="1">
      <c r="A16" s="5" t="s">
        <v>442</v>
      </c>
      <c r="B16" s="5" t="s">
        <v>61</v>
      </c>
      <c r="F16" s="110" t="str">
        <f>IF(MENU!$A$1="PT",$B16,$A16)</f>
        <v>(Million liters)</v>
      </c>
      <c r="G16" s="367" t="str">
        <f>IF(MENU!$A$1="PT",G$4,G$2)</f>
        <v>(Jan-Mar)</v>
      </c>
      <c r="H16" s="367" t="str">
        <f>IF(MENU!$A$1="PT",H$4,H$2)</f>
        <v>(Apr-Jun)</v>
      </c>
      <c r="I16" s="367" t="str">
        <f>IF(MENU!$A$1="PT",I$4,I$2)</f>
        <v>(Jul-Sep)</v>
      </c>
      <c r="J16" s="367" t="str">
        <f>IF(MENU!$A$1="PT",J$4,J$2)</f>
        <v>(Oct-Dec)</v>
      </c>
      <c r="K16" s="367" t="str">
        <f>IF(MENU!$A$1="PT",K$4,K$2)</f>
        <v>(Jan-Mar)</v>
      </c>
      <c r="L16" s="367" t="str">
        <f>IF(MENU!$A$1="PT",L$4,L$2)</f>
        <v>(Apr-Jun)</v>
      </c>
      <c r="M16" s="367" t="str">
        <f>IF(MENU!$A$1="PT",M$4,M$2)</f>
        <v>(Jul-Sep)</v>
      </c>
      <c r="N16" s="368" t="str">
        <f>IF(MENU!$A$1="PT",N$4,N$2)</f>
        <v>(Oct-Dec)</v>
      </c>
      <c r="O16" s="259" t="str">
        <f>IF(MENU!$A$1="PT",O$4,O$2)</f>
        <v>(Jan-Mar)</v>
      </c>
      <c r="P16" s="367" t="str">
        <f>IF(MENU!$A$1="PT",P$4,P$2)</f>
        <v>(Apr-Jun)</v>
      </c>
      <c r="Q16" s="367" t="str">
        <f>IF(MENU!$A$1="PT",Q$4,Q$2)</f>
        <v>(Jul-Sep)</v>
      </c>
      <c r="R16" s="368" t="str">
        <f>IF(MENU!$A$1="PT",R$4,R$2)</f>
        <v>(Oct-Dec)</v>
      </c>
      <c r="S16" s="368" t="str">
        <f>IF(MENU!$A$1="PT",S$4,S$2)</f>
        <v>(Jan-Mar)</v>
      </c>
      <c r="T16" s="367" t="str">
        <f>IF(MENU!$A$1="PT",T$4,T$2)</f>
        <v>(Apr-Jun)</v>
      </c>
      <c r="U16" s="367" t="str">
        <f>IF(MENU!$A$1="PT",U$4,U$2)</f>
        <v>(Jul-Sep)</v>
      </c>
      <c r="V16" s="368" t="str">
        <f>IF(MENU!$A$1="PT",V$4,V$2)</f>
        <v>(Oct-Dec)</v>
      </c>
      <c r="W16" s="367" t="str">
        <f>IF(MENU!$A$1="PT",W$4,W$2)</f>
        <v>(Jan-Mar)</v>
      </c>
      <c r="X16" s="367" t="str">
        <f>IF(MENU!$A$1="PT",X$4,X$2)</f>
        <v>(Apr-Jun)</v>
      </c>
      <c r="Y16" s="367" t="str">
        <f>IF(MENU!$A$1="PT",Y$4,Y$2)</f>
        <v>(Jul-Sep)</v>
      </c>
      <c r="Z16" s="368" t="str">
        <f>IF(MENU!$A$1="PT",Z$4,Z$2)</f>
        <v>(Oct-Dec)</v>
      </c>
      <c r="AA16" s="368" t="str">
        <f>IF(MENU!$A$1="PT",AA$4,AA$2)</f>
        <v>(Jan-Mar)</v>
      </c>
      <c r="AB16" s="367" t="str">
        <f>IF(MENU!$A$1="PT",AB$4,AB$2)</f>
        <v>(Apr-Jun)</v>
      </c>
      <c r="AC16" s="367" t="str">
        <f>IF(MENU!$A$1="PT",AC$4,AC$2)</f>
        <v>(Jul-Sep)</v>
      </c>
      <c r="AD16" s="368" t="str">
        <f>IF(MENU!$A$1="PT",AD$4,AD$2)</f>
        <v>(Oct-Dec)</v>
      </c>
      <c r="AE16" s="368" t="str">
        <f>IF(MENU!$A$1="PT",AE$4,AE$2)</f>
        <v>(Jan-Mar)</v>
      </c>
      <c r="AF16" s="367" t="str">
        <f>IF(MENU!$A$1="PT",AF$4,AF$2)</f>
        <v>(Apr-Jun)</v>
      </c>
      <c r="AG16" s="367" t="str">
        <f>IF(MENU!$A$1="PT",AG$4,AG$2)</f>
        <v>(Jul-Sep)</v>
      </c>
      <c r="AH16" s="367" t="str">
        <f>IF(MENU!$A$1="PT",AH$4,AH$2)</f>
        <v>(Oct-Dec)</v>
      </c>
    </row>
    <row r="17" spans="1:37">
      <c r="A17" s="5" t="s">
        <v>443</v>
      </c>
      <c r="B17" s="5" t="s">
        <v>62</v>
      </c>
      <c r="F17" s="24" t="str">
        <f>IF(MENU!$A$1="PT",$B17,$A17)</f>
        <v>Fuel Sales</v>
      </c>
      <c r="G17" s="111">
        <v>5179.1411637070005</v>
      </c>
      <c r="H17" s="111">
        <v>5275.7857336950019</v>
      </c>
      <c r="I17" s="111">
        <v>5550.9498034100006</v>
      </c>
      <c r="J17" s="111">
        <v>5706.2804060799999</v>
      </c>
      <c r="K17" s="111">
        <v>5256.9194579400009</v>
      </c>
      <c r="L17" s="111">
        <v>5596.0167214500007</v>
      </c>
      <c r="M17" s="260">
        <v>6047.2636819500003</v>
      </c>
      <c r="N17" s="260">
        <v>6114.2004706099997</v>
      </c>
      <c r="O17" s="261">
        <v>5794.3119645999996</v>
      </c>
      <c r="P17" s="111">
        <v>6098.1223628799999</v>
      </c>
      <c r="Q17" s="111">
        <v>6432.4272844820007</v>
      </c>
      <c r="R17" s="262">
        <v>6561.9821197499987</v>
      </c>
      <c r="S17" s="111">
        <v>5945.1187303900006</v>
      </c>
      <c r="T17" s="111">
        <v>6123.0697662799994</v>
      </c>
      <c r="U17" s="111">
        <v>6511.7787918999993</v>
      </c>
      <c r="V17" s="111">
        <v>6496.3046517599996</v>
      </c>
      <c r="W17" s="111">
        <v>6035.4849909300001</v>
      </c>
      <c r="X17" s="111">
        <v>6158</v>
      </c>
      <c r="Y17" s="111">
        <v>6328.3309639999998</v>
      </c>
      <c r="Z17" s="111">
        <v>6309.7070480200009</v>
      </c>
      <c r="AA17" s="111">
        <v>6114.5033772100005</v>
      </c>
      <c r="AB17" s="111">
        <v>6273.2486359900004</v>
      </c>
      <c r="AC17" s="111">
        <v>6593.7868217400001</v>
      </c>
      <c r="AD17" s="111">
        <v>6578.8985475100008</v>
      </c>
      <c r="AE17" s="111">
        <v>6296.6759246599995</v>
      </c>
      <c r="AF17" s="111">
        <v>6179.0037070199996</v>
      </c>
      <c r="AG17" s="111">
        <v>6691.3570036599967</v>
      </c>
      <c r="AH17" s="374" t="e">
        <f ca="1">SUM(AH18:AH22)</f>
        <v>#REF!</v>
      </c>
      <c r="AI17" s="344"/>
    </row>
    <row r="18" spans="1:37">
      <c r="A18" s="5" t="s">
        <v>444</v>
      </c>
      <c r="B18" s="5" t="s">
        <v>63</v>
      </c>
      <c r="E18" s="5" t="s">
        <v>208</v>
      </c>
      <c r="F18" s="42" t="str">
        <f>IF(MENU!$A$1="PT",$B18,$A18)</f>
        <v>Ethanol</v>
      </c>
      <c r="G18" s="112">
        <v>437.22246667100001</v>
      </c>
      <c r="H18" s="112">
        <v>428.6307357500001</v>
      </c>
      <c r="I18" s="112">
        <v>465.26436239999998</v>
      </c>
      <c r="J18" s="112">
        <v>538.80114584</v>
      </c>
      <c r="K18" s="112">
        <v>493.42833384000005</v>
      </c>
      <c r="L18" s="112">
        <v>490.65551777000007</v>
      </c>
      <c r="M18" s="263">
        <v>576.42393199000003</v>
      </c>
      <c r="N18" s="263">
        <v>654.61484622</v>
      </c>
      <c r="O18" s="264">
        <v>605.26114352000002</v>
      </c>
      <c r="P18" s="112">
        <v>543.76226695000003</v>
      </c>
      <c r="Q18" s="265">
        <v>589.38562649200003</v>
      </c>
      <c r="R18" s="265">
        <v>723.54872249999994</v>
      </c>
      <c r="S18" s="112">
        <v>774.69078039999999</v>
      </c>
      <c r="T18" s="112">
        <v>864.30485441999997</v>
      </c>
      <c r="U18" s="112">
        <v>937.06227918999991</v>
      </c>
      <c r="V18" s="112">
        <v>901.84815607999985</v>
      </c>
      <c r="W18" s="112">
        <v>667.92709200000002</v>
      </c>
      <c r="X18" s="112">
        <v>707</v>
      </c>
      <c r="Y18" s="112">
        <v>774.27822626</v>
      </c>
      <c r="Z18" s="112">
        <v>637.13317119999999</v>
      </c>
      <c r="AA18" s="112">
        <v>524.06490199999996</v>
      </c>
      <c r="AB18" s="112">
        <v>599.82876272999999</v>
      </c>
      <c r="AC18" s="112">
        <v>714.36287080999989</v>
      </c>
      <c r="AD18" s="112">
        <v>855.47711608999998</v>
      </c>
      <c r="AE18" s="112">
        <v>812.92465898</v>
      </c>
      <c r="AF18" s="112">
        <v>819.49317940000003</v>
      </c>
      <c r="AG18" s="112">
        <v>1046.6675759599996</v>
      </c>
      <c r="AH18" s="375" t="e">
        <f ca="1">(SUMIFS(OFFSET(#REF!,0,MATCH(AH$5,#REF!,0)+MATCH(AH$7,#REF!,0)+AH$8),#REF!,$D18)+SUMIFS(OFFSET(#REF!,0,MATCH(AH$5,#REF!,0)+MATCH(AH$7,#REF!,0)+AH$8),#REF!,$E18))/1000000*2</f>
        <v>#REF!</v>
      </c>
    </row>
    <row r="19" spans="1:37">
      <c r="A19" s="5" t="s">
        <v>445</v>
      </c>
      <c r="B19" s="5" t="s">
        <v>64</v>
      </c>
      <c r="E19" s="5" t="s">
        <v>209</v>
      </c>
      <c r="F19" s="42" t="str">
        <f>IF(MENU!$A$1="PT",$B19,$A19)</f>
        <v>Gasoline</v>
      </c>
      <c r="G19" s="112">
        <v>1788.3760956040001</v>
      </c>
      <c r="H19" s="112">
        <v>1792.1527174320008</v>
      </c>
      <c r="I19" s="112">
        <v>1843.6758641200001</v>
      </c>
      <c r="J19" s="112">
        <v>1978.08870243</v>
      </c>
      <c r="K19" s="112">
        <v>1784.9226074600001</v>
      </c>
      <c r="L19" s="112">
        <v>1903.9453710600001</v>
      </c>
      <c r="M19" s="263">
        <v>1990.7386408500001</v>
      </c>
      <c r="N19" s="263">
        <v>2094.7454853499999</v>
      </c>
      <c r="O19" s="264">
        <v>2001.7413767999999</v>
      </c>
      <c r="P19" s="112">
        <v>2130.1495867100002</v>
      </c>
      <c r="Q19" s="112">
        <v>2160.6488827879998</v>
      </c>
      <c r="R19" s="265">
        <v>2299.30547398</v>
      </c>
      <c r="S19" s="112">
        <v>2020.3488214499998</v>
      </c>
      <c r="T19" s="112">
        <v>1955.1235223200001</v>
      </c>
      <c r="U19" s="112">
        <v>1961.75864806</v>
      </c>
      <c r="V19" s="112">
        <v>2125.1307983199999</v>
      </c>
      <c r="W19" s="112">
        <v>2154.0476668000001</v>
      </c>
      <c r="X19" s="112">
        <v>2122</v>
      </c>
      <c r="Y19" s="112">
        <v>2129.1200811799999</v>
      </c>
      <c r="Z19" s="112">
        <v>2422.4288687800013</v>
      </c>
      <c r="AA19" s="112">
        <v>2376.1066289099999</v>
      </c>
      <c r="AB19" s="112">
        <v>2341.4590915200001</v>
      </c>
      <c r="AC19" s="112">
        <v>2243.9990340300001</v>
      </c>
      <c r="AD19" s="112">
        <v>2222.5210123699999</v>
      </c>
      <c r="AE19" s="112">
        <v>2075.7328411200001</v>
      </c>
      <c r="AF19" s="112">
        <v>1920.63384722</v>
      </c>
      <c r="AG19" s="112">
        <v>1811.2713385599995</v>
      </c>
      <c r="AH19" s="375" t="e">
        <f ca="1">(SUMIFS(OFFSET(#REF!,0,MATCH(AH$5,#REF!,0)+MATCH(AH$7,#REF!,0)+AH$8),#REF!,$D19)+SUMIFS(OFFSET(#REF!,0,MATCH(AH$5,#REF!,0)+MATCH(AH$7,#REF!,0)+AH$8),#REF!,$E19))/1000000*2</f>
        <v>#REF!</v>
      </c>
    </row>
    <row r="20" spans="1:37">
      <c r="A20" s="5" t="s">
        <v>65</v>
      </c>
      <c r="B20" s="5" t="s">
        <v>65</v>
      </c>
      <c r="E20" s="5" t="s">
        <v>210</v>
      </c>
      <c r="F20" s="42" t="str">
        <f>IF(MENU!$A$1="PT",$B20,$A20)</f>
        <v>Diesel</v>
      </c>
      <c r="G20" s="112">
        <v>2161.1404331539998</v>
      </c>
      <c r="H20" s="112">
        <v>2279.8579967130004</v>
      </c>
      <c r="I20" s="112">
        <v>2470.6212167200001</v>
      </c>
      <c r="J20" s="112">
        <v>2455.7631308999999</v>
      </c>
      <c r="K20" s="112">
        <v>2242.5142760999997</v>
      </c>
      <c r="L20" s="112">
        <v>2503.3483105699997</v>
      </c>
      <c r="M20" s="263">
        <v>2754.0673516299998</v>
      </c>
      <c r="N20" s="263">
        <v>2645.13856863</v>
      </c>
      <c r="O20" s="264">
        <v>2468.0732831399996</v>
      </c>
      <c r="P20" s="112">
        <v>2719.6322347199998</v>
      </c>
      <c r="Q20" s="112">
        <v>2959.3427712719999</v>
      </c>
      <c r="R20" s="265">
        <v>2821.0827414599999</v>
      </c>
      <c r="S20" s="112">
        <v>2451.5603318899998</v>
      </c>
      <c r="T20" s="112">
        <v>2653.1696638900003</v>
      </c>
      <c r="U20" s="112">
        <v>2926.5077144599995</v>
      </c>
      <c r="V20" s="112">
        <v>2817.4424278199999</v>
      </c>
      <c r="W20" s="112">
        <v>2538.3267133700006</v>
      </c>
      <c r="X20" s="112">
        <v>2719</v>
      </c>
      <c r="Y20" s="112">
        <v>2793.1535967300001</v>
      </c>
      <c r="Z20" s="112">
        <v>2637.5163730999998</v>
      </c>
      <c r="AA20" s="112">
        <v>2625.0839843700001</v>
      </c>
      <c r="AB20" s="112">
        <v>2756.3483515900002</v>
      </c>
      <c r="AC20" s="112">
        <v>3028.1092739800001</v>
      </c>
      <c r="AD20" s="112">
        <v>2885.3886315800009</v>
      </c>
      <c r="AE20" s="112">
        <v>2786.56279004</v>
      </c>
      <c r="AF20" s="112">
        <v>2828.1763158400004</v>
      </c>
      <c r="AG20" s="112">
        <v>3185.4796848799974</v>
      </c>
      <c r="AH20" s="375" t="e">
        <f ca="1">(SUMIFS(OFFSET(#REF!,0,MATCH(AH$5,#REF!,0)+MATCH(AH$7,#REF!,0)+AH$8),#REF!,$D20)+SUMIFS(OFFSET(#REF!,0,MATCH(AH$5,#REF!,0)+MATCH(AH$7,#REF!,0)+AH$8),#REF!,$E20))/1000000*2</f>
        <v>#REF!</v>
      </c>
    </row>
    <row r="21" spans="1:37">
      <c r="A21" s="5" t="s">
        <v>446</v>
      </c>
      <c r="B21" s="5" t="s">
        <v>66</v>
      </c>
      <c r="E21" s="5" t="s">
        <v>211</v>
      </c>
      <c r="F21" s="42" t="str">
        <f>IF(MENU!$A$1="PT",$B21,$A21)</f>
        <v>Aviation</v>
      </c>
      <c r="G21" s="112">
        <v>661.50864000000013</v>
      </c>
      <c r="H21" s="112">
        <v>647.03715200000011</v>
      </c>
      <c r="I21" s="112">
        <v>642.03315100000009</v>
      </c>
      <c r="J21" s="112">
        <v>605.82507000000021</v>
      </c>
      <c r="K21" s="112">
        <v>621.67353900000012</v>
      </c>
      <c r="L21" s="112">
        <v>586.56025700000021</v>
      </c>
      <c r="M21" s="263">
        <v>611.14960300000007</v>
      </c>
      <c r="N21" s="263">
        <v>607.20768900000019</v>
      </c>
      <c r="O21" s="264">
        <v>602.29599499999972</v>
      </c>
      <c r="P21" s="112">
        <v>585.72492599999998</v>
      </c>
      <c r="Q21" s="112">
        <v>609.72351719000005</v>
      </c>
      <c r="R21" s="265">
        <v>619.18909399999973</v>
      </c>
      <c r="S21" s="112">
        <v>612.02373800999999</v>
      </c>
      <c r="T21" s="112">
        <v>570.54894607999995</v>
      </c>
      <c r="U21" s="112">
        <v>603.9106789999995</v>
      </c>
      <c r="V21" s="112">
        <v>569.89263299999971</v>
      </c>
      <c r="W21" s="112">
        <v>588.73889599999995</v>
      </c>
      <c r="X21" s="112">
        <v>526</v>
      </c>
      <c r="Y21" s="112">
        <v>546.48574299999996</v>
      </c>
      <c r="Z21" s="112">
        <v>530.43922899999995</v>
      </c>
      <c r="AA21" s="112">
        <v>516.77623300000005</v>
      </c>
      <c r="AB21" s="112">
        <v>494.30102199999999</v>
      </c>
      <c r="AC21" s="112">
        <v>528.33289300000001</v>
      </c>
      <c r="AD21" s="112">
        <v>546.98506594000003</v>
      </c>
      <c r="AE21" s="112">
        <v>558.71293567999999</v>
      </c>
      <c r="AF21" s="112">
        <v>545.01684</v>
      </c>
      <c r="AG21" s="112">
        <v>575.14609900000028</v>
      </c>
      <c r="AH21" s="375" t="e">
        <f ca="1">(SUMIFS(OFFSET(#REF!,0,MATCH(AH$5,#REF!,0)+MATCH(AH$7,#REF!,0)+AH$8),#REF!,$D21)+SUMIFS(OFFSET(#REF!,0,MATCH(AH$5,#REF!,0)+MATCH(AH$7,#REF!,0)+AH$8),#REF!,$E21))/1000000*2</f>
        <v>#REF!</v>
      </c>
    </row>
    <row r="22" spans="1:37">
      <c r="A22" s="5" t="s">
        <v>447</v>
      </c>
      <c r="B22" s="5" t="s">
        <v>67</v>
      </c>
      <c r="E22" s="5" t="s">
        <v>212</v>
      </c>
      <c r="F22" s="42" t="str">
        <f>IF(MENU!$A$1="PT",$B22,$A22)</f>
        <v>Other Products</v>
      </c>
      <c r="G22" s="112">
        <v>130.89352827800121</v>
      </c>
      <c r="H22" s="112">
        <v>128.10713180000039</v>
      </c>
      <c r="I22" s="112">
        <v>129.35520917000122</v>
      </c>
      <c r="J22" s="112">
        <v>127.80235691000053</v>
      </c>
      <c r="K22" s="112">
        <v>114.3807015400007</v>
      </c>
      <c r="L22" s="112">
        <v>111.50726505000057</v>
      </c>
      <c r="M22" s="263">
        <v>114.88415447999978</v>
      </c>
      <c r="N22" s="263">
        <v>112.49388140999963</v>
      </c>
      <c r="O22" s="264">
        <v>116.94016614000066</v>
      </c>
      <c r="P22" s="112">
        <v>118.85334849999981</v>
      </c>
      <c r="Q22" s="112">
        <v>113.32648674000029</v>
      </c>
      <c r="R22" s="266">
        <v>98.856087809999735</v>
      </c>
      <c r="S22" s="113">
        <v>86.495058640001844</v>
      </c>
      <c r="T22" s="113">
        <v>79.922779569998966</v>
      </c>
      <c r="U22" s="112">
        <v>82.539471190000882</v>
      </c>
      <c r="V22" s="112">
        <v>81.990636540000011</v>
      </c>
      <c r="W22" s="112">
        <v>86.4446227600002</v>
      </c>
      <c r="X22" s="112">
        <v>84</v>
      </c>
      <c r="Y22" s="112">
        <v>85.293316829999995</v>
      </c>
      <c r="Z22" s="112">
        <v>82.18940594</v>
      </c>
      <c r="AA22" s="112">
        <v>72.471628930000008</v>
      </c>
      <c r="AB22" s="112">
        <v>81.311408150000005</v>
      </c>
      <c r="AC22" s="112">
        <v>78.982749920000003</v>
      </c>
      <c r="AD22" s="112">
        <v>68.526721530000003</v>
      </c>
      <c r="AE22" s="112">
        <v>62.742698840000003</v>
      </c>
      <c r="AF22" s="112">
        <v>65.683524560000009</v>
      </c>
      <c r="AG22" s="112">
        <v>72.792305259999935</v>
      </c>
      <c r="AH22" s="375" t="e">
        <f ca="1">(SUMIFS(OFFSET(#REF!,0,MATCH(AH$5,#REF!,0)+MATCH(AH$7,#REF!,0)+AH$8),#REF!,$D22)+SUMIFS(OFFSET(#REF!,0,MATCH(AH$5,#REF!,0)+MATCH(AH$7,#REF!,0)+AH$8),#REF!,$E22))/1000000*2</f>
        <v>#REF!</v>
      </c>
    </row>
    <row r="23" spans="1:37">
      <c r="F23" s="42"/>
      <c r="G23" s="112"/>
      <c r="H23" s="112"/>
      <c r="I23" s="112"/>
      <c r="J23" s="112"/>
      <c r="K23" s="112"/>
      <c r="L23" s="112"/>
      <c r="M23" s="263"/>
      <c r="N23" s="263"/>
      <c r="O23" s="264"/>
      <c r="P23" s="112"/>
      <c r="Q23" s="112"/>
      <c r="R23" s="266"/>
      <c r="S23" s="113"/>
      <c r="T23" s="114"/>
      <c r="U23" s="114"/>
      <c r="W23"/>
      <c r="X23"/>
      <c r="Y23"/>
      <c r="Z23"/>
      <c r="AA23"/>
      <c r="AB23"/>
      <c r="AG23" s="112"/>
      <c r="AH23" s="375"/>
    </row>
    <row r="24" spans="1:37" s="6" customFormat="1">
      <c r="A24" s="6" t="s">
        <v>448</v>
      </c>
      <c r="B24" s="6" t="s">
        <v>68</v>
      </c>
      <c r="F24" s="42" t="str">
        <f>IF(MENU!$A$1="PT",$B24,$A24)</f>
        <v>Volume Ciclo Otto (Gasoline+Ethanol)</v>
      </c>
      <c r="G24" s="112">
        <f t="shared" ref="G24:AE24" si="0">G19+G18</f>
        <v>2225.5985622749999</v>
      </c>
      <c r="H24" s="112">
        <f t="shared" si="0"/>
        <v>2220.7834531820008</v>
      </c>
      <c r="I24" s="112">
        <f t="shared" si="0"/>
        <v>2308.9402265200001</v>
      </c>
      <c r="J24" s="112">
        <f t="shared" si="0"/>
        <v>2516.8898482700001</v>
      </c>
      <c r="K24" s="112">
        <f t="shared" si="0"/>
        <v>2278.3509413000002</v>
      </c>
      <c r="L24" s="112">
        <f t="shared" si="0"/>
        <v>2394.6008888300003</v>
      </c>
      <c r="M24" s="112">
        <f t="shared" si="0"/>
        <v>2567.1625728400004</v>
      </c>
      <c r="N24" s="112">
        <f t="shared" si="0"/>
        <v>2749.3603315699997</v>
      </c>
      <c r="O24" s="112">
        <f t="shared" si="0"/>
        <v>2607.0025203199998</v>
      </c>
      <c r="P24" s="112">
        <f t="shared" si="0"/>
        <v>2673.9118536600004</v>
      </c>
      <c r="Q24" s="112">
        <f t="shared" si="0"/>
        <v>2750.0345092799998</v>
      </c>
      <c r="R24" s="112">
        <f t="shared" si="0"/>
        <v>3022.8541964799997</v>
      </c>
      <c r="S24" s="112">
        <f t="shared" si="0"/>
        <v>2795.0396018499996</v>
      </c>
      <c r="T24" s="112">
        <f t="shared" si="0"/>
        <v>2819.4283767400002</v>
      </c>
      <c r="U24" s="112">
        <f t="shared" si="0"/>
        <v>2898.8209272499998</v>
      </c>
      <c r="V24" s="112">
        <f t="shared" si="0"/>
        <v>3026.9789543999996</v>
      </c>
      <c r="W24" s="112">
        <f t="shared" si="0"/>
        <v>2821.9747588</v>
      </c>
      <c r="X24" s="112">
        <f t="shared" si="0"/>
        <v>2829</v>
      </c>
      <c r="Y24" s="112">
        <f t="shared" si="0"/>
        <v>2903.3983074399998</v>
      </c>
      <c r="Z24" s="112">
        <f t="shared" si="0"/>
        <v>3059.5620399800014</v>
      </c>
      <c r="AA24" s="112">
        <f t="shared" si="0"/>
        <v>2900.17153091</v>
      </c>
      <c r="AB24" s="112">
        <f t="shared" si="0"/>
        <v>2941.2878542500002</v>
      </c>
      <c r="AC24" s="112">
        <f t="shared" si="0"/>
        <v>2958.3619048400001</v>
      </c>
      <c r="AD24" s="112">
        <f t="shared" si="0"/>
        <v>3077.9981284599999</v>
      </c>
      <c r="AE24" s="112">
        <f t="shared" si="0"/>
        <v>2888.6575001000001</v>
      </c>
      <c r="AF24" s="112">
        <f>AF19+AF18</f>
        <v>2740.1270266199999</v>
      </c>
      <c r="AG24" s="112">
        <f>AG19+AG18</f>
        <v>2857.9389145199993</v>
      </c>
      <c r="AH24" s="375" t="e">
        <f ca="1">AH19+AH18</f>
        <v>#REF!</v>
      </c>
    </row>
    <row r="25" spans="1:37" s="6" customFormat="1">
      <c r="A25" s="6" t="s">
        <v>449</v>
      </c>
      <c r="B25" s="6" t="s">
        <v>69</v>
      </c>
      <c r="E25" s="6" t="s">
        <v>213</v>
      </c>
      <c r="F25" s="42" t="str">
        <f>IF(MENU!$A$1="PT",$B25,$A25)</f>
        <v>Volume Gasoline Equivalent</v>
      </c>
      <c r="G25" s="265">
        <v>2101.9957709471082</v>
      </c>
      <c r="H25" s="265">
        <v>2099.6095441854759</v>
      </c>
      <c r="I25" s="265">
        <v>2177.4099912695201</v>
      </c>
      <c r="J25" s="265">
        <v>2364.5707643410319</v>
      </c>
      <c r="K25" s="265">
        <v>2138.858751323432</v>
      </c>
      <c r="L25" s="265">
        <v>2255.8925739564211</v>
      </c>
      <c r="M25" s="265">
        <v>2404.207527266427</v>
      </c>
      <c r="N25" s="265">
        <v>2564.3007145436059</v>
      </c>
      <c r="O25" s="265">
        <v>2435.8951950468959</v>
      </c>
      <c r="P25" s="265">
        <v>2520.1902607932352</v>
      </c>
      <c r="Q25" s="265">
        <v>2583.4151926707113</v>
      </c>
      <c r="R25" s="265">
        <v>2818.3069726292501</v>
      </c>
      <c r="S25" s="112">
        <v>2576.0345182309197</v>
      </c>
      <c r="T25" s="112">
        <v>2579.2380576966821</v>
      </c>
      <c r="U25" s="112">
        <v>2638.4113198630989</v>
      </c>
      <c r="V25" s="112">
        <v>2776.355351825368</v>
      </c>
      <c r="W25" s="112">
        <v>2636.3578199332001</v>
      </c>
      <c r="X25" s="112">
        <v>2633</v>
      </c>
      <c r="Y25" s="112">
        <v>2688.2263883623459</v>
      </c>
      <c r="Z25" s="112">
        <v>2882.502731703521</v>
      </c>
      <c r="AA25" s="112">
        <v>2754.5338946441998</v>
      </c>
      <c r="AB25" s="112">
        <v>2774.5954410873333</v>
      </c>
      <c r="AC25" s="112">
        <v>2759.8404630419009</v>
      </c>
      <c r="AD25" s="112">
        <v>2840.2610378985887</v>
      </c>
      <c r="AE25" s="112">
        <v>2662.7457373694579</v>
      </c>
      <c r="AF25" s="112">
        <v>2512.3898720647398</v>
      </c>
      <c r="AG25" s="112">
        <v>2567.0699951607198</v>
      </c>
      <c r="AH25" s="375" t="e">
        <f ca="1">(SUMIFS(OFFSET(#REF!,0,MATCH(AH$5,#REF!,0)+MATCH(AH$7,#REF!,0)+AH$8),#REF!,$D25)+SUMIFS(OFFSET(#REF!,0,MATCH(AH$5,#REF!,0)+MATCH(AH$7,#REF!,0)+AH$8),#REF!,$E25))/1000000*2</f>
        <v>#REF!</v>
      </c>
    </row>
    <row r="26" spans="1:37" s="6" customFormat="1">
      <c r="F26" s="42"/>
      <c r="G26" s="265"/>
      <c r="H26" s="265"/>
      <c r="I26" s="265"/>
      <c r="J26" s="265"/>
      <c r="K26" s="265"/>
      <c r="L26" s="265"/>
      <c r="M26" s="265"/>
      <c r="N26" s="265"/>
      <c r="O26" s="265"/>
      <c r="P26" s="265"/>
      <c r="Q26" s="265"/>
      <c r="R26" s="265"/>
      <c r="S26" s="112"/>
      <c r="T26" s="112"/>
      <c r="U26" s="112"/>
      <c r="V26" s="112"/>
      <c r="W26" s="112"/>
      <c r="X26" s="112"/>
      <c r="Y26" s="112"/>
      <c r="Z26" s="112"/>
      <c r="AA26" s="278"/>
      <c r="AB26" s="278"/>
      <c r="AC26" s="278"/>
      <c r="AD26" s="278"/>
      <c r="AE26" s="278"/>
      <c r="AF26" s="278"/>
      <c r="AG26" s="278"/>
      <c r="AH26" s="376"/>
    </row>
    <row r="27" spans="1:37" s="6" customFormat="1">
      <c r="A27" s="6" t="s">
        <v>450</v>
      </c>
      <c r="B27" s="6" t="s">
        <v>144</v>
      </c>
      <c r="E27" s="6" t="s">
        <v>214</v>
      </c>
      <c r="F27" s="42" t="str">
        <f>IF(MENU!$A$1="PT",$B27,$A27)</f>
        <v>Number of Gas Station</v>
      </c>
      <c r="G27" s="265"/>
      <c r="H27" s="265"/>
      <c r="I27" s="265"/>
      <c r="J27" s="265"/>
      <c r="K27" s="265"/>
      <c r="L27" s="265"/>
      <c r="M27" s="265"/>
      <c r="N27" s="265"/>
      <c r="O27" s="265">
        <v>4972</v>
      </c>
      <c r="P27" s="265">
        <v>5245</v>
      </c>
      <c r="Q27" s="265">
        <v>5285</v>
      </c>
      <c r="R27" s="265">
        <v>5356</v>
      </c>
      <c r="S27" s="112">
        <v>5427</v>
      </c>
      <c r="T27" s="112">
        <v>5464</v>
      </c>
      <c r="U27" s="112">
        <v>5560</v>
      </c>
      <c r="V27" s="112">
        <v>5683</v>
      </c>
      <c r="W27" s="112">
        <v>5809</v>
      </c>
      <c r="X27" s="112">
        <v>5832</v>
      </c>
      <c r="Y27" s="112">
        <v>5904</v>
      </c>
      <c r="Z27" s="112">
        <v>6027</v>
      </c>
      <c r="AA27" s="112">
        <v>6043</v>
      </c>
      <c r="AB27" s="112">
        <v>6068</v>
      </c>
      <c r="AC27" s="112">
        <v>6138</v>
      </c>
      <c r="AD27" s="112">
        <v>6272</v>
      </c>
      <c r="AE27" s="112">
        <v>6329</v>
      </c>
      <c r="AF27" s="112">
        <v>6360</v>
      </c>
      <c r="AG27" s="112">
        <v>6444</v>
      </c>
      <c r="AH27" s="375" t="e">
        <f ca="1">(SUMIFS(OFFSET(#REF!,0,MATCH(AH$5,#REF!,0)+MATCH(AH$7,#REF!,0)+AH$9),#REF!,$D27)+SUMIFS(OFFSET(#REF!,0,MATCH(AH$5,#REF!,0)+MATCH(AH$7,#REF!,0)+AH$9),#REF!,$E27))/1000000*2</f>
        <v>#REF!</v>
      </c>
    </row>
    <row r="28" spans="1:37">
      <c r="F28" s="42"/>
      <c r="G28" s="42"/>
      <c r="H28" s="42"/>
      <c r="I28" s="42"/>
      <c r="J28" s="42"/>
      <c r="K28" s="42"/>
      <c r="L28" s="42"/>
      <c r="M28" s="42"/>
      <c r="N28" s="42"/>
      <c r="O28" s="42"/>
      <c r="P28" s="42"/>
      <c r="Q28" s="42"/>
      <c r="R28" s="42"/>
      <c r="S28" s="116"/>
      <c r="W28"/>
      <c r="AA28"/>
      <c r="AC28" s="5"/>
    </row>
    <row r="29" spans="1:37">
      <c r="A29" s="5" t="s">
        <v>451</v>
      </c>
      <c r="B29" s="5" t="s">
        <v>36</v>
      </c>
      <c r="F29" s="110" t="str">
        <f>IF(MENU!$A$1="PT",$B29,$A29)</f>
        <v>INCOME STATEMENT</v>
      </c>
      <c r="G29" s="367" t="str">
        <f>IF(MENU!$A$1="PT",G$3,G$1)</f>
        <v>1Q12</v>
      </c>
      <c r="H29" s="367" t="str">
        <f>IF(MENU!$A$1="PT",H$3,H$1)</f>
        <v>2Q12</v>
      </c>
      <c r="I29" s="367" t="str">
        <f>IF(MENU!$A$1="PT",I$3,I$1)</f>
        <v>3Q12</v>
      </c>
      <c r="J29" s="367" t="str">
        <f>IF(MENU!$A$1="PT",J$3,J$1)</f>
        <v>4Q12</v>
      </c>
      <c r="K29" s="367" t="str">
        <f>IF(MENU!$A$1="PT",K$3,K$1)</f>
        <v>1Q13</v>
      </c>
      <c r="L29" s="367" t="str">
        <f>IF(MENU!$A$1="PT",L$3,L$1)</f>
        <v>2Q13</v>
      </c>
      <c r="M29" s="367" t="str">
        <f>IF(MENU!$A$1="PT",M$3,M$1)</f>
        <v>3Q13</v>
      </c>
      <c r="N29" s="368" t="str">
        <f>IF(MENU!$A$1="PT",N$3,N$1)</f>
        <v>4Q13</v>
      </c>
      <c r="O29" s="258" t="str">
        <f>IF(MENU!$A$1="PT",O$3,O$1)</f>
        <v>1Q14</v>
      </c>
      <c r="P29" s="368" t="str">
        <f>IF(MENU!$A$1="PT",P$3,P$1)</f>
        <v>2Q14</v>
      </c>
      <c r="Q29" s="368" t="str">
        <f>IF(MENU!$A$1="PT",Q$3,Q$1)</f>
        <v>3Q14</v>
      </c>
      <c r="R29" s="368" t="str">
        <f>IF(MENU!$A$1="PT",R$3,R$1)</f>
        <v>4Q14</v>
      </c>
      <c r="S29" s="368" t="str">
        <f>IF(MENU!$A$1="PT",S$3,S$1)</f>
        <v>1Q15</v>
      </c>
      <c r="T29" s="117" t="str">
        <f>IF(MENU!$A$1="PT",T$3,T$1)</f>
        <v>2Q15</v>
      </c>
      <c r="U29" s="117" t="str">
        <f>IF(MENU!$A$1="PT",U$3,U$1)</f>
        <v>3Q15</v>
      </c>
      <c r="V29" s="117" t="str">
        <f>IF(MENU!$A$1="PT",V$3,V$1)</f>
        <v>4Q15</v>
      </c>
      <c r="W29" s="117" t="str">
        <f>IF(MENU!$A$1="PT",W$3,W$1)</f>
        <v>1Q16</v>
      </c>
      <c r="X29" s="117" t="str">
        <f>IF(MENU!$A$1="PT",X$3,X$1)</f>
        <v>2Q16</v>
      </c>
      <c r="Y29" s="117" t="str">
        <f>IF(MENU!$A$1="PT",Y$3,Y$1)</f>
        <v>3Q16</v>
      </c>
      <c r="Z29" s="117" t="str">
        <f>IF(MENU!$A$1="PT",Z$3,Z$1)</f>
        <v>4Q16</v>
      </c>
      <c r="AA29" s="117" t="str">
        <f>IF(MENU!$A$1="PT",AA$3,AA$1)</f>
        <v>1Q17</v>
      </c>
      <c r="AB29" s="117" t="str">
        <f>IF(MENU!$A$1="PT",AB$3,AB$1)</f>
        <v>2Q17</v>
      </c>
      <c r="AC29" s="117" t="str">
        <f>IF(MENU!$A$1="PT",AC$3,AC$1)</f>
        <v>3Q17</v>
      </c>
      <c r="AD29" s="117" t="str">
        <f>IF(MENU!$A$1="PT",AD$3,AD$1)</f>
        <v>4Q17</v>
      </c>
      <c r="AE29" s="117" t="str">
        <f>IF(MENU!$A$1="PT",AE$3,AE$1)</f>
        <v>1Q18</v>
      </c>
      <c r="AF29" s="368" t="str">
        <f>IF(MENU!$A$1="PT",AF$3,AF$1)</f>
        <v>2Q18</v>
      </c>
      <c r="AG29" s="368" t="str">
        <f>IF(MENU!$A$1="PT",AG$3,AG$1)</f>
        <v>3Q18</v>
      </c>
      <c r="AH29" s="368" t="str">
        <f>IF(MENU!$A$1="PT",AH$3,AH$1)</f>
        <v>4Q18</v>
      </c>
    </row>
    <row r="30" spans="1:37" ht="15" customHeight="1">
      <c r="A30" s="5" t="s">
        <v>250</v>
      </c>
      <c r="B30" s="5" t="s">
        <v>9</v>
      </c>
      <c r="F30" s="110" t="str">
        <f>IF(MENU!$A$1="PT",$B30,$A30)</f>
        <v>(IN R$ MILLION)</v>
      </c>
      <c r="G30" s="367" t="str">
        <f>IF(MENU!$A$1="PT",G$4,G$2)</f>
        <v>(Jan-Mar)</v>
      </c>
      <c r="H30" s="367" t="str">
        <f>IF(MENU!$A$1="PT",H$4,H$2)</f>
        <v>(Apr-Jun)</v>
      </c>
      <c r="I30" s="367" t="str">
        <f>IF(MENU!$A$1="PT",I$4,I$2)</f>
        <v>(Jul-Sep)</v>
      </c>
      <c r="J30" s="367" t="str">
        <f>IF(MENU!$A$1="PT",J$4,J$2)</f>
        <v>(Oct-Dec)</v>
      </c>
      <c r="K30" s="367" t="str">
        <f>IF(MENU!$A$1="PT",K$4,K$2)</f>
        <v>(Jan-Mar)</v>
      </c>
      <c r="L30" s="367" t="str">
        <f>IF(MENU!$A$1="PT",L$4,L$2)</f>
        <v>(Apr-Jun)</v>
      </c>
      <c r="M30" s="367" t="str">
        <f>IF(MENU!$A$1="PT",M$4,M$2)</f>
        <v>(Jul-Sep)</v>
      </c>
      <c r="N30" s="368" t="str">
        <f>IF(MENU!$A$1="PT",N$4,N$2)</f>
        <v>(Oct-Dec)</v>
      </c>
      <c r="O30" s="259" t="str">
        <f>IF(MENU!$A$1="PT",O$4,O$2)</f>
        <v>(Jan-Mar)</v>
      </c>
      <c r="P30" s="367" t="str">
        <f>IF(MENU!$A$1="PT",P$4,P$2)</f>
        <v>(Apr-Jun)</v>
      </c>
      <c r="Q30" s="367" t="str">
        <f>IF(MENU!$A$1="PT",Q$4,Q$2)</f>
        <v>(Jul-Sep)</v>
      </c>
      <c r="R30" s="368" t="str">
        <f>IF(MENU!$A$1="PT",R$4,R$2)</f>
        <v>(Oct-Dec)</v>
      </c>
      <c r="S30" s="368" t="str">
        <f>IF(MENU!$A$1="PT",S$4,S$2)</f>
        <v>(Jan-Mar)</v>
      </c>
      <c r="T30" s="117" t="str">
        <f>IF(MENU!$A$1="PT",T$4,T$2)</f>
        <v>(Apr-Jun)</v>
      </c>
      <c r="U30" s="117" t="str">
        <f>IF(MENU!$A$1="PT",U$4,U$2)</f>
        <v>(Jul-Sep)</v>
      </c>
      <c r="V30" s="117" t="str">
        <f>IF(MENU!$A$1="PT",V$4,V$2)</f>
        <v>(Oct-Dec)</v>
      </c>
      <c r="W30" s="117" t="str">
        <f>IF(MENU!$A$1="PT",W$4,W$2)</f>
        <v>(Jan-Mar)</v>
      </c>
      <c r="X30" s="117" t="str">
        <f>IF(MENU!$A$1="PT",X$4,X$2)</f>
        <v>(Apr-Jun)</v>
      </c>
      <c r="Y30" s="117" t="str">
        <f>IF(MENU!$A$1="PT",Y$4,Y$2)</f>
        <v>(Jul-Sep)</v>
      </c>
      <c r="Z30" s="117" t="str">
        <f>IF(MENU!$A$1="PT",Z$4,Z$2)</f>
        <v>(Oct-Dec)</v>
      </c>
      <c r="AA30" s="117" t="str">
        <f>IF(MENU!$A$1="PT",AA$4,AA$2)</f>
        <v>(Jan-Mar)</v>
      </c>
      <c r="AB30" s="117" t="str">
        <f>IF(MENU!$A$1="PT",AB$4,AB$2)</f>
        <v>(Apr-Jun)</v>
      </c>
      <c r="AC30" s="117" t="str">
        <f>IF(MENU!$A$1="PT",AC$4,AC$2)</f>
        <v>(Jul-Sep)</v>
      </c>
      <c r="AD30" s="117" t="str">
        <f>IF(MENU!$A$1="PT",AD$4,AD$2)</f>
        <v>(Oct-Dec)</v>
      </c>
      <c r="AE30" s="117" t="str">
        <f>IF(MENU!$A$1="PT",AE$4,AE$2)</f>
        <v>(Jan-Mar)</v>
      </c>
      <c r="AF30" s="117" t="str">
        <f>IF(MENU!$A$1="PT",AF$4,AF$2)</f>
        <v>(Apr-Jun)</v>
      </c>
      <c r="AG30" s="367" t="str">
        <f>IF(MENU!$A$1="PT",AG$4,AG$2)</f>
        <v>(Jul-Sep)</v>
      </c>
      <c r="AH30" s="367" t="str">
        <f>IF(MENU!$A$1="PT",AH$4,AH$2)</f>
        <v>(Oct-Dec)</v>
      </c>
    </row>
    <row r="31" spans="1:37">
      <c r="A31" s="5" t="s">
        <v>251</v>
      </c>
      <c r="B31" s="5" t="s">
        <v>37</v>
      </c>
      <c r="E31" s="358" t="s">
        <v>241</v>
      </c>
      <c r="F31" s="24" t="str">
        <f>IF(MENU!$A$1="PT",$B31,$A31)</f>
        <v>Net Operating Revenue</v>
      </c>
      <c r="G31" s="267">
        <v>9982</v>
      </c>
      <c r="H31" s="267">
        <v>10285.799999999999</v>
      </c>
      <c r="I31" s="267">
        <v>10915.5</v>
      </c>
      <c r="J31" s="119">
        <v>11383.8</v>
      </c>
      <c r="K31" s="119">
        <v>10947.101000000001</v>
      </c>
      <c r="L31" s="119">
        <v>11778.509</v>
      </c>
      <c r="M31" s="119">
        <v>12737.213000000002</v>
      </c>
      <c r="N31" s="119">
        <v>13064.848</v>
      </c>
      <c r="O31" s="268">
        <v>13010.956</v>
      </c>
      <c r="P31" s="119">
        <v>13684.832999999999</v>
      </c>
      <c r="Q31" s="119">
        <v>14333.867999999999</v>
      </c>
      <c r="R31" s="119">
        <v>14704.269999999999</v>
      </c>
      <c r="S31" s="119">
        <v>14061.509999999998</v>
      </c>
      <c r="T31" s="119">
        <v>14793.885</v>
      </c>
      <c r="U31" s="119">
        <v>15638.868</v>
      </c>
      <c r="V31" s="119">
        <v>16918.702999999998</v>
      </c>
      <c r="W31" s="119">
        <v>16391.752</v>
      </c>
      <c r="X31" s="119">
        <v>16479.574000000001</v>
      </c>
      <c r="Y31" s="119">
        <v>17323.385000000002</v>
      </c>
      <c r="Z31" s="119">
        <v>17948.338</v>
      </c>
      <c r="AA31" s="119">
        <v>17698.153999999999</v>
      </c>
      <c r="AB31" s="119">
        <v>17264.04</v>
      </c>
      <c r="AC31" s="119">
        <v>18452.780000000002</v>
      </c>
      <c r="AD31" s="119">
        <v>19374.173999999999</v>
      </c>
      <c r="AE31" s="119">
        <v>19494.975999999999</v>
      </c>
      <c r="AF31" s="119">
        <v>19594.606</v>
      </c>
      <c r="AG31" s="119">
        <v>21053.116999999998</v>
      </c>
      <c r="AH31" s="119">
        <f>'RAIZEN COMBUSTIVEIS CONSOLIDADO'!AC10-'RAIZEN COMBUSTIVEIS ARGENTINA'!B16</f>
        <v>21817.461037770001</v>
      </c>
      <c r="AI31" s="377"/>
      <c r="AJ31" s="377"/>
      <c r="AK31" s="378"/>
    </row>
    <row r="32" spans="1:37">
      <c r="A32" s="5" t="s">
        <v>444</v>
      </c>
      <c r="B32" s="5" t="s">
        <v>63</v>
      </c>
      <c r="E32" s="5" t="s">
        <v>215</v>
      </c>
      <c r="F32" s="91" t="str">
        <f>IF(MENU!$A$1="PT",$B32,$A32)</f>
        <v>Ethanol</v>
      </c>
      <c r="G32" s="269">
        <v>544.6</v>
      </c>
      <c r="H32" s="269">
        <v>540.4</v>
      </c>
      <c r="I32" s="269">
        <v>553.9</v>
      </c>
      <c r="J32" s="269">
        <v>649.29999999999995</v>
      </c>
      <c r="K32" s="269">
        <v>658.03</v>
      </c>
      <c r="L32" s="269">
        <v>672.27099999999996</v>
      </c>
      <c r="M32" s="269">
        <v>756.11400000000003</v>
      </c>
      <c r="N32" s="269">
        <v>901.851</v>
      </c>
      <c r="O32" s="270">
        <v>930.16499999999996</v>
      </c>
      <c r="P32" s="269">
        <v>805.01599999999996</v>
      </c>
      <c r="Q32" s="269">
        <v>831.71100000000001</v>
      </c>
      <c r="R32" s="269">
        <v>989.83</v>
      </c>
      <c r="S32" s="120">
        <v>1162</v>
      </c>
      <c r="T32" s="120">
        <v>1244.693</v>
      </c>
      <c r="U32" s="120">
        <v>1327.019</v>
      </c>
      <c r="V32" s="120">
        <v>1658.9269999999999</v>
      </c>
      <c r="W32" s="120">
        <v>1387.7929999999999</v>
      </c>
      <c r="X32" s="120">
        <v>1202.0160000000001</v>
      </c>
      <c r="Y32" s="120">
        <v>1353.6579999999999</v>
      </c>
      <c r="Z32" s="120">
        <v>1303.126</v>
      </c>
      <c r="AA32" s="120">
        <v>1041.5650000000001</v>
      </c>
      <c r="AB32" s="120">
        <v>1050.6610000000001</v>
      </c>
      <c r="AC32" s="120">
        <v>1209.808</v>
      </c>
      <c r="AD32" s="120">
        <v>1624.116</v>
      </c>
      <c r="AE32" s="120">
        <v>1717.444</v>
      </c>
      <c r="AF32" s="120">
        <v>1557.9079999999999</v>
      </c>
      <c r="AG32" s="120">
        <v>1883.643</v>
      </c>
      <c r="AH32" s="120" t="e">
        <f>#REF!-#REF!</f>
        <v>#REF!</v>
      </c>
    </row>
    <row r="33" spans="1:47">
      <c r="A33" s="5" t="s">
        <v>445</v>
      </c>
      <c r="B33" s="5" t="s">
        <v>64</v>
      </c>
      <c r="E33" s="5" t="s">
        <v>216</v>
      </c>
      <c r="F33" s="91" t="str">
        <f>IF(MENU!$A$1="PT",$B33,$A33)</f>
        <v>Gasoline</v>
      </c>
      <c r="G33" s="269">
        <v>4179.3</v>
      </c>
      <c r="H33" s="269">
        <v>4258.8999999999996</v>
      </c>
      <c r="I33" s="269">
        <v>4356.7</v>
      </c>
      <c r="J33" s="269">
        <v>4666.3999999999996</v>
      </c>
      <c r="K33" s="269">
        <v>4406.7700000000004</v>
      </c>
      <c r="L33" s="269">
        <v>4724.0320000000002</v>
      </c>
      <c r="M33" s="269">
        <v>4911.5720000000001</v>
      </c>
      <c r="N33" s="269">
        <v>5193.51</v>
      </c>
      <c r="O33" s="270">
        <v>5147.576</v>
      </c>
      <c r="P33" s="269">
        <v>5529.3209999999999</v>
      </c>
      <c r="Q33" s="269">
        <v>5557.1279999999997</v>
      </c>
      <c r="R33" s="269">
        <v>5931.107</v>
      </c>
      <c r="S33" s="120">
        <v>5706.5240000000003</v>
      </c>
      <c r="T33" s="120">
        <v>5705.9960000000001</v>
      </c>
      <c r="U33" s="120">
        <v>5706.86</v>
      </c>
      <c r="V33" s="120">
        <v>6664.99</v>
      </c>
      <c r="W33" s="120">
        <v>7141.3959999999997</v>
      </c>
      <c r="X33" s="120">
        <v>6839.3159999999998</v>
      </c>
      <c r="Y33" s="120">
        <v>7074.1639999999998</v>
      </c>
      <c r="Z33" s="120">
        <v>8107.2049999999999</v>
      </c>
      <c r="AA33" s="120">
        <v>8206.3719999999994</v>
      </c>
      <c r="AB33" s="120">
        <v>7801.7669999999998</v>
      </c>
      <c r="AC33" s="120">
        <v>7730.4650000000001</v>
      </c>
      <c r="AD33" s="120">
        <v>8140.2219999999998</v>
      </c>
      <c r="AE33" s="120">
        <v>8125.3990000000003</v>
      </c>
      <c r="AF33" s="120">
        <v>7780.7160000000003</v>
      </c>
      <c r="AG33" s="120">
        <v>7605.4129999999996</v>
      </c>
      <c r="AH33" s="120" t="e">
        <f>#REF!-'RAIZEN COMBUSTIVEIS ARGENTINA'!B17</f>
        <v>#REF!</v>
      </c>
    </row>
    <row r="34" spans="1:47">
      <c r="A34" s="5" t="s">
        <v>65</v>
      </c>
      <c r="B34" s="5" t="s">
        <v>65</v>
      </c>
      <c r="E34" s="5" t="s">
        <v>217</v>
      </c>
      <c r="F34" s="91" t="str">
        <f>IF(MENU!$A$1="PT",$B34,$A34)</f>
        <v>Diesel</v>
      </c>
      <c r="G34" s="269">
        <v>3875.5</v>
      </c>
      <c r="H34" s="269">
        <v>4083.8</v>
      </c>
      <c r="I34" s="269">
        <v>4629.2</v>
      </c>
      <c r="J34" s="269">
        <v>4667.5</v>
      </c>
      <c r="K34" s="269">
        <v>4463.8450000000003</v>
      </c>
      <c r="L34" s="269">
        <v>5117.1710000000003</v>
      </c>
      <c r="M34" s="269">
        <v>5631.6719999999996</v>
      </c>
      <c r="N34" s="269">
        <v>5512.8710000000001</v>
      </c>
      <c r="O34" s="270">
        <v>5435.3320000000003</v>
      </c>
      <c r="P34" s="269">
        <v>5962.7640000000001</v>
      </c>
      <c r="Q34" s="269">
        <v>6512.8329999999996</v>
      </c>
      <c r="R34" s="269">
        <v>6363.866</v>
      </c>
      <c r="S34" s="120">
        <v>6060.348</v>
      </c>
      <c r="T34" s="120">
        <v>6680.3310000000001</v>
      </c>
      <c r="U34" s="120">
        <v>7354.9840000000004</v>
      </c>
      <c r="V34" s="120">
        <v>7408.2690000000002</v>
      </c>
      <c r="W34" s="120">
        <v>6832.6729999999998</v>
      </c>
      <c r="X34" s="120">
        <v>7517.6319999999996</v>
      </c>
      <c r="Y34" s="120">
        <v>7903.8019999999997</v>
      </c>
      <c r="Z34" s="120">
        <v>7558.8280000000004</v>
      </c>
      <c r="AA34" s="120">
        <v>7431.9849999999997</v>
      </c>
      <c r="AB34" s="120">
        <v>7427.8209999999999</v>
      </c>
      <c r="AC34" s="120">
        <v>8494.1630000000005</v>
      </c>
      <c r="AD34" s="120">
        <v>8432.9259999999995</v>
      </c>
      <c r="AE34" s="120">
        <v>8401.6319999999996</v>
      </c>
      <c r="AF34" s="120">
        <v>8934.3610000000008</v>
      </c>
      <c r="AG34" s="120">
        <v>9929.0030000000006</v>
      </c>
      <c r="AH34" s="120" t="e">
        <f>#REF!-'RAIZEN COMBUSTIVEIS ARGENTINA'!B18</f>
        <v>#REF!</v>
      </c>
    </row>
    <row r="35" spans="1:47">
      <c r="A35" s="5" t="s">
        <v>446</v>
      </c>
      <c r="B35" s="5" t="s">
        <v>66</v>
      </c>
      <c r="E35" s="5" t="s">
        <v>218</v>
      </c>
      <c r="F35" s="91" t="str">
        <f>IF(MENU!$A$1="PT",$B35,$A35)</f>
        <v>Aviation</v>
      </c>
      <c r="G35" s="269">
        <v>1176.3</v>
      </c>
      <c r="H35" s="269">
        <v>1259.7</v>
      </c>
      <c r="I35" s="269">
        <v>1221.8</v>
      </c>
      <c r="J35" s="269">
        <v>1245.3</v>
      </c>
      <c r="K35" s="269">
        <v>1277.0940000000001</v>
      </c>
      <c r="L35" s="269">
        <v>1126.3510000000001</v>
      </c>
      <c r="M35" s="269">
        <v>1289.95</v>
      </c>
      <c r="N35" s="269">
        <v>1308.327</v>
      </c>
      <c r="O35" s="270">
        <v>1339.8130000000001</v>
      </c>
      <c r="P35" s="269">
        <v>1226.5250000000001</v>
      </c>
      <c r="Q35" s="269">
        <v>1271.2539999999999</v>
      </c>
      <c r="R35" s="269">
        <v>1273.8009999999999</v>
      </c>
      <c r="S35" s="120">
        <v>1004.561</v>
      </c>
      <c r="T35" s="120">
        <v>1043.8679999999999</v>
      </c>
      <c r="U35" s="120">
        <v>1125.46</v>
      </c>
      <c r="V35" s="120">
        <v>1059.8589999999999</v>
      </c>
      <c r="W35" s="120">
        <v>897.97500000000002</v>
      </c>
      <c r="X35" s="120">
        <v>793.78099999999995</v>
      </c>
      <c r="Y35" s="120">
        <v>866.774</v>
      </c>
      <c r="Z35" s="120">
        <v>855.68200000000002</v>
      </c>
      <c r="AA35" s="120">
        <v>899.37300000000005</v>
      </c>
      <c r="AB35" s="120">
        <v>852.20399999999995</v>
      </c>
      <c r="AC35" s="120">
        <v>892.21299999999997</v>
      </c>
      <c r="AD35" s="120">
        <v>1065.8330000000001</v>
      </c>
      <c r="AE35" s="120">
        <v>1144.7380000000001</v>
      </c>
      <c r="AF35" s="120">
        <v>1227.2470000000001</v>
      </c>
      <c r="AG35" s="120">
        <v>1501.7139999999999</v>
      </c>
      <c r="AH35" s="120" t="e">
        <f>#REF!-'RAIZEN COMBUSTIVEIS ARGENTINA'!B19</f>
        <v>#REF!</v>
      </c>
    </row>
    <row r="36" spans="1:47">
      <c r="A36" s="5" t="s">
        <v>447</v>
      </c>
      <c r="B36" s="5" t="s">
        <v>67</v>
      </c>
      <c r="E36" s="5" t="s">
        <v>219</v>
      </c>
      <c r="F36" s="91" t="str">
        <f>IF(MENU!$A$1="PT",$B36,$A36)</f>
        <v>Other Products</v>
      </c>
      <c r="G36" s="269">
        <v>206.2</v>
      </c>
      <c r="H36" s="269">
        <v>143</v>
      </c>
      <c r="I36" s="269">
        <v>153.9</v>
      </c>
      <c r="J36" s="269">
        <v>155.30000000000001</v>
      </c>
      <c r="K36" s="269">
        <v>141.36199999999999</v>
      </c>
      <c r="L36" s="269">
        <v>138.684</v>
      </c>
      <c r="M36" s="269">
        <v>147.905</v>
      </c>
      <c r="N36" s="269">
        <v>148.28899999999999</v>
      </c>
      <c r="O36" s="270">
        <v>158.07</v>
      </c>
      <c r="P36" s="269">
        <v>161.20699999999999</v>
      </c>
      <c r="Q36" s="269">
        <v>160.94200000000001</v>
      </c>
      <c r="R36" s="269">
        <v>145.666</v>
      </c>
      <c r="S36" s="120">
        <v>128.077</v>
      </c>
      <c r="T36" s="120">
        <v>118.997</v>
      </c>
      <c r="U36" s="120">
        <v>124.545</v>
      </c>
      <c r="V36" s="120">
        <v>126.658</v>
      </c>
      <c r="W36" s="120">
        <v>131.91499999999999</v>
      </c>
      <c r="X36" s="120">
        <v>126.82899999999999</v>
      </c>
      <c r="Y36" s="120">
        <v>124.98699999999999</v>
      </c>
      <c r="Z36" s="120">
        <v>123.497</v>
      </c>
      <c r="AA36" s="120">
        <v>118.85899999999999</v>
      </c>
      <c r="AB36" s="120">
        <v>131.58699999999999</v>
      </c>
      <c r="AC36" s="120">
        <v>126.131</v>
      </c>
      <c r="AD36" s="120">
        <v>111.077</v>
      </c>
      <c r="AE36" s="120">
        <v>105.76300000000001</v>
      </c>
      <c r="AF36" s="120">
        <v>94.373999999999995</v>
      </c>
      <c r="AG36" s="120">
        <v>133.345</v>
      </c>
      <c r="AH36" s="120" t="e">
        <f>#REF!-'RAIZEN COMBUSTIVEIS ARGENTINA'!B20</f>
        <v>#REF!</v>
      </c>
    </row>
    <row r="37" spans="1:47">
      <c r="A37" s="5" t="s">
        <v>452</v>
      </c>
      <c r="B37" s="5" t="s">
        <v>70</v>
      </c>
      <c r="E37" s="5" t="s">
        <v>171</v>
      </c>
      <c r="F37" s="24" t="str">
        <f>IF(MENU!$A$1="PT",$B37,$A37)</f>
        <v>Cost of Goods Sold</v>
      </c>
      <c r="G37" s="226">
        <v>-9316.7000000000007</v>
      </c>
      <c r="H37" s="226">
        <v>-9738.9</v>
      </c>
      <c r="I37" s="226">
        <v>-10335.299999999999</v>
      </c>
      <c r="J37" s="226">
        <v>-10773.2</v>
      </c>
      <c r="K37" s="226">
        <v>-10351.606</v>
      </c>
      <c r="L37" s="226">
        <v>-11223.509</v>
      </c>
      <c r="M37" s="226">
        <v>-12077.217000000001</v>
      </c>
      <c r="N37" s="226">
        <v>-12363.829</v>
      </c>
      <c r="O37" s="271">
        <v>-12340.661</v>
      </c>
      <c r="P37" s="226">
        <v>-13066.88</v>
      </c>
      <c r="Q37" s="226">
        <v>-13621.938</v>
      </c>
      <c r="R37" s="226">
        <v>-13904.743</v>
      </c>
      <c r="S37" s="122">
        <v>-13260.089</v>
      </c>
      <c r="T37" s="122">
        <v>-14134.501</v>
      </c>
      <c r="U37" s="122">
        <v>-14884.931</v>
      </c>
      <c r="V37" s="122">
        <v>-15916.734</v>
      </c>
      <c r="W37" s="122">
        <v>-15600.588</v>
      </c>
      <c r="X37" s="122">
        <v>-15665.191000000001</v>
      </c>
      <c r="Y37" s="122">
        <v>-16367.656000000001</v>
      </c>
      <c r="Z37" s="122">
        <v>-16812.50350495</v>
      </c>
      <c r="AA37" s="122">
        <v>-16746.925126990001</v>
      </c>
      <c r="AB37" s="122">
        <v>-16499.279919640001</v>
      </c>
      <c r="AC37" s="122">
        <v>-17324.967676200002</v>
      </c>
      <c r="AD37" s="122">
        <v>-18304.119578429993</v>
      </c>
      <c r="AE37" s="122">
        <v>-18521.68432592</v>
      </c>
      <c r="AF37" s="122">
        <v>-18824.9732</v>
      </c>
      <c r="AG37" s="122">
        <v>-20183.792000000001</v>
      </c>
      <c r="AH37" s="122">
        <f>'RAIZEN COMBUSTIVEIS CONSOLIDADO'!AC11-'RAIZEN COMBUSTIVEIS ARGENTINA'!B21</f>
        <v>-20693.297325809999</v>
      </c>
    </row>
    <row r="38" spans="1:47">
      <c r="A38" s="5" t="s">
        <v>253</v>
      </c>
      <c r="B38" s="5" t="s">
        <v>38</v>
      </c>
      <c r="E38" s="5" t="s">
        <v>172</v>
      </c>
      <c r="F38" s="24" t="str">
        <f>IF(MENU!$A$1="PT",$B38,$A38)</f>
        <v>Gross Profit</v>
      </c>
      <c r="G38" s="267">
        <v>665.3</v>
      </c>
      <c r="H38" s="267">
        <v>546.9</v>
      </c>
      <c r="I38" s="267">
        <v>580.20000000000005</v>
      </c>
      <c r="J38" s="267">
        <v>610.6</v>
      </c>
      <c r="K38" s="267">
        <v>595.495</v>
      </c>
      <c r="L38" s="267">
        <v>555</v>
      </c>
      <c r="M38" s="267">
        <v>659.99599999999998</v>
      </c>
      <c r="N38" s="267">
        <v>701.01900000000001</v>
      </c>
      <c r="O38" s="272">
        <v>670.29499999999996</v>
      </c>
      <c r="P38" s="267">
        <v>617.95299999999997</v>
      </c>
      <c r="Q38" s="267">
        <v>711.93</v>
      </c>
      <c r="R38" s="267">
        <v>799.52700000000004</v>
      </c>
      <c r="S38" s="118">
        <v>801.42100000000005</v>
      </c>
      <c r="T38" s="118">
        <v>659.38400000000001</v>
      </c>
      <c r="U38" s="118">
        <v>753.93700000000001</v>
      </c>
      <c r="V38" s="118">
        <v>1001.9690000000001</v>
      </c>
      <c r="W38" s="118">
        <v>791.16399999999999</v>
      </c>
      <c r="X38" s="118">
        <v>814.38300000000004</v>
      </c>
      <c r="Y38" s="118">
        <v>955.72699999999998</v>
      </c>
      <c r="Z38" s="118">
        <v>1135.83449505</v>
      </c>
      <c r="AA38" s="118">
        <v>951.22887301000003</v>
      </c>
      <c r="AB38" s="118">
        <v>764.76008036000098</v>
      </c>
      <c r="AC38" s="118">
        <v>1127.812323800003</v>
      </c>
      <c r="AD38" s="118">
        <v>1070.054421570007</v>
      </c>
      <c r="AE38" s="118">
        <v>973.2886740800019</v>
      </c>
      <c r="AF38" s="118">
        <v>769.62980000000005</v>
      </c>
      <c r="AG38" s="122">
        <v>869.32499999999709</v>
      </c>
      <c r="AH38" s="122">
        <f>'RAIZEN COMBUSTIVEIS CONSOLIDADO'!AC12-'RAIZEN COMBUSTIVEIS ARGENTINA'!B22</f>
        <v>1124.1637119600014</v>
      </c>
    </row>
    <row r="39" spans="1:47">
      <c r="A39" s="5" t="s">
        <v>453</v>
      </c>
      <c r="B39" s="5" t="s">
        <v>39</v>
      </c>
      <c r="F39" s="28" t="str">
        <f>IF(MENU!$A$1="PT",$B39,$A39)</f>
        <v>Gross Margin (%)</v>
      </c>
      <c r="G39" s="121">
        <v>6.6649969945902623E-2</v>
      </c>
      <c r="H39" s="121">
        <v>5.3170390246747946E-2</v>
      </c>
      <c r="I39" s="121">
        <v>5.3153772158856673E-2</v>
      </c>
      <c r="J39" s="121">
        <v>5.3637625397494691E-2</v>
      </c>
      <c r="K39" s="121">
        <v>5.4397506700632432E-2</v>
      </c>
      <c r="L39" s="121">
        <v>4.7119716086306003E-2</v>
      </c>
      <c r="M39" s="121">
        <v>5.1816358884788999E-2</v>
      </c>
      <c r="N39" s="121">
        <v>5.3656881427170067E-2</v>
      </c>
      <c r="O39" s="273">
        <v>5.1517736283175498E-2</v>
      </c>
      <c r="P39" s="121">
        <v>4.5156049766920794E-2</v>
      </c>
      <c r="Q39" s="121">
        <v>4.9667682163669992E-2</v>
      </c>
      <c r="R39" s="121">
        <v>5.4373797543162641E-2</v>
      </c>
      <c r="S39" s="121">
        <v>5.6993950151868478E-2</v>
      </c>
      <c r="T39" s="121">
        <v>4.4571388786650699E-2</v>
      </c>
      <c r="U39" s="121">
        <v>4.8209179846009316E-2</v>
      </c>
      <c r="V39" s="121">
        <v>5.9222565701401587E-2</v>
      </c>
      <c r="W39" s="121">
        <v>4.8265981574147777E-2</v>
      </c>
      <c r="X39" s="121">
        <v>4.9417721598871429E-2</v>
      </c>
      <c r="Y39" s="121">
        <v>5.4987296665086186E-2</v>
      </c>
      <c r="Z39" s="121">
        <v>6.3486879667678395E-2</v>
      </c>
      <c r="AA39" s="121">
        <v>5.3747349752409211E-2</v>
      </c>
      <c r="AB39" s="121">
        <v>4.429786309345906E-2</v>
      </c>
      <c r="AC39" s="121">
        <v>6.1118829997431436E-2</v>
      </c>
      <c r="AD39" s="121">
        <f>AD38/AD31</f>
        <v>5.5230969927802187E-2</v>
      </c>
      <c r="AE39" s="121">
        <f>AE38/AE31</f>
        <v>4.9925102451011068E-2</v>
      </c>
      <c r="AF39" s="121">
        <f>AF38/AF31</f>
        <v>3.9277635896327795E-2</v>
      </c>
      <c r="AG39" s="121">
        <v>4.1291985410046271E-2</v>
      </c>
      <c r="AH39" s="121">
        <f>AH38/AH31</f>
        <v>5.152587232830938E-2</v>
      </c>
    </row>
    <row r="40" spans="1:47" s="25" customFormat="1">
      <c r="A40" s="25" t="s">
        <v>454</v>
      </c>
      <c r="B40" s="25" t="s">
        <v>41</v>
      </c>
      <c r="D40" s="25" t="s">
        <v>220</v>
      </c>
      <c r="E40" s="25" t="s">
        <v>173</v>
      </c>
      <c r="F40" s="24" t="str">
        <f>IF(MENU!$A$1="PT",$B40,$A40)</f>
        <v>Selling Expenses</v>
      </c>
      <c r="G40" s="226">
        <v>-390.8</v>
      </c>
      <c r="H40" s="226">
        <v>-242.1</v>
      </c>
      <c r="I40" s="226">
        <v>-243.1</v>
      </c>
      <c r="J40" s="226">
        <v>-275.89999999999998</v>
      </c>
      <c r="K40" s="226">
        <v>-265.80200000000002</v>
      </c>
      <c r="L40" s="226">
        <v>-247.124</v>
      </c>
      <c r="M40" s="226">
        <v>-263.11500000000001</v>
      </c>
      <c r="N40" s="226">
        <v>-297.85599999999999</v>
      </c>
      <c r="O40" s="271">
        <v>-283.46800000000002</v>
      </c>
      <c r="P40" s="226">
        <v>-301.54899999999998</v>
      </c>
      <c r="Q40" s="226">
        <v>-299.87099999999998</v>
      </c>
      <c r="R40" s="226">
        <v>-265.62799999999999</v>
      </c>
      <c r="S40" s="122">
        <v>-315.93299999999999</v>
      </c>
      <c r="T40" s="122">
        <v>-281.08999999999997</v>
      </c>
      <c r="U40" s="122">
        <v>-305.97899999999998</v>
      </c>
      <c r="V40" s="122">
        <v>-285.54737499999999</v>
      </c>
      <c r="W40" s="122">
        <v>-357.096</v>
      </c>
      <c r="X40" s="122">
        <v>-299.52100000000002</v>
      </c>
      <c r="Y40" s="122">
        <v>-308.61500000000001</v>
      </c>
      <c r="Z40" s="122">
        <v>-338.10599999999999</v>
      </c>
      <c r="AA40" s="122">
        <v>-314.101</v>
      </c>
      <c r="AB40" s="122">
        <v>-327.97800000000001</v>
      </c>
      <c r="AC40" s="122">
        <v>-353.87099999999998</v>
      </c>
      <c r="AD40" s="122">
        <v>-349.89699999999999</v>
      </c>
      <c r="AE40" s="122">
        <v>-345.10199999999998</v>
      </c>
      <c r="AF40" s="122">
        <v>-339.82499999999999</v>
      </c>
      <c r="AG40" s="14">
        <v>-319.82600000000002</v>
      </c>
      <c r="AH40" s="14">
        <f>'RAIZEN COMBUSTIVEIS CONSOLIDADO'!AC14-'RAIZEN COMBUSTIVEIS ARGENTINA'!B24</f>
        <v>-373.53899999999999</v>
      </c>
    </row>
    <row r="41" spans="1:47" s="25" customFormat="1">
      <c r="A41" s="25" t="s">
        <v>455</v>
      </c>
      <c r="B41" s="25" t="s">
        <v>42</v>
      </c>
      <c r="D41" s="25" t="s">
        <v>221</v>
      </c>
      <c r="E41" s="25" t="s">
        <v>173</v>
      </c>
      <c r="F41" s="24" t="str">
        <f>IF(MENU!$A$1="PT",$B41,$A41)</f>
        <v>General &amp; Administrative Expenses</v>
      </c>
      <c r="G41" s="226">
        <v>-111.2</v>
      </c>
      <c r="H41" s="226">
        <v>-89.6</v>
      </c>
      <c r="I41" s="226">
        <v>-92.3</v>
      </c>
      <c r="J41" s="226">
        <v>-87.1</v>
      </c>
      <c r="K41" s="226">
        <v>-92.596000000000004</v>
      </c>
      <c r="L41" s="226">
        <v>-88.141999999999996</v>
      </c>
      <c r="M41" s="226">
        <v>-99.71</v>
      </c>
      <c r="N41" s="226">
        <v>-98.052000000000007</v>
      </c>
      <c r="O41" s="271">
        <v>-105.13500000000001</v>
      </c>
      <c r="P41" s="226">
        <v>-95.816999999999993</v>
      </c>
      <c r="Q41" s="226">
        <v>-95.504000000000005</v>
      </c>
      <c r="R41" s="226">
        <v>-90.802999999999997</v>
      </c>
      <c r="S41" s="122">
        <v>-100.271</v>
      </c>
      <c r="T41" s="122">
        <v>-97.230999999999995</v>
      </c>
      <c r="U41" s="122">
        <v>-91.254999999999995</v>
      </c>
      <c r="V41" s="122">
        <v>-105.813</v>
      </c>
      <c r="W41" s="122">
        <v>-101.209</v>
      </c>
      <c r="X41" s="122">
        <v>-119.596</v>
      </c>
      <c r="Y41" s="122">
        <v>-103.44</v>
      </c>
      <c r="Z41" s="122">
        <v>-123.517</v>
      </c>
      <c r="AA41" s="122">
        <v>-116.242</v>
      </c>
      <c r="AB41" s="122">
        <v>-102.422</v>
      </c>
      <c r="AC41" s="122">
        <v>-113.83499999999999</v>
      </c>
      <c r="AD41" s="122">
        <v>-123.244</v>
      </c>
      <c r="AE41" s="122">
        <v>-135.328</v>
      </c>
      <c r="AF41" s="122">
        <v>-115.003</v>
      </c>
      <c r="AG41" s="14">
        <v>-117.27800000000001</v>
      </c>
      <c r="AH41" s="14">
        <f>'RAIZEN COMBUSTIVEIS CONSOLIDADO'!AC15-'RAIZEN COMBUSTIVEIS ARGENTINA'!B25</f>
        <v>-112.23948708</v>
      </c>
    </row>
    <row r="42" spans="1:47" s="25" customFormat="1">
      <c r="A42" s="25" t="s">
        <v>456</v>
      </c>
      <c r="B42" s="25" t="s">
        <v>43</v>
      </c>
      <c r="E42" s="25" t="s">
        <v>174</v>
      </c>
      <c r="F42" s="24" t="str">
        <f>IF(MENU!$A$1="PT",$B42,$A42)</f>
        <v>Other Operational Revenues/Expenses</v>
      </c>
      <c r="G42" s="226">
        <v>89</v>
      </c>
      <c r="H42" s="226">
        <v>40.700000000000003</v>
      </c>
      <c r="I42" s="226">
        <v>-2.6</v>
      </c>
      <c r="J42" s="226">
        <v>114.1</v>
      </c>
      <c r="K42" s="226">
        <v>67.302999999999997</v>
      </c>
      <c r="L42" s="226">
        <v>79.927000000000007</v>
      </c>
      <c r="M42" s="226">
        <v>66.328000000000003</v>
      </c>
      <c r="N42" s="226">
        <v>145.95599999999999</v>
      </c>
      <c r="O42" s="271">
        <v>101.76</v>
      </c>
      <c r="P42" s="226">
        <v>76.668999999999997</v>
      </c>
      <c r="Q42" s="226">
        <v>83.828999999999994</v>
      </c>
      <c r="R42" s="226">
        <v>75.885000000000005</v>
      </c>
      <c r="S42" s="122">
        <v>60.926000000000002</v>
      </c>
      <c r="T42" s="122">
        <v>82.634</v>
      </c>
      <c r="U42" s="122">
        <v>88.042000000000002</v>
      </c>
      <c r="V42" s="122">
        <v>63.182143000000003</v>
      </c>
      <c r="W42" s="122">
        <v>80.718000000000004</v>
      </c>
      <c r="X42" s="122">
        <v>117.352</v>
      </c>
      <c r="Y42" s="122">
        <v>412.12599999999998</v>
      </c>
      <c r="Z42" s="122">
        <v>234.06</v>
      </c>
      <c r="AA42" s="122">
        <v>-45.777000000000001</v>
      </c>
      <c r="AB42" s="122">
        <v>225.05199999999999</v>
      </c>
      <c r="AC42" s="122">
        <v>70.796999999999997</v>
      </c>
      <c r="AD42" s="122">
        <v>62.115000000000002</v>
      </c>
      <c r="AE42" s="122">
        <v>99.384</v>
      </c>
      <c r="AF42" s="122">
        <v>97.409000000000006</v>
      </c>
      <c r="AG42" s="122">
        <v>84.856999999999999</v>
      </c>
      <c r="AH42" s="122">
        <f>'RAIZEN COMBUSTIVEIS CONSOLIDADO'!AC16-'RAIZEN COMBUSTIVEIS ARGENTINA'!B26</f>
        <v>173.60027215</v>
      </c>
      <c r="AM42" s="326"/>
      <c r="AN42" s="326"/>
      <c r="AO42" s="326"/>
      <c r="AP42" s="326"/>
      <c r="AQ42" s="326"/>
      <c r="AR42" s="326"/>
      <c r="AS42" s="326"/>
      <c r="AT42" s="326"/>
    </row>
    <row r="43" spans="1:47" s="25" customFormat="1">
      <c r="F43" s="24"/>
      <c r="G43" s="24"/>
      <c r="H43" s="24"/>
      <c r="I43" s="24"/>
      <c r="J43" s="24"/>
      <c r="K43" s="24"/>
      <c r="L43" s="24"/>
      <c r="M43" s="24"/>
      <c r="N43" s="24"/>
      <c r="O43" s="24"/>
      <c r="P43" s="24"/>
      <c r="Q43" s="24"/>
      <c r="R43" s="24"/>
      <c r="S43" s="122"/>
      <c r="T43" s="122"/>
      <c r="U43" s="122"/>
      <c r="V43" s="122"/>
      <c r="W43" s="122"/>
      <c r="X43" s="122"/>
      <c r="Y43" s="122"/>
      <c r="Z43" s="122"/>
      <c r="AA43" s="122"/>
      <c r="AB43" s="122"/>
      <c r="AC43" s="122"/>
      <c r="AD43" s="122"/>
      <c r="AE43" s="122"/>
      <c r="AF43" s="122"/>
      <c r="AG43" s="122"/>
      <c r="AH43" s="122"/>
      <c r="AI43"/>
      <c r="AJ43"/>
      <c r="AK43"/>
      <c r="AM43"/>
      <c r="AN43"/>
      <c r="AO43"/>
      <c r="AP43"/>
      <c r="AQ43"/>
      <c r="AR43"/>
      <c r="AS43"/>
      <c r="AT43"/>
      <c r="AU43"/>
    </row>
    <row r="44" spans="1:47" s="27" customFormat="1">
      <c r="A44" s="27" t="s">
        <v>262</v>
      </c>
      <c r="B44" s="27" t="s">
        <v>120</v>
      </c>
      <c r="C44" s="27" t="s">
        <v>201</v>
      </c>
      <c r="D44" s="27" t="s">
        <v>200</v>
      </c>
      <c r="E44" s="27" t="s">
        <v>177</v>
      </c>
      <c r="F44" s="18" t="str">
        <f>IF(MENU!$A$1="PT",$B44,$A44)</f>
        <v>Cost of gross debt</v>
      </c>
      <c r="G44" s="18"/>
      <c r="H44" s="18"/>
      <c r="I44" s="18"/>
      <c r="J44" s="18"/>
      <c r="K44" s="18"/>
      <c r="L44" s="18"/>
      <c r="M44" s="18"/>
      <c r="N44" s="18"/>
      <c r="O44" s="18"/>
      <c r="P44" s="18"/>
      <c r="Q44" s="18"/>
      <c r="R44" s="18"/>
      <c r="S44" s="225">
        <v>-219.7387142499999</v>
      </c>
      <c r="T44" s="223">
        <v>3.0474247100000573</v>
      </c>
      <c r="U44" s="223">
        <v>-184.89648692000023</v>
      </c>
      <c r="V44" s="223">
        <v>-130.62644318000017</v>
      </c>
      <c r="W44" s="223">
        <v>-154.09499840999999</v>
      </c>
      <c r="X44" s="223">
        <v>-163.95513685000003</v>
      </c>
      <c r="Y44" s="223">
        <v>-160.30193414000001</v>
      </c>
      <c r="Z44" s="223">
        <v>-155.95448290000004</v>
      </c>
      <c r="AA44" s="223">
        <v>-184.99821019000001</v>
      </c>
      <c r="AB44" s="223">
        <v>-94.723888549999998</v>
      </c>
      <c r="AC44" s="223">
        <v>-90.694721189999996</v>
      </c>
      <c r="AD44" s="223">
        <v>-96.499305069999991</v>
      </c>
      <c r="AE44" s="223">
        <v>-92.11831521000002</v>
      </c>
      <c r="AF44" s="223">
        <v>-250.91249092999996</v>
      </c>
      <c r="AG44" s="223">
        <v>-88.820983830000003</v>
      </c>
      <c r="AH44" s="360"/>
      <c r="AI44" s="223"/>
      <c r="AJ44" s="223"/>
      <c r="AK44" s="223"/>
      <c r="AL44" s="223"/>
      <c r="AM44" s="223"/>
      <c r="AN44" s="223"/>
      <c r="AO44" s="223"/>
      <c r="AP44" s="223"/>
      <c r="AQ44" s="223"/>
      <c r="AR44" s="223"/>
      <c r="AS44" s="223"/>
      <c r="AT44" s="223"/>
      <c r="AU44" s="223"/>
    </row>
    <row r="45" spans="1:47" s="27" customFormat="1">
      <c r="A45" s="27" t="s">
        <v>264</v>
      </c>
      <c r="B45" s="27" t="s">
        <v>121</v>
      </c>
      <c r="E45" s="27" t="s">
        <v>178</v>
      </c>
      <c r="F45" s="18" t="str">
        <f>IF(MENU!$A$1="PT",$B45,$A45)</f>
        <v>Income from financial investment</v>
      </c>
      <c r="G45" s="18"/>
      <c r="H45" s="18"/>
      <c r="I45" s="18"/>
      <c r="J45" s="18"/>
      <c r="K45" s="18"/>
      <c r="L45" s="18"/>
      <c r="M45" s="18"/>
      <c r="N45" s="18"/>
      <c r="O45" s="18"/>
      <c r="P45" s="18"/>
      <c r="Q45" s="18"/>
      <c r="R45" s="18"/>
      <c r="S45" s="225">
        <v>4.5800968400000004</v>
      </c>
      <c r="T45" s="223">
        <v>3.9156551400000001</v>
      </c>
      <c r="U45" s="223">
        <v>4.4639338899999998</v>
      </c>
      <c r="V45" s="223">
        <v>14.175480639999998</v>
      </c>
      <c r="W45" s="223">
        <v>18.108711289999999</v>
      </c>
      <c r="X45" s="223">
        <v>22.574911200000003</v>
      </c>
      <c r="Y45" s="223">
        <v>28.711021410000004</v>
      </c>
      <c r="Z45" s="223">
        <v>23.833584059999996</v>
      </c>
      <c r="AA45" s="223">
        <v>10.162880419999999</v>
      </c>
      <c r="AB45" s="223">
        <v>8.6682251000000008</v>
      </c>
      <c r="AC45" s="223">
        <v>4.0781452800000002</v>
      </c>
      <c r="AD45" s="223">
        <v>5.7916376300000003</v>
      </c>
      <c r="AE45" s="223">
        <v>14.01659431</v>
      </c>
      <c r="AF45" s="223">
        <v>7.5306878900000003</v>
      </c>
      <c r="AG45" s="223">
        <v>5.4994571900000002</v>
      </c>
      <c r="AH45" s="360"/>
      <c r="AI45" s="223"/>
      <c r="AJ45" s="223"/>
      <c r="AK45" s="223"/>
      <c r="AL45" s="223"/>
      <c r="AM45" s="223"/>
      <c r="AN45" s="223"/>
      <c r="AO45" s="223"/>
      <c r="AP45" s="223"/>
      <c r="AQ45" s="223"/>
      <c r="AR45" s="223"/>
      <c r="AS45" s="223"/>
      <c r="AT45" s="223"/>
      <c r="AU45" s="223"/>
    </row>
    <row r="46" spans="1:47" s="27" customFormat="1">
      <c r="A46" s="27" t="s">
        <v>265</v>
      </c>
      <c r="B46" s="27" t="s">
        <v>122</v>
      </c>
      <c r="F46" s="224" t="str">
        <f>IF(MENU!$A$1="PT",$B46,$A46)</f>
        <v>Cost of debt, net</v>
      </c>
      <c r="G46" s="224"/>
      <c r="H46" s="224"/>
      <c r="I46" s="224"/>
      <c r="J46" s="224"/>
      <c r="K46" s="224"/>
      <c r="L46" s="224"/>
      <c r="M46" s="224"/>
      <c r="N46" s="224"/>
      <c r="O46" s="224"/>
      <c r="P46" s="224"/>
      <c r="Q46" s="224"/>
      <c r="R46" s="224"/>
      <c r="S46" s="226">
        <v>-215.15861740999989</v>
      </c>
      <c r="T46" s="217">
        <v>6.9630798500000575</v>
      </c>
      <c r="U46" s="217">
        <v>-180.43255303000024</v>
      </c>
      <c r="V46" s="217">
        <v>-116.45096254000016</v>
      </c>
      <c r="W46" s="217">
        <v>-135.98628711999999</v>
      </c>
      <c r="X46" s="217">
        <v>-141.38022565000003</v>
      </c>
      <c r="Y46" s="217">
        <v>-131.59091273000001</v>
      </c>
      <c r="Z46" s="217">
        <v>-132.12089884000005</v>
      </c>
      <c r="AA46" s="217">
        <v>-174.83532977000002</v>
      </c>
      <c r="AB46" s="217">
        <v>-86.055663449999997</v>
      </c>
      <c r="AC46" s="217">
        <v>-86.616575909999995</v>
      </c>
      <c r="AD46" s="217">
        <v>-90.707667439999994</v>
      </c>
      <c r="AE46" s="217">
        <v>-78.101720900000018</v>
      </c>
      <c r="AF46" s="217">
        <f>AF45+AF44</f>
        <v>-243.38180303999997</v>
      </c>
      <c r="AG46" s="217">
        <v>-83.321526640000016</v>
      </c>
      <c r="AH46" s="361"/>
      <c r="AI46" s="217"/>
      <c r="AJ46" s="217"/>
      <c r="AK46" s="217"/>
      <c r="AL46" s="217"/>
      <c r="AM46" s="217"/>
      <c r="AN46" s="217"/>
      <c r="AO46" s="217"/>
      <c r="AP46" s="217"/>
      <c r="AQ46" s="217"/>
      <c r="AR46" s="217"/>
      <c r="AS46" s="217"/>
      <c r="AT46" s="217"/>
      <c r="AU46" s="217"/>
    </row>
    <row r="47" spans="1:47" s="27" customFormat="1">
      <c r="A47" s="27" t="s">
        <v>266</v>
      </c>
      <c r="B47" s="27" t="s">
        <v>123</v>
      </c>
      <c r="E47" s="27" t="s">
        <v>179</v>
      </c>
      <c r="F47" s="18" t="str">
        <f>IF(MENU!$A$1="PT",$B47,$A47)</f>
        <v>Other charges and monetary variations</v>
      </c>
      <c r="G47" s="18"/>
      <c r="H47" s="18"/>
      <c r="I47" s="18"/>
      <c r="J47" s="18"/>
      <c r="K47" s="18"/>
      <c r="L47" s="18"/>
      <c r="M47" s="18"/>
      <c r="N47" s="18"/>
      <c r="O47" s="18"/>
      <c r="P47" s="18"/>
      <c r="Q47" s="18"/>
      <c r="R47" s="18"/>
      <c r="S47" s="225">
        <v>228.83981108</v>
      </c>
      <c r="T47" s="223">
        <v>-40.502601949999999</v>
      </c>
      <c r="U47" s="223">
        <v>87.161805260000051</v>
      </c>
      <c r="V47" s="223">
        <v>108.83991651000007</v>
      </c>
      <c r="W47" s="223">
        <v>4.3127808500000357</v>
      </c>
      <c r="X47" s="223">
        <v>-4.1329983100000245</v>
      </c>
      <c r="Y47" s="223">
        <v>-14.928858560000023</v>
      </c>
      <c r="Z47" s="223">
        <v>-26.12443686000001</v>
      </c>
      <c r="AA47" s="223">
        <v>2.8703414099999769</v>
      </c>
      <c r="AB47" s="223">
        <v>-11.901704369999999</v>
      </c>
      <c r="AC47" s="223">
        <v>22.34292868</v>
      </c>
      <c r="AD47" s="223">
        <v>38.731889779999968</v>
      </c>
      <c r="AE47" s="223">
        <v>2.7075703799999609</v>
      </c>
      <c r="AF47" s="223">
        <v>124.38749113999999</v>
      </c>
      <c r="AG47" s="223">
        <v>-6.7039656200000461</v>
      </c>
      <c r="AH47" s="360"/>
      <c r="AI47" s="223"/>
      <c r="AJ47" s="223"/>
      <c r="AK47" s="223"/>
      <c r="AL47" s="223"/>
      <c r="AM47" s="223"/>
      <c r="AN47" s="223"/>
      <c r="AO47" s="223"/>
      <c r="AP47" s="223"/>
      <c r="AQ47" s="223"/>
      <c r="AR47" s="223"/>
      <c r="AS47" s="223"/>
      <c r="AT47" s="223"/>
      <c r="AU47" s="223"/>
    </row>
    <row r="48" spans="1:47" s="27" customFormat="1">
      <c r="A48" s="27" t="s">
        <v>267</v>
      </c>
      <c r="B48" s="27" t="s">
        <v>124</v>
      </c>
      <c r="E48" s="27" t="s">
        <v>180</v>
      </c>
      <c r="F48" s="18" t="str">
        <f>IF(MENU!$A$1="PT",$B48,$A48)</f>
        <v>Bank charges, fees and others</v>
      </c>
      <c r="G48" s="18"/>
      <c r="H48" s="18"/>
      <c r="I48" s="18"/>
      <c r="J48" s="18"/>
      <c r="K48" s="18"/>
      <c r="L48" s="18"/>
      <c r="M48" s="18"/>
      <c r="N48" s="18"/>
      <c r="O48" s="18"/>
      <c r="P48" s="18"/>
      <c r="Q48" s="18"/>
      <c r="R48" s="18"/>
      <c r="S48" s="225">
        <v>-0.72771354999999993</v>
      </c>
      <c r="T48" s="223">
        <v>-0.73939472000000006</v>
      </c>
      <c r="U48" s="223">
        <v>-1.30529009</v>
      </c>
      <c r="V48" s="223">
        <v>-1.0855761500000001</v>
      </c>
      <c r="W48" s="223">
        <v>-1.2884697599999999</v>
      </c>
      <c r="X48" s="223">
        <v>-1.2320889700000002</v>
      </c>
      <c r="Y48" s="223">
        <v>-8.660720000000002E-3</v>
      </c>
      <c r="Z48" s="223">
        <v>-7.5117799999999992E-3</v>
      </c>
      <c r="AA48" s="223">
        <v>-0.15178836999999998</v>
      </c>
      <c r="AB48" s="223">
        <v>26.78725201</v>
      </c>
      <c r="AC48" s="223">
        <v>-7.7844580800000003</v>
      </c>
      <c r="AD48" s="223">
        <v>7.5539993000000001</v>
      </c>
      <c r="AE48" s="223">
        <v>3.0279999900000001</v>
      </c>
      <c r="AF48" s="223">
        <v>-141.0761</v>
      </c>
      <c r="AG48" s="223">
        <v>-90.982265650000002</v>
      </c>
      <c r="AH48" s="360"/>
      <c r="AI48" s="223"/>
      <c r="AJ48" s="223"/>
      <c r="AK48" s="223"/>
      <c r="AL48" s="223"/>
      <c r="AM48" s="223"/>
      <c r="AN48" s="223"/>
      <c r="AO48" s="223"/>
      <c r="AP48" s="223"/>
      <c r="AQ48" s="223"/>
      <c r="AR48" s="223"/>
      <c r="AS48" s="223"/>
      <c r="AT48" s="223"/>
      <c r="AU48" s="223"/>
    </row>
    <row r="49" spans="1:47" s="27" customFormat="1">
      <c r="A49" s="27" t="s">
        <v>268</v>
      </c>
      <c r="B49" s="27" t="s">
        <v>125</v>
      </c>
      <c r="E49" s="27" t="s">
        <v>181</v>
      </c>
      <c r="F49" s="24" t="str">
        <f>IF(MENU!$A$1="PT",$B49,$A49)</f>
        <v>Financial results, net</v>
      </c>
      <c r="G49" s="226">
        <v>44.308999999999983</v>
      </c>
      <c r="H49" s="226">
        <v>-78.47999999999999</v>
      </c>
      <c r="I49" s="226">
        <v>6.0469999999999988</v>
      </c>
      <c r="J49" s="226">
        <v>7.5609999999999999</v>
      </c>
      <c r="K49" s="226">
        <v>6.2390000000000043</v>
      </c>
      <c r="L49" s="226">
        <v>-42.176000000000002</v>
      </c>
      <c r="M49" s="226">
        <v>-14.917000000000002</v>
      </c>
      <c r="N49" s="226">
        <v>-42.108000000000004</v>
      </c>
      <c r="O49" s="226">
        <v>0.66099999999999781</v>
      </c>
      <c r="P49" s="226">
        <v>7.4739999999999966</v>
      </c>
      <c r="Q49" s="226">
        <v>-86.854158999999996</v>
      </c>
      <c r="R49" s="226">
        <v>-46.490686000000004</v>
      </c>
      <c r="S49" s="226">
        <v>12.953480120000112</v>
      </c>
      <c r="T49" s="217">
        <v>-34.278916819999942</v>
      </c>
      <c r="U49" s="217">
        <v>-94.576037860000184</v>
      </c>
      <c r="V49" s="217">
        <v>-8.6966221800000962</v>
      </c>
      <c r="W49" s="217">
        <v>-132.96197602999996</v>
      </c>
      <c r="X49" s="217">
        <v>-146.74531293000007</v>
      </c>
      <c r="Y49" s="217">
        <v>-146.52843201000005</v>
      </c>
      <c r="Z49" s="217">
        <v>-158.25284748000004</v>
      </c>
      <c r="AA49" s="217">
        <v>-172.11677673000003</v>
      </c>
      <c r="AB49" s="217">
        <v>-71.170115809999999</v>
      </c>
      <c r="AC49" s="217">
        <v>-72.058105309999988</v>
      </c>
      <c r="AD49" s="217">
        <v>-44.421778360000026</v>
      </c>
      <c r="AE49" s="217">
        <v>-72.366150530000056</v>
      </c>
      <c r="AF49" s="217">
        <v>-260.07041189999995</v>
      </c>
      <c r="AG49" s="217">
        <v>-181.00775791000001</v>
      </c>
      <c r="AH49" s="217">
        <f>'RAIZEN COMBUSTIVEIS CONSOLIDADO'!AC23-'RAIZEN COMBUSTIVEIS ARGENTINA'!B28</f>
        <v>67.538623869999995</v>
      </c>
      <c r="AI49" s="217"/>
      <c r="AJ49" s="217"/>
      <c r="AK49" s="217"/>
      <c r="AL49" s="217"/>
      <c r="AM49" s="217"/>
      <c r="AN49" s="217"/>
      <c r="AO49" s="217"/>
      <c r="AP49" s="217"/>
      <c r="AQ49" s="217"/>
      <c r="AR49" s="217"/>
      <c r="AS49" s="217"/>
      <c r="AT49" s="217"/>
      <c r="AU49" s="217"/>
    </row>
    <row r="50" spans="1:47" s="27" customFormat="1">
      <c r="F50" s="26"/>
      <c r="G50" s="26"/>
      <c r="H50" s="26"/>
      <c r="I50" s="26"/>
      <c r="J50" s="26"/>
      <c r="K50" s="26"/>
      <c r="L50" s="26"/>
      <c r="M50" s="26"/>
      <c r="N50" s="26"/>
      <c r="O50" s="26"/>
      <c r="P50" s="26"/>
      <c r="Q50" s="26"/>
      <c r="R50" s="26"/>
      <c r="S50" s="122"/>
      <c r="T50" s="122"/>
      <c r="U50" s="122"/>
      <c r="V50" s="122"/>
      <c r="W50" s="122"/>
      <c r="X50" s="122"/>
      <c r="Y50" s="122"/>
      <c r="Z50" s="122"/>
      <c r="AA50" s="122"/>
      <c r="AB50" s="122"/>
      <c r="AC50" s="122"/>
      <c r="AD50" s="122"/>
      <c r="AE50" s="122"/>
      <c r="AF50" s="122"/>
      <c r="AG50" s="122"/>
      <c r="AH50" s="122"/>
    </row>
    <row r="51" spans="1:47" s="25" customFormat="1">
      <c r="A51" s="25" t="s">
        <v>261</v>
      </c>
      <c r="B51" s="25" t="s">
        <v>44</v>
      </c>
      <c r="E51" s="25" t="s">
        <v>176</v>
      </c>
      <c r="F51" s="24" t="str">
        <f>IF(MENU!$A$1="PT",$B51,$A51)</f>
        <v>Equity Pick-up</v>
      </c>
      <c r="G51" s="226">
        <v>0</v>
      </c>
      <c r="H51" s="226">
        <v>0</v>
      </c>
      <c r="I51" s="226">
        <v>0</v>
      </c>
      <c r="J51" s="226">
        <v>0</v>
      </c>
      <c r="K51" s="226">
        <v>0</v>
      </c>
      <c r="L51" s="226">
        <v>0</v>
      </c>
      <c r="M51" s="226">
        <v>0</v>
      </c>
      <c r="N51" s="226">
        <v>4.8259999999999996</v>
      </c>
      <c r="O51" s="271">
        <v>5.2539999999999996</v>
      </c>
      <c r="P51" s="226">
        <v>2.0779999999999998</v>
      </c>
      <c r="Q51" s="226">
        <v>3.887</v>
      </c>
      <c r="R51" s="226">
        <v>3.6829999999999998</v>
      </c>
      <c r="S51" s="122">
        <v>4.048</v>
      </c>
      <c r="T51" s="122">
        <v>3.0640000000000001</v>
      </c>
      <c r="U51" s="122">
        <v>3.5049999999999999</v>
      </c>
      <c r="V51" s="122">
        <v>-1.724</v>
      </c>
      <c r="W51" s="122">
        <v>2.52</v>
      </c>
      <c r="X51" s="122">
        <v>0</v>
      </c>
      <c r="Y51" s="122">
        <v>-2.83</v>
      </c>
      <c r="Z51" s="122">
        <v>0</v>
      </c>
      <c r="AA51" s="122">
        <v>0</v>
      </c>
      <c r="AB51" s="122">
        <v>0</v>
      </c>
      <c r="AC51" s="122">
        <v>0</v>
      </c>
      <c r="AD51" s="122">
        <v>0</v>
      </c>
      <c r="AE51" s="122">
        <v>0</v>
      </c>
      <c r="AF51" s="122">
        <v>0</v>
      </c>
      <c r="AG51" s="122">
        <v>1E-3</v>
      </c>
      <c r="AH51" s="122">
        <v>-9.9520503900000001</v>
      </c>
    </row>
    <row r="52" spans="1:47" s="25" customFormat="1">
      <c r="A52" s="25" t="s">
        <v>270</v>
      </c>
      <c r="B52" s="25" t="s">
        <v>17</v>
      </c>
      <c r="E52" s="25" t="s">
        <v>182</v>
      </c>
      <c r="F52" s="26" t="str">
        <f>IF(MENU!$A$1="PT",$B52,$A52)</f>
        <v>Income and Social Contribution Taxes</v>
      </c>
      <c r="G52" s="226">
        <v>-83.549000000000007</v>
      </c>
      <c r="H52" s="226">
        <v>-59.792000000000002</v>
      </c>
      <c r="I52" s="226">
        <v>-55.131999999999998</v>
      </c>
      <c r="J52" s="226">
        <v>-109.053</v>
      </c>
      <c r="K52" s="226">
        <v>-90.860666510000001</v>
      </c>
      <c r="L52" s="226">
        <v>-87.567779999999999</v>
      </c>
      <c r="M52" s="226">
        <v>-119.28026</v>
      </c>
      <c r="N52" s="226">
        <v>-91.235699999999994</v>
      </c>
      <c r="O52" s="271">
        <v>-118.01904</v>
      </c>
      <c r="P52" s="226">
        <v>-88.342420000000004</v>
      </c>
      <c r="Q52" s="226">
        <v>-121.20944</v>
      </c>
      <c r="R52" s="226">
        <v>-82.988839999999996</v>
      </c>
      <c r="S52" s="122">
        <v>-144.97559999999999</v>
      </c>
      <c r="T52" s="122">
        <v>-117.12226</v>
      </c>
      <c r="U52" s="122">
        <v>-84.040700000000001</v>
      </c>
      <c r="V52" s="122">
        <v>-190.401241</v>
      </c>
      <c r="W52" s="122">
        <v>-109.97386</v>
      </c>
      <c r="X52" s="122">
        <v>-74.249520000000004</v>
      </c>
      <c r="Y52" s="122">
        <v>-258.78286000000003</v>
      </c>
      <c r="Z52" s="122">
        <v>-230.09280100000001</v>
      </c>
      <c r="AA52" s="122">
        <v>-89.399197000000001</v>
      </c>
      <c r="AB52" s="122">
        <v>-143.76795440000001</v>
      </c>
      <c r="AC52" s="122">
        <v>-213.74680024</v>
      </c>
      <c r="AD52" s="122">
        <v>-168.89175208</v>
      </c>
      <c r="AE52" s="122">
        <v>-142.85540912000002</v>
      </c>
      <c r="AF52" s="122">
        <v>-22.307998000000001</v>
      </c>
      <c r="AG52" s="122">
        <v>-48.215819999999994</v>
      </c>
      <c r="AH52" s="122">
        <f>'RAIZEN COMBUSTIVEIS CONSOLIDADO'!AC26-'RAIZEN COMBUSTIVEIS ARGENTINA'!B30</f>
        <v>-229.7567263</v>
      </c>
    </row>
    <row r="53" spans="1:47" s="25" customFormat="1">
      <c r="A53" s="25" t="s">
        <v>271</v>
      </c>
      <c r="B53" s="25" t="s">
        <v>20</v>
      </c>
      <c r="E53" s="25" t="s">
        <v>183</v>
      </c>
      <c r="F53" s="26" t="str">
        <f>IF(MENU!$A$1="PT",$B53,$A53)</f>
        <v>Profit (loss) attributable to noncontrolling interest</v>
      </c>
      <c r="G53" s="226">
        <v>-2.4550000000000001</v>
      </c>
      <c r="H53" s="226">
        <v>-4.6159999999999997</v>
      </c>
      <c r="I53" s="226">
        <v>-7.4429999999999996</v>
      </c>
      <c r="J53" s="226">
        <v>-7.33</v>
      </c>
      <c r="K53" s="226">
        <v>-4.4530000000000003</v>
      </c>
      <c r="L53" s="226">
        <v>-5.1310000000000002</v>
      </c>
      <c r="M53" s="226">
        <v>-7.1970000000000001</v>
      </c>
      <c r="N53" s="226">
        <v>-4.4020000000000001</v>
      </c>
      <c r="O53" s="271">
        <v>-7.3090000000000002</v>
      </c>
      <c r="P53" s="226">
        <v>-7.5469999999999997</v>
      </c>
      <c r="Q53" s="226">
        <v>-7.0949999999999998</v>
      </c>
      <c r="R53" s="226">
        <v>-11.617000000000001</v>
      </c>
      <c r="S53" s="122">
        <v>-12.022</v>
      </c>
      <c r="T53" s="122">
        <v>-7.0220000000000002</v>
      </c>
      <c r="U53" s="122">
        <v>-6.14</v>
      </c>
      <c r="V53" s="122">
        <v>-12.962999999999999</v>
      </c>
      <c r="W53" s="122">
        <v>-10.065</v>
      </c>
      <c r="X53" s="122">
        <v>-12.183</v>
      </c>
      <c r="Y53" s="122">
        <v>-12.712999999999999</v>
      </c>
      <c r="Z53" s="122">
        <v>-21.164000000000001</v>
      </c>
      <c r="AA53" s="122">
        <v>-13.698</v>
      </c>
      <c r="AB53" s="122">
        <v>-14.585000000000001</v>
      </c>
      <c r="AC53" s="122">
        <v>-16.817</v>
      </c>
      <c r="AD53" s="122">
        <v>-14.52</v>
      </c>
      <c r="AE53" s="122">
        <v>-15.214</v>
      </c>
      <c r="AF53" s="122">
        <v>-5.1829999999999998</v>
      </c>
      <c r="AG53" s="122">
        <v>-12.515000000000001</v>
      </c>
      <c r="AH53" s="122" t="e">
        <f>'RAIZEN COMBUSTIVEIS CONSOLIDADO'!AC27-#REF!</f>
        <v>#REF!</v>
      </c>
    </row>
    <row r="54" spans="1:47" s="25" customFormat="1">
      <c r="A54" s="25" t="s">
        <v>276</v>
      </c>
      <c r="B54" s="25" t="s">
        <v>16</v>
      </c>
      <c r="E54" s="25" t="s">
        <v>184</v>
      </c>
      <c r="F54" s="24" t="str">
        <f>IF(MENU!$A$1="PT",$B54,$A54)</f>
        <v>Net Income (Loss)</v>
      </c>
      <c r="G54" s="226">
        <v>210.60499999999996</v>
      </c>
      <c r="H54" s="226">
        <v>113.01199999999994</v>
      </c>
      <c r="I54" s="226">
        <v>185.67200000000008</v>
      </c>
      <c r="J54" s="226">
        <v>252.8780000000001</v>
      </c>
      <c r="K54" s="226">
        <v>215.32533349000099</v>
      </c>
      <c r="L54" s="226">
        <v>164.78621999999999</v>
      </c>
      <c r="M54" s="226">
        <v>222.10473999999402</v>
      </c>
      <c r="N54" s="226">
        <v>318.14730000001299</v>
      </c>
      <c r="O54" s="271">
        <v>264.03895999999997</v>
      </c>
      <c r="P54" s="226">
        <v>210.91857999999999</v>
      </c>
      <c r="Q54" s="122">
        <v>196.20699999999999</v>
      </c>
      <c r="R54" s="229">
        <v>381.567474</v>
      </c>
      <c r="S54" s="123">
        <v>306.14640000000003</v>
      </c>
      <c r="T54" s="123">
        <v>208.33774</v>
      </c>
      <c r="U54" s="123">
        <v>263.49430000000001</v>
      </c>
      <c r="V54" s="123">
        <v>460.00552699999997</v>
      </c>
      <c r="W54" s="123">
        <v>163.09714</v>
      </c>
      <c r="X54" s="123">
        <v>279.44047999999998</v>
      </c>
      <c r="Y54" s="123">
        <v>534.94313999999997</v>
      </c>
      <c r="Z54" s="123">
        <v>498.76308305000299</v>
      </c>
      <c r="AA54" s="123">
        <v>199.895205199999</v>
      </c>
      <c r="AB54" s="123">
        <v>329.88979582999599</v>
      </c>
      <c r="AC54" s="123">
        <v>428.27978868000002</v>
      </c>
      <c r="AD54" s="123">
        <v>431.19563639999802</v>
      </c>
      <c r="AE54" s="123">
        <v>361.80697064000395</v>
      </c>
      <c r="AF54" s="123">
        <v>124.64670200000801</v>
      </c>
      <c r="AG54" s="123">
        <v>275.33918</v>
      </c>
      <c r="AH54" s="123">
        <f>'RAIZEN COMBUSTIVEIS CONSOLIDADO'!AC28-'RAIZEN COMBUSTIVEIS ARGENTINA'!B31+AH51</f>
        <v>624.56934421000005</v>
      </c>
    </row>
    <row r="55" spans="1:47">
      <c r="A55" s="5" t="s">
        <v>275</v>
      </c>
      <c r="B55" s="5" t="s">
        <v>15</v>
      </c>
      <c r="F55" s="110" t="str">
        <f>IF(MENU!$A$1="PT",$B55,$A55)</f>
        <v>RECONCILIATION OF EBITDA</v>
      </c>
      <c r="G55" s="367" t="str">
        <f>IF(MENU!$A$1="PT",G$3,G$1)</f>
        <v>1Q12</v>
      </c>
      <c r="H55" s="367" t="str">
        <f>IF(MENU!$A$1="PT",H$3,H$1)</f>
        <v>2Q12</v>
      </c>
      <c r="I55" s="367" t="str">
        <f>IF(MENU!$A$1="PT",I$3,I$1)</f>
        <v>3Q12</v>
      </c>
      <c r="J55" s="367" t="str">
        <f>IF(MENU!$A$1="PT",J$3,J$1)</f>
        <v>4Q12</v>
      </c>
      <c r="K55" s="367" t="str">
        <f>IF(MENU!$A$1="PT",K$3,K$1)</f>
        <v>1Q13</v>
      </c>
      <c r="L55" s="367" t="str">
        <f>IF(MENU!$A$1="PT",L$3,L$1)</f>
        <v>2Q13</v>
      </c>
      <c r="M55" s="367" t="str">
        <f>IF(MENU!$A$1="PT",M$3,M$1)</f>
        <v>3Q13</v>
      </c>
      <c r="N55" s="368" t="str">
        <f>IF(MENU!$A$1="PT",N$3,N$1)</f>
        <v>4Q13</v>
      </c>
      <c r="O55" s="258" t="str">
        <f>IF(MENU!$A$1="PT",O$3,O$1)</f>
        <v>1Q14</v>
      </c>
      <c r="P55" s="368" t="str">
        <f>IF(MENU!$A$1="PT",P$3,P$1)</f>
        <v>2Q14</v>
      </c>
      <c r="Q55" s="368" t="str">
        <f>IF(MENU!$A$1="PT",Q$3,Q$1)</f>
        <v>3Q14</v>
      </c>
      <c r="R55" s="368" t="str">
        <f>IF(MENU!$A$1="PT",R$3,R$1)</f>
        <v>4Q14</v>
      </c>
      <c r="S55" s="368" t="str">
        <f>IF(MENU!$A$1="PT",S$3,S$1)</f>
        <v>1Q15</v>
      </c>
      <c r="T55" s="117" t="str">
        <f>IF(MENU!$A$1="PT",T$3,T$1)</f>
        <v>2Q15</v>
      </c>
      <c r="U55" s="117" t="str">
        <f>IF(MENU!$A$1="PT",U$3,U$1)</f>
        <v>3Q15</v>
      </c>
      <c r="V55" s="117" t="str">
        <f>IF(MENU!$A$1="PT",V$3,V$1)</f>
        <v>4Q15</v>
      </c>
      <c r="W55" s="117" t="str">
        <f>IF(MENU!$A$1="PT",W$3,W$1)</f>
        <v>1Q16</v>
      </c>
      <c r="X55" s="117" t="str">
        <f>IF(MENU!$A$1="PT",X$3,X$1)</f>
        <v>2Q16</v>
      </c>
      <c r="Y55" s="117" t="str">
        <f>IF(MENU!$A$1="PT",Y$3,Y$1)</f>
        <v>3Q16</v>
      </c>
      <c r="Z55" s="117" t="str">
        <f>IF(MENU!$A$1="PT",Z$3,Z$1)</f>
        <v>4Q16</v>
      </c>
      <c r="AA55" s="117" t="str">
        <f>IF(MENU!$A$1="PT",AA$3,AA$1)</f>
        <v>1Q17</v>
      </c>
      <c r="AB55" s="117" t="str">
        <f>IF(MENU!$A$1="PT",AB$3,AB$1)</f>
        <v>2Q17</v>
      </c>
      <c r="AC55" s="117" t="str">
        <f>IF(MENU!$A$1="PT",AC$3,AC$1)</f>
        <v>3Q17</v>
      </c>
      <c r="AD55" s="117" t="str">
        <f>IF(MENU!$A$1="PT",AD$3,AD$1)</f>
        <v>4Q17</v>
      </c>
      <c r="AE55" s="117" t="str">
        <f>IF(MENU!$A$1="PT",AE$3,AE$1)</f>
        <v>1Q18</v>
      </c>
      <c r="AF55" s="117" t="str">
        <f>IF(MENU!$A$1="PT",AF$3,AF$1)</f>
        <v>2Q18</v>
      </c>
      <c r="AG55" s="368" t="str">
        <f>IF(MENU!$A$1="PT",AG$3,AG$1)</f>
        <v>3Q18</v>
      </c>
      <c r="AH55" s="368" t="str">
        <f>IF(MENU!$A$1="PT",AH$3,AH$1)</f>
        <v>4Q18</v>
      </c>
    </row>
    <row r="56" spans="1:47" ht="15" customHeight="1">
      <c r="A56" s="5" t="s">
        <v>250</v>
      </c>
      <c r="B56" s="5" t="s">
        <v>9</v>
      </c>
      <c r="F56" s="110" t="str">
        <f>IF(MENU!$A$1="PT",$B56,$A56)</f>
        <v>(IN R$ MILLION)</v>
      </c>
      <c r="G56" s="367" t="str">
        <f>IF(MENU!$A$1="PT",G$4,G$2)</f>
        <v>(Jan-Mar)</v>
      </c>
      <c r="H56" s="367" t="str">
        <f>IF(MENU!$A$1="PT",H$4,H$2)</f>
        <v>(Apr-Jun)</v>
      </c>
      <c r="I56" s="367" t="str">
        <f>IF(MENU!$A$1="PT",I$4,I$2)</f>
        <v>(Jul-Sep)</v>
      </c>
      <c r="J56" s="367" t="str">
        <f>IF(MENU!$A$1="PT",J$4,J$2)</f>
        <v>(Oct-Dec)</v>
      </c>
      <c r="K56" s="367" t="str">
        <f>IF(MENU!$A$1="PT",K$4,K$2)</f>
        <v>(Jan-Mar)</v>
      </c>
      <c r="L56" s="367" t="str">
        <f>IF(MENU!$A$1="PT",L$4,L$2)</f>
        <v>(Apr-Jun)</v>
      </c>
      <c r="M56" s="367" t="str">
        <f>IF(MENU!$A$1="PT",M$4,M$2)</f>
        <v>(Jul-Sep)</v>
      </c>
      <c r="N56" s="368" t="str">
        <f>IF(MENU!$A$1="PT",N$4,N$2)</f>
        <v>(Oct-Dec)</v>
      </c>
      <c r="O56" s="259" t="str">
        <f>IF(MENU!$A$1="PT",O$4,O$2)</f>
        <v>(Jan-Mar)</v>
      </c>
      <c r="P56" s="367" t="str">
        <f>IF(MENU!$A$1="PT",P$4,P$2)</f>
        <v>(Apr-Jun)</v>
      </c>
      <c r="Q56" s="367" t="str">
        <f>IF(MENU!$A$1="PT",Q$4,Q$2)</f>
        <v>(Jul-Sep)</v>
      </c>
      <c r="R56" s="368" t="str">
        <f>IF(MENU!$A$1="PT",R$4,R$2)</f>
        <v>(Oct-Dec)</v>
      </c>
      <c r="S56" s="368" t="str">
        <f>IF(MENU!$A$1="PT",S$4,S$2)</f>
        <v>(Jan-Mar)</v>
      </c>
      <c r="T56" s="117" t="str">
        <f>IF(MENU!$A$1="PT",T$4,T$2)</f>
        <v>(Apr-Jun)</v>
      </c>
      <c r="U56" s="117" t="str">
        <f>IF(MENU!$A$1="PT",U$4,U$2)</f>
        <v>(Jul-Sep)</v>
      </c>
      <c r="V56" s="117" t="str">
        <f>IF(MENU!$A$1="PT",V$4,V$2)</f>
        <v>(Oct-Dec)</v>
      </c>
      <c r="W56" s="117" t="str">
        <f>IF(MENU!$A$1="PT",W$4,W$2)</f>
        <v>(Jan-Mar)</v>
      </c>
      <c r="X56" s="117" t="str">
        <f>IF(MENU!$A$1="PT",X$4,X$2)</f>
        <v>(Apr-Jun)</v>
      </c>
      <c r="Y56" s="117" t="str">
        <f>IF(MENU!$A$1="PT",Y$4,Y$2)</f>
        <v>(Jul-Sep)</v>
      </c>
      <c r="Z56" s="117" t="str">
        <f>IF(MENU!$A$1="PT",Z$4,Z$2)</f>
        <v>(Oct-Dec)</v>
      </c>
      <c r="AA56" s="117" t="str">
        <f>IF(MENU!$A$1="PT",AA$4,AA$2)</f>
        <v>(Jan-Mar)</v>
      </c>
      <c r="AB56" s="117" t="str">
        <f>IF(MENU!$A$1="PT",AB$4,AB$2)</f>
        <v>(Apr-Jun)</v>
      </c>
      <c r="AC56" s="117" t="str">
        <f>IF(MENU!$A$1="PT",AC$4,AC$2)</f>
        <v>(Jul-Sep)</v>
      </c>
      <c r="AD56" s="117" t="str">
        <f>IF(MENU!$A$1="PT",AD$4,AD$2)</f>
        <v>(Oct-Dec)</v>
      </c>
      <c r="AE56" s="117" t="str">
        <f>IF(MENU!$A$1="PT",AE$4,AE$2)</f>
        <v>(Jan-Mar)</v>
      </c>
      <c r="AF56" s="117" t="str">
        <f>IF(MENU!$A$1="PT",AF$4,AF$2)</f>
        <v>(Apr-Jun)</v>
      </c>
      <c r="AG56" s="367" t="str">
        <f>IF(MENU!$A$1="PT",AG$4,AG$2)</f>
        <v>(Jul-Sep)</v>
      </c>
      <c r="AH56" s="367" t="str">
        <f>IF(MENU!$A$1="PT",AH$4,AH$2)</f>
        <v>(Oct-Dec)</v>
      </c>
    </row>
    <row r="57" spans="1:47" s="25" customFormat="1">
      <c r="A57" s="25" t="s">
        <v>276</v>
      </c>
      <c r="B57" s="25" t="s">
        <v>16</v>
      </c>
      <c r="E57" s="25" t="s">
        <v>184</v>
      </c>
      <c r="F57" s="24" t="str">
        <f>IF(MENU!$A$1="PT",$B57,$A57)</f>
        <v>Net Income (Loss)</v>
      </c>
      <c r="G57" s="226">
        <v>210.60499999999999</v>
      </c>
      <c r="H57" s="226">
        <v>113.01199999999994</v>
      </c>
      <c r="I57" s="226">
        <v>185.67200000000008</v>
      </c>
      <c r="J57" s="226">
        <v>252.8780000000001</v>
      </c>
      <c r="K57" s="226">
        <v>215.32533349000099</v>
      </c>
      <c r="L57" s="226">
        <v>164.78621999999999</v>
      </c>
      <c r="M57" s="226">
        <v>222.10473999999402</v>
      </c>
      <c r="N57" s="226">
        <v>318.14730000001299</v>
      </c>
      <c r="O57" s="271">
        <v>264.03895999999997</v>
      </c>
      <c r="P57" s="226">
        <v>210.91857999999999</v>
      </c>
      <c r="Q57" s="122">
        <v>196.20699999999999</v>
      </c>
      <c r="R57" s="229">
        <v>381.567474</v>
      </c>
      <c r="S57" s="123">
        <v>306.14640000000003</v>
      </c>
      <c r="T57" s="123">
        <v>208.33774</v>
      </c>
      <c r="U57" s="123">
        <v>263.49430000000001</v>
      </c>
      <c r="V57" s="123">
        <v>460.00552699999997</v>
      </c>
      <c r="W57" s="123">
        <v>163.09714</v>
      </c>
      <c r="X57" s="123">
        <v>279.44047999999998</v>
      </c>
      <c r="Y57" s="123">
        <v>534.94313999999997</v>
      </c>
      <c r="Z57" s="123">
        <v>498.76308305000299</v>
      </c>
      <c r="AA57" s="123">
        <v>199.895205199999</v>
      </c>
      <c r="AB57" s="123">
        <v>329.88979582999599</v>
      </c>
      <c r="AC57" s="123">
        <v>428.27978868000002</v>
      </c>
      <c r="AD57" s="123">
        <v>431.19563639999802</v>
      </c>
      <c r="AE57" s="123">
        <v>361.80697064000395</v>
      </c>
      <c r="AF57" s="123">
        <v>124.64670200000801</v>
      </c>
      <c r="AG57" s="123">
        <v>275.33918</v>
      </c>
      <c r="AH57" s="123">
        <f>AH54</f>
        <v>624.56934421000005</v>
      </c>
    </row>
    <row r="58" spans="1:47" s="25" customFormat="1">
      <c r="A58" s="25" t="s">
        <v>270</v>
      </c>
      <c r="B58" s="25" t="s">
        <v>17</v>
      </c>
      <c r="E58" s="25" t="s">
        <v>182</v>
      </c>
      <c r="F58" s="26" t="str">
        <f>IF(MENU!$A$1="PT",$B58,$A58)</f>
        <v>Income and Social Contribution Taxes</v>
      </c>
      <c r="G58" s="226">
        <v>83.549000000000007</v>
      </c>
      <c r="H58" s="226">
        <v>59.792000000000002</v>
      </c>
      <c r="I58" s="226">
        <v>55.131999999999998</v>
      </c>
      <c r="J58" s="226">
        <v>109.053</v>
      </c>
      <c r="K58" s="226">
        <v>-90.860666510000001</v>
      </c>
      <c r="L58" s="226">
        <v>-87.567779999999999</v>
      </c>
      <c r="M58" s="226">
        <v>-119.28026</v>
      </c>
      <c r="N58" s="226">
        <v>-91.235699999999994</v>
      </c>
      <c r="O58" s="271">
        <v>-118.01904</v>
      </c>
      <c r="P58" s="226">
        <v>-88.342420000000004</v>
      </c>
      <c r="Q58" s="226">
        <v>-121.20944</v>
      </c>
      <c r="R58" s="226">
        <v>-82.988839999999996</v>
      </c>
      <c r="S58" s="122">
        <v>-144.97559999999999</v>
      </c>
      <c r="T58" s="122">
        <v>-117.12226</v>
      </c>
      <c r="U58" s="122">
        <v>-84.040700000000001</v>
      </c>
      <c r="V58" s="122">
        <v>-190.401241</v>
      </c>
      <c r="W58" s="122">
        <v>-109.97386</v>
      </c>
      <c r="X58" s="122">
        <v>-74.249520000000004</v>
      </c>
      <c r="Y58" s="122">
        <v>-258.78286000000003</v>
      </c>
      <c r="Z58" s="122">
        <v>-230.09280100000001</v>
      </c>
      <c r="AA58" s="122">
        <v>-89.399197000000001</v>
      </c>
      <c r="AB58" s="122">
        <v>-143.76795440000001</v>
      </c>
      <c r="AC58" s="122">
        <v>-213.74680024</v>
      </c>
      <c r="AD58" s="122">
        <v>-168.89175208</v>
      </c>
      <c r="AE58" s="122">
        <v>-142.85540912000002</v>
      </c>
      <c r="AF58" s="122">
        <v>-22.307998000000001</v>
      </c>
      <c r="AG58" s="123">
        <v>-48.215819999999994</v>
      </c>
      <c r="AH58" s="123">
        <f>AH52</f>
        <v>-229.7567263</v>
      </c>
    </row>
    <row r="59" spans="1:47" s="25" customFormat="1">
      <c r="A59" s="25" t="s">
        <v>277</v>
      </c>
      <c r="B59" s="25" t="s">
        <v>18</v>
      </c>
      <c r="E59" s="25" t="s">
        <v>185</v>
      </c>
      <c r="F59" s="24" t="str">
        <f>IF(MENU!$A$1="PT",$B59,$A59)</f>
        <v>Financial Results, Net</v>
      </c>
      <c r="G59" s="226">
        <v>-44.308999999999983</v>
      </c>
      <c r="H59" s="226">
        <v>78.47999999999999</v>
      </c>
      <c r="I59" s="226">
        <v>-6.0469999999999988</v>
      </c>
      <c r="J59" s="226">
        <v>-7.5609999999999999</v>
      </c>
      <c r="K59" s="226">
        <v>6.2389999999999999</v>
      </c>
      <c r="L59" s="226">
        <v>-42.176000000000002</v>
      </c>
      <c r="M59" s="226">
        <v>-14.917</v>
      </c>
      <c r="N59" s="226">
        <v>-42.107999999999997</v>
      </c>
      <c r="O59" s="271">
        <v>0.66100000000000003</v>
      </c>
      <c r="P59" s="226">
        <v>7.4740000000000002</v>
      </c>
      <c r="Q59" s="226">
        <v>-86.854158999999996</v>
      </c>
      <c r="R59" s="226">
        <v>-46.490685999999997</v>
      </c>
      <c r="S59" s="122">
        <v>12.952999999999999</v>
      </c>
      <c r="T59" s="122">
        <v>-34.279000000000003</v>
      </c>
      <c r="U59" s="122">
        <v>-94.575000000000003</v>
      </c>
      <c r="V59" s="122">
        <v>-8.6969999999999992</v>
      </c>
      <c r="W59" s="122">
        <v>-132.96100000000001</v>
      </c>
      <c r="X59" s="122">
        <v>-146.745</v>
      </c>
      <c r="Y59" s="122">
        <v>-146.529</v>
      </c>
      <c r="Z59" s="122">
        <v>-158.251611</v>
      </c>
      <c r="AA59" s="122">
        <v>-172.11647081000001</v>
      </c>
      <c r="AB59" s="122">
        <v>-71.169330129999992</v>
      </c>
      <c r="AC59" s="122">
        <v>-72.059734879999993</v>
      </c>
      <c r="AD59" s="122">
        <v>-44.421033090000002</v>
      </c>
      <c r="AE59" s="122">
        <v>-72.366294319999994</v>
      </c>
      <c r="AF59" s="122">
        <v>-260.07310000000001</v>
      </c>
      <c r="AG59" s="123">
        <v>-181.00899999999993</v>
      </c>
      <c r="AH59" s="123">
        <f>AH49</f>
        <v>67.538623869999995</v>
      </c>
    </row>
    <row r="60" spans="1:47" s="25" customFormat="1">
      <c r="A60" s="25" t="s">
        <v>278</v>
      </c>
      <c r="B60" s="25" t="s">
        <v>19</v>
      </c>
      <c r="F60" s="24" t="str">
        <f>IF(MENU!$A$1="PT",$B60,$A60)</f>
        <v>Depreciation and Amortization</v>
      </c>
      <c r="G60" s="226"/>
      <c r="H60" s="226"/>
      <c r="I60" s="226"/>
      <c r="J60" s="226"/>
      <c r="K60" s="226">
        <v>-118.464</v>
      </c>
      <c r="L60" s="226">
        <v>-117.69200000000001</v>
      </c>
      <c r="M60" s="226">
        <v>-119.602</v>
      </c>
      <c r="N60" s="226">
        <v>-148.434</v>
      </c>
      <c r="O60" s="271">
        <v>-132.46600000000001</v>
      </c>
      <c r="P60" s="226">
        <v>-128.84200099999998</v>
      </c>
      <c r="Q60" s="226">
        <v>-141.93600000000001</v>
      </c>
      <c r="R60" s="226">
        <v>-134.97799900000001</v>
      </c>
      <c r="S60" s="122">
        <v>-139.33300000000003</v>
      </c>
      <c r="T60" s="122">
        <v>-147.697</v>
      </c>
      <c r="U60" s="122">
        <v>-144.80199999999999</v>
      </c>
      <c r="V60" s="122">
        <v>-147.77137500000001</v>
      </c>
      <c r="W60" s="122">
        <v>-163.619</v>
      </c>
      <c r="X60" s="122">
        <v>-148.65300000000002</v>
      </c>
      <c r="Y60" s="122">
        <v>-145.55199999999999</v>
      </c>
      <c r="Z60" s="122">
        <v>-166.571</v>
      </c>
      <c r="AA60" s="122">
        <v>-150.17000000000002</v>
      </c>
      <c r="AB60" s="122">
        <v>-162.42000000000002</v>
      </c>
      <c r="AC60" s="122">
        <v>-170.22499999999999</v>
      </c>
      <c r="AD60" s="122">
        <v>-153.10499999999999</v>
      </c>
      <c r="AE60" s="122">
        <v>-70.200999999999993</v>
      </c>
      <c r="AF60" s="122">
        <v>-30.589999999999996</v>
      </c>
      <c r="AG60" s="122">
        <v>-45.220999999999997</v>
      </c>
      <c r="AH60" s="122">
        <f>'RAIZEN COMBUSTIVEIS CONSOLIDADO'!AC34-'RAIZEN COMBUSTIVEIS ARGENTINA'!B37</f>
        <v>-45.10199999999999</v>
      </c>
    </row>
    <row r="61" spans="1:47" s="25" customFormat="1" hidden="1" outlineLevel="1">
      <c r="B61" s="25" t="s">
        <v>35</v>
      </c>
      <c r="E61" s="25" t="s">
        <v>187</v>
      </c>
      <c r="F61" s="349">
        <f>IF(MENU!$A$1="PT",$B61,$A61)</f>
        <v>0</v>
      </c>
      <c r="G61" s="226"/>
      <c r="H61" s="226"/>
      <c r="I61" s="226"/>
      <c r="J61" s="226"/>
      <c r="K61" s="226"/>
      <c r="L61" s="226"/>
      <c r="M61" s="226"/>
      <c r="N61" s="226"/>
      <c r="O61" s="271"/>
      <c r="P61" s="226"/>
      <c r="Q61" s="226"/>
      <c r="R61" s="226"/>
      <c r="S61" s="122"/>
      <c r="T61" s="122"/>
      <c r="U61" s="122"/>
      <c r="V61" s="122"/>
      <c r="W61" s="122"/>
      <c r="X61" s="122"/>
      <c r="Y61" s="122"/>
      <c r="Z61" s="122"/>
      <c r="AA61" s="122"/>
      <c r="AB61" s="122"/>
      <c r="AC61" s="122"/>
      <c r="AD61" s="122"/>
      <c r="AE61" s="122"/>
      <c r="AF61" s="122"/>
      <c r="AG61" s="123">
        <v>0</v>
      </c>
      <c r="AH61" s="123" t="e">
        <f ca="1">(SUMIFS(OFFSET(#REF!,0,MATCH(AH$5,#REF!,0)+MATCH(AH$7,#REF!,0)+AH$8),#REF!,$D61)+SUMIFS(OFFSET(#REF!,0,MATCH(AH$5,#REF!,0)+MATCH(AH$7,#REF!,0)+AH$8),#REF!,$E61))/1000000*2</f>
        <v>#REF!</v>
      </c>
    </row>
    <row r="62" spans="1:47" s="25" customFormat="1" hidden="1" outlineLevel="1">
      <c r="B62" s="25" t="s">
        <v>195</v>
      </c>
      <c r="E62" s="25" t="s">
        <v>188</v>
      </c>
      <c r="F62" s="349">
        <f>IF(MENU!$A$1="PT",$B62,$A62)</f>
        <v>0</v>
      </c>
      <c r="G62" s="226"/>
      <c r="H62" s="226"/>
      <c r="I62" s="226"/>
      <c r="J62" s="226"/>
      <c r="K62" s="226"/>
      <c r="L62" s="226"/>
      <c r="M62" s="226"/>
      <c r="N62" s="226"/>
      <c r="O62" s="271"/>
      <c r="P62" s="226"/>
      <c r="Q62" s="226"/>
      <c r="R62" s="226"/>
      <c r="S62" s="122"/>
      <c r="T62" s="122"/>
      <c r="U62" s="122"/>
      <c r="V62" s="122"/>
      <c r="W62" s="122"/>
      <c r="X62" s="122"/>
      <c r="Y62" s="122"/>
      <c r="Z62" s="122"/>
      <c r="AA62" s="122"/>
      <c r="AB62" s="122"/>
      <c r="AC62" s="122"/>
      <c r="AD62" s="122"/>
      <c r="AE62" s="122"/>
      <c r="AF62" s="122"/>
      <c r="AG62" s="123">
        <v>0</v>
      </c>
      <c r="AH62" s="123" t="e">
        <f ca="1">(SUMIFS(OFFSET(#REF!,0,MATCH(AH$5,#REF!,0)+MATCH(AH$7,#REF!,0)+AH$8),#REF!,$D62)+SUMIFS(OFFSET(#REF!,0,MATCH(AH$5,#REF!,0)+MATCH(AH$7,#REF!,0)+AH$8),#REF!,$E62))/1000000*2</f>
        <v>#REF!</v>
      </c>
    </row>
    <row r="63" spans="1:47" s="25" customFormat="1" hidden="1" outlineLevel="1">
      <c r="B63" s="25" t="s">
        <v>196</v>
      </c>
      <c r="E63" s="25" t="s">
        <v>189</v>
      </c>
      <c r="F63" s="349">
        <f>IF(MENU!$A$1="PT",$B63,$A63)</f>
        <v>0</v>
      </c>
      <c r="G63" s="226"/>
      <c r="H63" s="226"/>
      <c r="I63" s="226"/>
      <c r="J63" s="226"/>
      <c r="K63" s="226"/>
      <c r="L63" s="226"/>
      <c r="M63" s="226"/>
      <c r="N63" s="226"/>
      <c r="O63" s="271"/>
      <c r="P63" s="226"/>
      <c r="Q63" s="226"/>
      <c r="R63" s="226"/>
      <c r="S63" s="122"/>
      <c r="T63" s="122"/>
      <c r="U63" s="122"/>
      <c r="V63" s="122"/>
      <c r="W63" s="122"/>
      <c r="X63" s="122"/>
      <c r="Y63" s="122"/>
      <c r="Z63" s="122"/>
      <c r="AA63" s="122"/>
      <c r="AB63" s="122"/>
      <c r="AC63" s="122"/>
      <c r="AD63" s="122"/>
      <c r="AE63" s="122"/>
      <c r="AF63" s="122"/>
      <c r="AG63" s="123">
        <v>0</v>
      </c>
      <c r="AH63" s="123" t="e">
        <f ca="1">(SUMIFS(OFFSET(#REF!,0,MATCH(AH$5,#REF!,0)+MATCH(AH$7,#REF!,0)+AH$8),#REF!,$D63)+SUMIFS(OFFSET(#REF!,0,MATCH(AH$5,#REF!,0)+MATCH(AH$7,#REF!,0)+AH$8),#REF!,$E63))/1000000*2</f>
        <v>#REF!</v>
      </c>
    </row>
    <row r="64" spans="1:47" s="25" customFormat="1" hidden="1" outlineLevel="1">
      <c r="B64" s="25" t="s">
        <v>35</v>
      </c>
      <c r="E64" s="25" t="s">
        <v>190</v>
      </c>
      <c r="F64" s="349">
        <f>IF(MENU!$A$1="PT",$B64,$A64)</f>
        <v>0</v>
      </c>
      <c r="G64" s="226"/>
      <c r="H64" s="226"/>
      <c r="I64" s="226"/>
      <c r="J64" s="226"/>
      <c r="K64" s="226"/>
      <c r="L64" s="226"/>
      <c r="M64" s="226"/>
      <c r="N64" s="226"/>
      <c r="O64" s="271"/>
      <c r="P64" s="226"/>
      <c r="Q64" s="226"/>
      <c r="R64" s="226"/>
      <c r="S64" s="122"/>
      <c r="T64" s="122"/>
      <c r="U64" s="122"/>
      <c r="V64" s="122"/>
      <c r="W64" s="122"/>
      <c r="X64" s="122"/>
      <c r="Y64" s="122"/>
      <c r="Z64" s="122"/>
      <c r="AA64" s="122"/>
      <c r="AB64" s="122"/>
      <c r="AC64" s="122"/>
      <c r="AD64" s="122"/>
      <c r="AE64" s="122"/>
      <c r="AF64" s="122"/>
      <c r="AG64" s="123">
        <v>-45.216999999999999</v>
      </c>
      <c r="AH64" s="123" t="e">
        <f ca="1">(SUMIFS(OFFSET(#REF!,0,MATCH(AH$5,#REF!,0)+MATCH(AH$7,#REF!,0)+AH$8),#REF!,$D64)+SUMIFS(OFFSET(#REF!,0,MATCH(AH$5,#REF!,0)+MATCH(AH$7,#REF!,0)+AH$8),#REF!,$E64))/1000000*2</f>
        <v>#REF!</v>
      </c>
    </row>
    <row r="65" spans="1:35" s="25" customFormat="1" hidden="1" outlineLevel="1">
      <c r="B65" s="25" t="s">
        <v>197</v>
      </c>
      <c r="E65" s="25" t="s">
        <v>191</v>
      </c>
      <c r="F65" s="349">
        <f>IF(MENU!$A$1="PT",$B65,$A65)</f>
        <v>0</v>
      </c>
      <c r="G65" s="226"/>
      <c r="H65" s="226"/>
      <c r="I65" s="226"/>
      <c r="J65" s="226"/>
      <c r="K65" s="226"/>
      <c r="L65" s="226"/>
      <c r="M65" s="226"/>
      <c r="N65" s="226"/>
      <c r="O65" s="271"/>
      <c r="P65" s="226"/>
      <c r="Q65" s="226"/>
      <c r="R65" s="226"/>
      <c r="S65" s="122"/>
      <c r="T65" s="122"/>
      <c r="U65" s="122"/>
      <c r="V65" s="122"/>
      <c r="W65" s="122"/>
      <c r="X65" s="122"/>
      <c r="Y65" s="122"/>
      <c r="Z65" s="122"/>
      <c r="AA65" s="122"/>
      <c r="AB65" s="122"/>
      <c r="AC65" s="122"/>
      <c r="AD65" s="122"/>
      <c r="AE65" s="122"/>
      <c r="AF65" s="122"/>
      <c r="AG65" s="123">
        <v>0</v>
      </c>
      <c r="AH65" s="123" t="e">
        <f ca="1">(SUMIFS(OFFSET(#REF!,0,MATCH(AH$5,#REF!,0)+MATCH(AH$7,#REF!,0)+AH$8),#REF!,$D65)+SUMIFS(OFFSET(#REF!,0,MATCH(AH$5,#REF!,0)+MATCH(AH$7,#REF!,0)+AH$8),#REF!,$E65))/1000000*2</f>
        <v>#REF!</v>
      </c>
    </row>
    <row r="66" spans="1:35" s="25" customFormat="1" hidden="1" outlineLevel="1">
      <c r="B66" s="25" t="s">
        <v>198</v>
      </c>
      <c r="E66" s="25" t="s">
        <v>192</v>
      </c>
      <c r="F66" s="349">
        <f>IF(MENU!$A$1="PT",$B66,$A66)</f>
        <v>0</v>
      </c>
      <c r="G66" s="226"/>
      <c r="H66" s="226"/>
      <c r="I66" s="226"/>
      <c r="J66" s="226"/>
      <c r="K66" s="226"/>
      <c r="L66" s="226"/>
      <c r="M66" s="226"/>
      <c r="N66" s="226"/>
      <c r="O66" s="271"/>
      <c r="P66" s="226"/>
      <c r="Q66" s="226"/>
      <c r="R66" s="226"/>
      <c r="S66" s="122"/>
      <c r="T66" s="122"/>
      <c r="U66" s="122"/>
      <c r="V66" s="122"/>
      <c r="W66" s="122"/>
      <c r="X66" s="122"/>
      <c r="Y66" s="122"/>
      <c r="Z66" s="122"/>
      <c r="AA66" s="122"/>
      <c r="AB66" s="122"/>
      <c r="AC66" s="122"/>
      <c r="AD66" s="122"/>
      <c r="AE66" s="122"/>
      <c r="AF66" s="122"/>
      <c r="AG66" s="123">
        <v>0</v>
      </c>
      <c r="AH66" s="123" t="e">
        <f ca="1">(SUMIFS(OFFSET(#REF!,0,MATCH(AH$5,#REF!,0)+MATCH(AH$7,#REF!,0)+AH$8),#REF!,$D66)+SUMIFS(OFFSET(#REF!,0,MATCH(AH$5,#REF!,0)+MATCH(AH$7,#REF!,0)+AH$8),#REF!,$E66))/1000000*2</f>
        <v>#REF!</v>
      </c>
    </row>
    <row r="67" spans="1:35" s="25" customFormat="1" hidden="1" outlineLevel="1">
      <c r="B67" s="25" t="s">
        <v>35</v>
      </c>
      <c r="E67" s="25" t="s">
        <v>193</v>
      </c>
      <c r="F67" s="349">
        <f>IF(MENU!$A$1="PT",$B67,$A67)</f>
        <v>0</v>
      </c>
      <c r="G67" s="226"/>
      <c r="H67" s="226"/>
      <c r="I67" s="226"/>
      <c r="J67" s="226"/>
      <c r="K67" s="226"/>
      <c r="L67" s="226"/>
      <c r="M67" s="226"/>
      <c r="N67" s="226"/>
      <c r="O67" s="271"/>
      <c r="P67" s="226"/>
      <c r="Q67" s="226"/>
      <c r="R67" s="226"/>
      <c r="S67" s="122"/>
      <c r="T67" s="122"/>
      <c r="U67" s="122"/>
      <c r="V67" s="122"/>
      <c r="W67" s="122"/>
      <c r="X67" s="122"/>
      <c r="Y67" s="122"/>
      <c r="Z67" s="122"/>
      <c r="AA67" s="122"/>
      <c r="AB67" s="122"/>
      <c r="AC67" s="122"/>
      <c r="AD67" s="122"/>
      <c r="AE67" s="122"/>
      <c r="AF67" s="122"/>
      <c r="AG67" s="123">
        <v>-4.0000000000000001E-3</v>
      </c>
      <c r="AH67" s="123" t="e">
        <f ca="1">(SUMIFS(OFFSET(#REF!,0,MATCH(AH$5,#REF!,0)+MATCH(AH$7,#REF!,0)+AH$8),#REF!,$D67)+SUMIFS(OFFSET(#REF!,0,MATCH(AH$5,#REF!,0)+MATCH(AH$7,#REF!,0)+AH$8),#REF!,$E67))/1000000*2</f>
        <v>#REF!</v>
      </c>
    </row>
    <row r="68" spans="1:35" s="25" customFormat="1" hidden="1" outlineLevel="1">
      <c r="B68" s="25" t="s">
        <v>199</v>
      </c>
      <c r="E68" s="25" t="s">
        <v>194</v>
      </c>
      <c r="F68" s="349">
        <f>IF(MENU!$A$1="PT",$B68,$A68)</f>
        <v>0</v>
      </c>
      <c r="G68" s="226"/>
      <c r="H68" s="226"/>
      <c r="I68" s="226"/>
      <c r="J68" s="226"/>
      <c r="K68" s="226"/>
      <c r="L68" s="226"/>
      <c r="M68" s="226"/>
      <c r="N68" s="226"/>
      <c r="O68" s="271"/>
      <c r="P68" s="226"/>
      <c r="Q68" s="226"/>
      <c r="R68" s="226"/>
      <c r="S68" s="122"/>
      <c r="T68" s="122"/>
      <c r="U68" s="122"/>
      <c r="V68" s="122"/>
      <c r="W68" s="122"/>
      <c r="X68" s="122"/>
      <c r="Y68" s="122"/>
      <c r="Z68" s="122"/>
      <c r="AA68" s="122"/>
      <c r="AB68" s="122"/>
      <c r="AC68" s="122"/>
      <c r="AD68" s="122"/>
      <c r="AE68" s="122"/>
      <c r="AF68" s="122"/>
      <c r="AG68" s="123">
        <v>0</v>
      </c>
      <c r="AH68" s="123" t="e">
        <f ca="1">(SUMIFS(OFFSET(#REF!,0,MATCH(AH$5,#REF!,0)+MATCH(AH$7,#REF!,0)+AH$8),#REF!,$D68)+SUMIFS(OFFSET(#REF!,0,MATCH(AH$5,#REF!,0)+MATCH(AH$7,#REF!,0)+AH$8),#REF!,$E68))/1000000*2</f>
        <v>#REF!</v>
      </c>
    </row>
    <row r="69" spans="1:35" s="25" customFormat="1" collapsed="1">
      <c r="A69" s="25" t="s">
        <v>279</v>
      </c>
      <c r="B69" s="25" t="s">
        <v>20</v>
      </c>
      <c r="E69" s="25" t="s">
        <v>183</v>
      </c>
      <c r="F69" s="24" t="str">
        <f>IF(MENU!$A$1="PT",$B69,$A69)</f>
        <v>Noncontrolling interest</v>
      </c>
      <c r="G69" s="226">
        <v>2.4550000000000001</v>
      </c>
      <c r="H69" s="226">
        <v>4.6159999999999997</v>
      </c>
      <c r="I69" s="226">
        <v>7.4429999999999996</v>
      </c>
      <c r="J69" s="226">
        <v>7.33</v>
      </c>
      <c r="K69" s="226">
        <v>-4.4530000000000003</v>
      </c>
      <c r="L69" s="226">
        <v>-5.1310000000000002</v>
      </c>
      <c r="M69" s="226">
        <v>-7.1970000000000001</v>
      </c>
      <c r="N69" s="226">
        <v>-4.4020000000000001</v>
      </c>
      <c r="O69" s="271">
        <v>-7.3090000000000002</v>
      </c>
      <c r="P69" s="226">
        <v>-7.5469999999999997</v>
      </c>
      <c r="Q69" s="226">
        <v>-7.0949999999999998</v>
      </c>
      <c r="R69" s="226">
        <v>-11.617000000000001</v>
      </c>
      <c r="S69" s="122">
        <v>-12.022</v>
      </c>
      <c r="T69" s="122">
        <v>-7.0220000000000002</v>
      </c>
      <c r="U69" s="122">
        <v>-6.14</v>
      </c>
      <c r="V69" s="122">
        <v>-12.962999999999999</v>
      </c>
      <c r="W69" s="122">
        <v>-10.065</v>
      </c>
      <c r="X69" s="122">
        <v>-12.183</v>
      </c>
      <c r="Y69" s="122">
        <v>-12.712999999999999</v>
      </c>
      <c r="Z69" s="122">
        <v>-21.164000000000001</v>
      </c>
      <c r="AA69" s="122">
        <v>-13.698</v>
      </c>
      <c r="AB69" s="122">
        <v>-14.585000000000001</v>
      </c>
      <c r="AC69" s="122">
        <v>-16.817</v>
      </c>
      <c r="AD69" s="122">
        <v>-14.52</v>
      </c>
      <c r="AE69" s="122">
        <v>-15.214</v>
      </c>
      <c r="AF69" s="122">
        <v>-5.1829999999999998</v>
      </c>
      <c r="AG69" s="123">
        <v>-12.515000000000001</v>
      </c>
      <c r="AH69" s="123" t="e">
        <f>'RAIZEN COMBUSTIVEIS CONSOLIDADO'!AC35-#REF!</f>
        <v>#REF!</v>
      </c>
    </row>
    <row r="70" spans="1:35" s="25" customFormat="1">
      <c r="A70" s="25" t="s">
        <v>71</v>
      </c>
      <c r="B70" s="25" t="s">
        <v>71</v>
      </c>
      <c r="E70" s="25" t="s">
        <v>175</v>
      </c>
      <c r="F70" s="24" t="str">
        <f>IF(MENU!$A$1="PT",$B70,$A70)</f>
        <v>EBIT</v>
      </c>
      <c r="G70" s="226"/>
      <c r="H70" s="226"/>
      <c r="I70" s="226"/>
      <c r="J70" s="226"/>
      <c r="K70" s="226"/>
      <c r="L70" s="226"/>
      <c r="M70" s="226"/>
      <c r="N70" s="274"/>
      <c r="O70" s="271">
        <v>383.452</v>
      </c>
      <c r="P70" s="226">
        <v>297.25599999999997</v>
      </c>
      <c r="Q70" s="226">
        <v>400.38400000000001</v>
      </c>
      <c r="R70" s="226">
        <v>518.98099999999999</v>
      </c>
      <c r="S70" s="122">
        <v>446.14299999999997</v>
      </c>
      <c r="T70" s="122">
        <v>363.697</v>
      </c>
      <c r="U70" s="122">
        <v>444.745</v>
      </c>
      <c r="V70" s="122">
        <v>673.79076799999996</v>
      </c>
      <c r="W70" s="122">
        <v>413.577</v>
      </c>
      <c r="X70" s="122">
        <v>512.61800000000005</v>
      </c>
      <c r="Y70" s="122">
        <v>955.798</v>
      </c>
      <c r="Z70" s="122">
        <v>908.27149505000307</v>
      </c>
      <c r="AA70" s="122">
        <v>475.10887301000201</v>
      </c>
      <c r="AB70" s="122">
        <v>559.41208035999705</v>
      </c>
      <c r="AC70" s="122">
        <v>730.90332380000302</v>
      </c>
      <c r="AD70" s="122">
        <v>659.02842157000703</v>
      </c>
      <c r="AE70" s="122">
        <v>592.24267408000196</v>
      </c>
      <c r="AF70" s="122">
        <v>412.21080000000001</v>
      </c>
      <c r="AG70" s="14">
        <v>517.07799999999997</v>
      </c>
      <c r="AH70" s="14">
        <f>'RAIZEN COMBUSTIVEIS CONSOLIDADO'!AC36-AH51</f>
        <v>827.89735038999993</v>
      </c>
    </row>
    <row r="71" spans="1:35" s="6" customFormat="1">
      <c r="A71" s="6" t="s">
        <v>457</v>
      </c>
      <c r="B71" s="6" t="s">
        <v>72</v>
      </c>
      <c r="F71" s="95" t="str">
        <f>IF(MENU!$A$1="PT",$B71,$A71)</f>
        <v>Margin EBIT (%)</v>
      </c>
      <c r="G71" s="275"/>
      <c r="H71" s="275"/>
      <c r="I71" s="275"/>
      <c r="J71" s="275"/>
      <c r="K71" s="275"/>
      <c r="L71" s="275"/>
      <c r="M71" s="275"/>
      <c r="N71" s="276"/>
      <c r="O71" s="277">
        <v>2.9471470044168929E-2</v>
      </c>
      <c r="P71" s="124">
        <v>2.1721565765544966E-2</v>
      </c>
      <c r="Q71" s="124">
        <v>2.7932725486240005E-2</v>
      </c>
      <c r="R71" s="124">
        <v>3.5294577697498754E-2</v>
      </c>
      <c r="S71" s="124">
        <v>3.1727958092694172E-2</v>
      </c>
      <c r="T71" s="124">
        <v>2.4584279247810835E-2</v>
      </c>
      <c r="U71" s="124">
        <f>U70/U31</f>
        <v>2.8438439406228123E-2</v>
      </c>
      <c r="V71" s="124">
        <f>V70/V31</f>
        <v>3.9825202203738669E-2</v>
      </c>
      <c r="W71" s="124">
        <f>W70/W31</f>
        <v>2.5230799001839461E-2</v>
      </c>
      <c r="X71" s="124">
        <f t="shared" ref="X71:AE71" si="1">X70/X31</f>
        <v>3.1106265246905049E-2</v>
      </c>
      <c r="Y71" s="124">
        <f t="shared" si="1"/>
        <v>5.5173858919604912E-2</v>
      </c>
      <c r="Z71" s="124">
        <f t="shared" si="1"/>
        <v>5.0604768812020536E-2</v>
      </c>
      <c r="AA71" s="124">
        <f t="shared" si="1"/>
        <v>2.6845108987638037E-2</v>
      </c>
      <c r="AB71" s="124">
        <f t="shared" si="1"/>
        <v>3.2403312339405896E-2</v>
      </c>
      <c r="AC71" s="124">
        <f t="shared" si="1"/>
        <v>3.9609388059685474E-2</v>
      </c>
      <c r="AD71" s="124">
        <f t="shared" si="1"/>
        <v>3.4015820316778772E-2</v>
      </c>
      <c r="AE71" s="124">
        <f t="shared" si="1"/>
        <v>3.0379246123719363E-2</v>
      </c>
      <c r="AF71" s="124">
        <f>AF70/AF31</f>
        <v>2.1036952720559936E-2</v>
      </c>
      <c r="AG71" s="124">
        <v>2.4560638693073334E-2</v>
      </c>
      <c r="AH71" s="124">
        <f>AH70/AH31</f>
        <v>3.794654881962474E-2</v>
      </c>
    </row>
    <row r="72" spans="1:35" s="6" customFormat="1">
      <c r="A72" s="6" t="s">
        <v>458</v>
      </c>
      <c r="B72" s="6" t="s">
        <v>73</v>
      </c>
      <c r="E72" s="6" t="s">
        <v>225</v>
      </c>
      <c r="F72" s="95" t="str">
        <f>IF(MENU!$A$1="PT",$B72,$A72)</f>
        <v>Margin EBIT (R$/m³)</v>
      </c>
      <c r="G72" s="278"/>
      <c r="H72" s="278"/>
      <c r="I72" s="278"/>
      <c r="J72" s="278"/>
      <c r="K72" s="278"/>
      <c r="L72" s="278"/>
      <c r="M72" s="278"/>
      <c r="N72" s="279"/>
      <c r="O72" s="280">
        <v>66.177313603871681</v>
      </c>
      <c r="P72" s="278">
        <v>48.74549612343511</v>
      </c>
      <c r="Q72" s="278">
        <v>62.244621243665208</v>
      </c>
      <c r="R72" s="278">
        <v>79.089060367597043</v>
      </c>
      <c r="S72" s="125">
        <v>75.043581168434116</v>
      </c>
      <c r="T72" s="125">
        <v>59.397820681857091</v>
      </c>
      <c r="U72" s="125">
        <v>68.298542412592113</v>
      </c>
      <c r="V72" s="125">
        <f t="shared" ref="V72:AH72" si="2">V70/V17*1000</f>
        <v>103.71908402070621</v>
      </c>
      <c r="W72" s="125">
        <f>W70/$W$17*1000</f>
        <v>68.524236349111106</v>
      </c>
      <c r="X72" s="125">
        <f t="shared" si="2"/>
        <v>83.244235141279646</v>
      </c>
      <c r="Y72" s="125">
        <f t="shared" si="2"/>
        <v>151.03476816197696</v>
      </c>
      <c r="Z72" s="125">
        <f t="shared" si="2"/>
        <v>143.94828288185275</v>
      </c>
      <c r="AA72" s="125">
        <f t="shared" si="2"/>
        <v>77.701956103390103</v>
      </c>
      <c r="AB72" s="125">
        <f t="shared" si="2"/>
        <v>89.174224205081984</v>
      </c>
      <c r="AC72" s="126">
        <f t="shared" si="2"/>
        <v>110.84727843948234</v>
      </c>
      <c r="AD72" s="126">
        <f t="shared" si="2"/>
        <v>100.1730634407545</v>
      </c>
      <c r="AE72" s="126">
        <f t="shared" si="2"/>
        <v>94.056400736866763</v>
      </c>
      <c r="AF72" s="126">
        <f t="shared" si="2"/>
        <v>66.71153142887502</v>
      </c>
      <c r="AG72" s="126">
        <f t="shared" si="2"/>
        <v>77.27550625637997</v>
      </c>
      <c r="AH72" s="126" t="e">
        <f t="shared" ca="1" si="2"/>
        <v>#REF!</v>
      </c>
    </row>
    <row r="73" spans="1:35" s="6" customFormat="1">
      <c r="A73" s="6" t="s">
        <v>459</v>
      </c>
      <c r="B73" s="6" t="s">
        <v>74</v>
      </c>
      <c r="C73" s="6" t="s">
        <v>222</v>
      </c>
      <c r="D73" s="6" t="s">
        <v>223</v>
      </c>
      <c r="E73" s="6" t="s">
        <v>224</v>
      </c>
      <c r="F73" s="91" t="str">
        <f>IF(MENU!$A$1="PT",$B73,$A73)</f>
        <v>(+) Assets Sale</v>
      </c>
      <c r="G73" s="225"/>
      <c r="H73" s="225"/>
      <c r="I73" s="225"/>
      <c r="J73" s="225"/>
      <c r="K73" s="225"/>
      <c r="L73" s="225"/>
      <c r="M73" s="225"/>
      <c r="N73" s="281"/>
      <c r="O73" s="282">
        <v>-35.386000000000003</v>
      </c>
      <c r="P73" s="225">
        <v>-11.144</v>
      </c>
      <c r="Q73" s="225">
        <v>-10.904999999999999</v>
      </c>
      <c r="R73" s="225">
        <v>-8.9860000000000007</v>
      </c>
      <c r="S73" s="93">
        <v>10.586</v>
      </c>
      <c r="T73" s="93">
        <v>-6.6150000000000002</v>
      </c>
      <c r="U73" s="93">
        <v>-20.411000000000001</v>
      </c>
      <c r="V73" s="93">
        <v>-8.3471430000000009</v>
      </c>
      <c r="W73" s="93">
        <v>-10.420999999999999</v>
      </c>
      <c r="X73" s="93">
        <v>-36.6</v>
      </c>
      <c r="Y73" s="93">
        <v>-1.4650000000000001</v>
      </c>
      <c r="Z73" s="93">
        <v>-5.4009999999999998</v>
      </c>
      <c r="AA73" s="93">
        <v>25.8</v>
      </c>
      <c r="AB73" s="93">
        <v>-16.834</v>
      </c>
      <c r="AC73" s="93">
        <v>-7.35</v>
      </c>
      <c r="AD73" s="93">
        <v>-10.176</v>
      </c>
      <c r="AE73" s="93">
        <v>-27.951000000000001</v>
      </c>
      <c r="AF73" s="93">
        <v>-3.2429999999999999</v>
      </c>
      <c r="AG73" s="93">
        <v>0.75</v>
      </c>
      <c r="AH73" s="93" t="e">
        <f>'RAIZEN COMBUSTIVEIS CONSOLIDADO'!AC37-'RAIZEN COMBUSTIVEIS ARGENTINA'!#REF!</f>
        <v>#REF!</v>
      </c>
    </row>
    <row r="74" spans="1:35" s="6" customFormat="1">
      <c r="A74" s="6" t="s">
        <v>404</v>
      </c>
      <c r="B74" s="6" t="s">
        <v>161</v>
      </c>
      <c r="F74" s="91" t="str">
        <f>IF(MENU!$A$1="PT",$B74,$A74)</f>
        <v>(+) Assets arising from contracts with clients</v>
      </c>
      <c r="G74" s="225"/>
      <c r="H74" s="225"/>
      <c r="I74" s="225"/>
      <c r="J74" s="225"/>
      <c r="K74" s="225"/>
      <c r="L74" s="225"/>
      <c r="M74" s="225"/>
      <c r="N74" s="281"/>
      <c r="O74" s="282"/>
      <c r="P74" s="225"/>
      <c r="Q74" s="225"/>
      <c r="R74" s="225"/>
      <c r="S74" s="93"/>
      <c r="T74" s="93"/>
      <c r="U74" s="93"/>
      <c r="V74" s="93"/>
      <c r="W74" s="93"/>
      <c r="X74" s="93"/>
      <c r="Y74" s="93"/>
      <c r="Z74" s="93"/>
      <c r="AA74" s="93"/>
      <c r="AB74" s="93"/>
      <c r="AC74" s="93"/>
      <c r="AD74" s="93"/>
      <c r="AE74" s="93">
        <v>98.192999999999998</v>
      </c>
      <c r="AF74" s="93">
        <v>133.143</v>
      </c>
      <c r="AG74" s="93">
        <v>133.488</v>
      </c>
      <c r="AH74" s="93" t="e">
        <f>#REF!-#REF!</f>
        <v>#REF!</v>
      </c>
      <c r="AI74" s="347"/>
    </row>
    <row r="75" spans="1:35" s="6" customFormat="1">
      <c r="A75" s="6" t="s">
        <v>460</v>
      </c>
      <c r="B75" s="6" t="s">
        <v>75</v>
      </c>
      <c r="E75" s="6" t="s">
        <v>226</v>
      </c>
      <c r="F75" s="91" t="str">
        <f>IF(MENU!$A$1="PT",$B75,$A75)</f>
        <v>(+) Nonrecurring Items²</v>
      </c>
      <c r="G75" s="275"/>
      <c r="H75" s="275"/>
      <c r="I75" s="275"/>
      <c r="J75" s="275"/>
      <c r="K75" s="275"/>
      <c r="L75" s="275"/>
      <c r="M75" s="275"/>
      <c r="N75" s="276"/>
      <c r="O75" s="282"/>
      <c r="P75" s="225">
        <v>20</v>
      </c>
      <c r="Q75" s="225"/>
      <c r="R75" s="225">
        <v>-23.6</v>
      </c>
      <c r="S75" s="93"/>
      <c r="T75" s="93"/>
      <c r="U75" s="93"/>
      <c r="V75" s="93"/>
      <c r="W75" s="93">
        <v>16</v>
      </c>
      <c r="X75" s="93">
        <v>-28</v>
      </c>
      <c r="Y75" s="93">
        <v>-360.78800000000001</v>
      </c>
      <c r="Z75" s="93">
        <v>-175.90199999999999</v>
      </c>
      <c r="AA75" s="93">
        <v>30.658000000000001</v>
      </c>
      <c r="AB75" s="93">
        <v>-148.15407999999999</v>
      </c>
      <c r="AC75" s="93">
        <v>0.297676200000001</v>
      </c>
      <c r="AD75" s="93">
        <v>4.0975784300000004</v>
      </c>
      <c r="AE75" s="93">
        <v>-0.4</v>
      </c>
      <c r="AF75" s="93">
        <v>-32.164999999999999</v>
      </c>
      <c r="AG75" s="93">
        <v>-13.173999999999999</v>
      </c>
      <c r="AH75" s="93" t="e">
        <f>'RAIZEN COMBUSTIVEIS CONSOLIDADO'!AC39-'RAIZEN COMBUSTIVEIS ARGENTINA'!#REF!</f>
        <v>#REF!</v>
      </c>
    </row>
    <row r="76" spans="1:35" s="6" customFormat="1">
      <c r="A76" s="6" t="s">
        <v>461</v>
      </c>
      <c r="B76" s="6" t="s">
        <v>76</v>
      </c>
      <c r="F76" s="24" t="str">
        <f>IF(MENU!$A$1="PT",$B76,$A76)</f>
        <v>EBIT Adjusted</v>
      </c>
      <c r="G76" s="226"/>
      <c r="H76" s="226"/>
      <c r="I76" s="226"/>
      <c r="J76" s="226"/>
      <c r="K76" s="226"/>
      <c r="L76" s="226"/>
      <c r="M76" s="226"/>
      <c r="N76" s="274"/>
      <c r="O76" s="226">
        <v>348.06599999999997</v>
      </c>
      <c r="P76" s="226">
        <v>306.11199999999997</v>
      </c>
      <c r="Q76" s="226">
        <v>389.47900000000004</v>
      </c>
      <c r="R76" s="226">
        <v>486.39499999999998</v>
      </c>
      <c r="S76" s="122">
        <f t="shared" ref="S76:AF76" si="3">S75+S73+S70</f>
        <v>456.72899999999998</v>
      </c>
      <c r="T76" s="122">
        <f t="shared" si="3"/>
        <v>357.08199999999999</v>
      </c>
      <c r="U76" s="122">
        <f t="shared" si="3"/>
        <v>424.334</v>
      </c>
      <c r="V76" s="122">
        <f t="shared" si="3"/>
        <v>665.443625</v>
      </c>
      <c r="W76" s="122">
        <f t="shared" si="3"/>
        <v>419.15600000000001</v>
      </c>
      <c r="X76" s="122">
        <f t="shared" si="3"/>
        <v>448.01800000000003</v>
      </c>
      <c r="Y76" s="122">
        <f t="shared" si="3"/>
        <v>593.54500000000007</v>
      </c>
      <c r="Z76" s="122">
        <f t="shared" si="3"/>
        <v>726.96849505000307</v>
      </c>
      <c r="AA76" s="122">
        <f t="shared" si="3"/>
        <v>531.56687301000204</v>
      </c>
      <c r="AB76" s="122">
        <f t="shared" si="3"/>
        <v>394.42400035999708</v>
      </c>
      <c r="AC76" s="122">
        <f t="shared" si="3"/>
        <v>723.85100000000307</v>
      </c>
      <c r="AD76" s="122">
        <f t="shared" si="3"/>
        <v>652.95000000000698</v>
      </c>
      <c r="AE76" s="122">
        <f t="shared" si="3"/>
        <v>563.89167408000196</v>
      </c>
      <c r="AF76" s="122">
        <f t="shared" si="3"/>
        <v>376.80279999999999</v>
      </c>
      <c r="AG76" s="122">
        <v>504.654</v>
      </c>
      <c r="AH76" s="122" t="e">
        <f>AH75+AH73+AH70</f>
        <v>#REF!</v>
      </c>
      <c r="AI76" s="344"/>
    </row>
    <row r="77" spans="1:35" s="6" customFormat="1">
      <c r="A77" s="6" t="s">
        <v>462</v>
      </c>
      <c r="B77" s="6" t="s">
        <v>77</v>
      </c>
      <c r="F77" s="95" t="str">
        <f>IF(MENU!$A$1="PT",$B77,$A77)</f>
        <v>Margin EBIT Adjusted (%)</v>
      </c>
      <c r="G77" s="275"/>
      <c r="H77" s="275"/>
      <c r="I77" s="275"/>
      <c r="J77" s="275"/>
      <c r="K77" s="275"/>
      <c r="L77" s="275"/>
      <c r="M77" s="275"/>
      <c r="N77" s="276"/>
      <c r="O77" s="277">
        <v>2.6751762130315403E-2</v>
      </c>
      <c r="P77" s="124">
        <v>2.2368705558920593E-2</v>
      </c>
      <c r="Q77" s="124">
        <v>2.7171939911822828E-2</v>
      </c>
      <c r="R77" s="124">
        <v>3.468346269484987E-2</v>
      </c>
      <c r="S77" s="124">
        <v>2.9209451900969387E-2</v>
      </c>
      <c r="T77" s="124">
        <v>2.4137135039240875E-2</v>
      </c>
      <c r="U77" s="124">
        <f t="shared" ref="U77:AF77" si="4">U76/U31</f>
        <v>2.713329379082936E-2</v>
      </c>
      <c r="V77" s="124">
        <f t="shared" si="4"/>
        <v>3.9331834420168028E-2</v>
      </c>
      <c r="W77" s="124">
        <f t="shared" si="4"/>
        <v>2.5571153101877089E-2</v>
      </c>
      <c r="X77" s="124">
        <f t="shared" si="4"/>
        <v>2.7186261004076926E-2</v>
      </c>
      <c r="Y77" s="124">
        <f t="shared" si="4"/>
        <v>3.4262645551086005E-2</v>
      </c>
      <c r="Z77" s="124">
        <f t="shared" si="4"/>
        <v>4.0503387837358705E-2</v>
      </c>
      <c r="AA77" s="124">
        <f t="shared" si="4"/>
        <v>3.0035159204174745E-2</v>
      </c>
      <c r="AB77" s="124">
        <f t="shared" si="4"/>
        <v>2.2846564324456909E-2</v>
      </c>
      <c r="AC77" s="124">
        <f t="shared" si="4"/>
        <v>3.922720587358669E-2</v>
      </c>
      <c r="AD77" s="124">
        <f t="shared" si="4"/>
        <v>3.3702081957145996E-2</v>
      </c>
      <c r="AE77" s="124">
        <f t="shared" si="4"/>
        <v>2.8924974007662384E-2</v>
      </c>
      <c r="AF77" s="124">
        <f t="shared" si="4"/>
        <v>1.9229924806857559E-2</v>
      </c>
      <c r="AG77" s="124">
        <v>2.3970512299912646E-2</v>
      </c>
      <c r="AH77" s="124" t="e">
        <f>AH76/AH31</f>
        <v>#REF!</v>
      </c>
    </row>
    <row r="78" spans="1:35" s="6" customFormat="1">
      <c r="A78" s="6" t="s">
        <v>463</v>
      </c>
      <c r="B78" s="6" t="s">
        <v>78</v>
      </c>
      <c r="F78" s="95" t="str">
        <f>IF(MENU!$A$1="PT",$B78,$A78)</f>
        <v>Margin EBIT Adjusted(R$/m³)</v>
      </c>
      <c r="G78" s="278"/>
      <c r="H78" s="278"/>
      <c r="I78" s="278"/>
      <c r="J78" s="278"/>
      <c r="K78" s="278"/>
      <c r="L78" s="278"/>
      <c r="M78" s="278"/>
      <c r="N78" s="279"/>
      <c r="O78" s="125">
        <f t="shared" ref="O78:X78" si="5">O76/O17*1000</f>
        <v>60.070289988956112</v>
      </c>
      <c r="P78" s="125">
        <f t="shared" si="5"/>
        <v>50.197746418363188</v>
      </c>
      <c r="Q78" s="125">
        <f t="shared" si="5"/>
        <v>60.549304760833301</v>
      </c>
      <c r="R78" s="125">
        <f t="shared" si="5"/>
        <v>74.123182770655106</v>
      </c>
      <c r="S78" s="125">
        <f t="shared" si="5"/>
        <v>76.824201620282608</v>
      </c>
      <c r="T78" s="125">
        <f t="shared" si="5"/>
        <v>58.317480223149744</v>
      </c>
      <c r="U78" s="125">
        <f t="shared" si="5"/>
        <v>65.164068614835159</v>
      </c>
      <c r="V78" s="125">
        <f t="shared" si="5"/>
        <v>102.43417768588114</v>
      </c>
      <c r="W78" s="125">
        <f t="shared" si="5"/>
        <v>69.448602826433813</v>
      </c>
      <c r="X78" s="125">
        <f t="shared" si="5"/>
        <v>72.753816174082502</v>
      </c>
      <c r="Y78" s="125">
        <f t="shared" ref="Y78:AD78" si="6">Y76/Y17*1000</f>
        <v>93.791712755938619</v>
      </c>
      <c r="Z78" s="125">
        <f t="shared" si="6"/>
        <v>115.21430226750817</v>
      </c>
      <c r="AA78" s="125">
        <f t="shared" si="6"/>
        <v>86.935412447601237</v>
      </c>
      <c r="AB78" s="125">
        <f t="shared" si="6"/>
        <v>62.873962638299268</v>
      </c>
      <c r="AC78" s="126">
        <f t="shared" si="6"/>
        <v>109.77773767472054</v>
      </c>
      <c r="AD78" s="126">
        <f t="shared" si="6"/>
        <v>99.249136505857379</v>
      </c>
      <c r="AE78" s="126">
        <f>AE76/AE17*1000</f>
        <v>89.55386632994778</v>
      </c>
      <c r="AF78" s="126">
        <f>AF76/AF17*1000</f>
        <v>60.981157783076306</v>
      </c>
      <c r="AG78" s="126">
        <v>75.418782725830866</v>
      </c>
      <c r="AH78" s="126" t="e">
        <f ca="1">AH76/AH17*1000</f>
        <v>#REF!</v>
      </c>
    </row>
    <row r="79" spans="1:35" s="25" customFormat="1">
      <c r="A79" s="25" t="s">
        <v>21</v>
      </c>
      <c r="B79" s="25" t="s">
        <v>21</v>
      </c>
      <c r="E79" s="25" t="s">
        <v>186</v>
      </c>
      <c r="F79" s="24" t="str">
        <f>IF(MENU!$A$1="PT",$B79,$A79)</f>
        <v>EBITDA</v>
      </c>
      <c r="G79" s="226">
        <v>350.89100000000002</v>
      </c>
      <c r="H79" s="226">
        <v>367.39999999999986</v>
      </c>
      <c r="I79" s="226">
        <v>375.50000000000011</v>
      </c>
      <c r="J79" s="226">
        <v>492.7000000000001</v>
      </c>
      <c r="K79" s="226">
        <v>422.86399999999998</v>
      </c>
      <c r="L79" s="226">
        <v>417.35300000000001</v>
      </c>
      <c r="M79" s="226">
        <v>483.101</v>
      </c>
      <c r="N79" s="274">
        <v>604.327</v>
      </c>
      <c r="O79" s="271">
        <v>521.17200000000003</v>
      </c>
      <c r="P79" s="226">
        <v>428.17600099999999</v>
      </c>
      <c r="Q79" s="226">
        <v>546.20699999999999</v>
      </c>
      <c r="R79" s="226">
        <v>657.64199900000006</v>
      </c>
      <c r="S79" s="122">
        <v>589.524</v>
      </c>
      <c r="T79" s="122">
        <v>514.45799999999997</v>
      </c>
      <c r="U79" s="122">
        <v>593.05199999999991</v>
      </c>
      <c r="V79" s="122">
        <v>819.83814299999995</v>
      </c>
      <c r="W79" s="122">
        <v>579.71600000000001</v>
      </c>
      <c r="X79" s="122">
        <v>661.27099999999996</v>
      </c>
      <c r="Y79" s="122">
        <v>1098.52</v>
      </c>
      <c r="Z79" s="122">
        <v>1074.84249505</v>
      </c>
      <c r="AA79" s="122">
        <v>625.27887300999998</v>
      </c>
      <c r="AB79" s="122">
        <v>721.83208035999701</v>
      </c>
      <c r="AC79" s="122">
        <v>901.12832380000305</v>
      </c>
      <c r="AD79" s="122">
        <v>812.13342157000704</v>
      </c>
      <c r="AE79" s="122">
        <v>662.44367408000198</v>
      </c>
      <c r="AF79" s="14">
        <v>442.80079999999998</v>
      </c>
      <c r="AG79" s="14">
        <v>562.29999999999995</v>
      </c>
      <c r="AH79" s="14">
        <f>'RAIZEN COMBUSTIVEIS CONSOLIDADO'!AC41-AH51</f>
        <v>949.13935039</v>
      </c>
    </row>
    <row r="80" spans="1:35">
      <c r="A80" s="5" t="s">
        <v>464</v>
      </c>
      <c r="B80" s="5" t="s">
        <v>22</v>
      </c>
      <c r="F80" s="28" t="str">
        <f>IF(MENU!$A$1="PT",$B80,$A80)</f>
        <v>Margin EBITDA (%)</v>
      </c>
      <c r="G80" s="283">
        <v>3.5152374273692652E-2</v>
      </c>
      <c r="H80" s="283">
        <v>3.5719146784887891E-2</v>
      </c>
      <c r="I80" s="283">
        <v>3.4400622967340033E-2</v>
      </c>
      <c r="J80" s="283">
        <v>4.3280802543965997E-2</v>
      </c>
      <c r="K80" s="283">
        <v>3.8627943598949159E-2</v>
      </c>
      <c r="L80" s="283">
        <v>3.5433432194176703E-2</v>
      </c>
      <c r="M80" s="283">
        <v>3.7928312889169709E-2</v>
      </c>
      <c r="N80" s="284">
        <v>4.6255953379633653E-2</v>
      </c>
      <c r="O80" s="273">
        <v>4.0056395548490061E-2</v>
      </c>
      <c r="P80" s="121">
        <v>3.1288361429036071E-2</v>
      </c>
      <c r="Q80" s="121">
        <v>3.8106043672231395E-2</v>
      </c>
      <c r="R80" s="121">
        <v>4.4724559532707174E-2</v>
      </c>
      <c r="S80" s="121">
        <v>4.1924658162601318E-2</v>
      </c>
      <c r="T80" s="121">
        <v>3.4775043877926584E-2</v>
      </c>
      <c r="U80" s="121">
        <v>3.7921670545464033E-2</v>
      </c>
      <c r="V80" s="124">
        <v>4.8457505460081665E-2</v>
      </c>
      <c r="W80" s="124">
        <f>W79/W31</f>
        <v>3.5366323258184972E-2</v>
      </c>
      <c r="X80" s="124">
        <f t="shared" ref="X80:AC80" si="7">X79/X31</f>
        <v>4.012670473156648E-2</v>
      </c>
      <c r="Y80" s="124">
        <f t="shared" si="7"/>
        <v>6.3412548990858297E-2</v>
      </c>
      <c r="Z80" s="124">
        <f t="shared" si="7"/>
        <v>5.9885349554370998E-2</v>
      </c>
      <c r="AA80" s="124">
        <f t="shared" si="7"/>
        <v>3.5330174718222029E-2</v>
      </c>
      <c r="AB80" s="124">
        <f t="shared" si="7"/>
        <v>4.1811307223569745E-2</v>
      </c>
      <c r="AC80" s="124">
        <f t="shared" si="7"/>
        <v>4.8834285338035945E-2</v>
      </c>
      <c r="AD80" s="124">
        <f>AD79/AD31</f>
        <v>4.1918350767883424E-2</v>
      </c>
      <c r="AE80" s="124">
        <f>AE79/AE31</f>
        <v>3.3980225165704335E-2</v>
      </c>
      <c r="AF80" s="124">
        <f>AF79/AF31</f>
        <v>2.2598096639452715E-2</v>
      </c>
      <c r="AG80" s="124">
        <v>2.6708634165667725E-2</v>
      </c>
      <c r="AH80" s="124">
        <f>AH79/AH31</f>
        <v>4.3503657402979512E-2</v>
      </c>
    </row>
    <row r="81" spans="1:36" s="6" customFormat="1">
      <c r="A81" s="6" t="s">
        <v>465</v>
      </c>
      <c r="B81" s="6" t="s">
        <v>79</v>
      </c>
      <c r="F81" s="95" t="str">
        <f>IF(MENU!$A$1="PT",$B81,$A81)</f>
        <v>Margin EBITDA (R$/m³)</v>
      </c>
      <c r="G81" s="124"/>
      <c r="H81" s="124"/>
      <c r="I81" s="124"/>
      <c r="J81" s="124"/>
      <c r="K81" s="124"/>
      <c r="L81" s="124"/>
      <c r="M81" s="124"/>
      <c r="N81" s="124"/>
      <c r="O81" s="125">
        <f t="shared" ref="O81:V81" si="8">O79/O17*1000</f>
        <v>89.945450501124043</v>
      </c>
      <c r="P81" s="125">
        <f t="shared" si="8"/>
        <v>70.214399698890674</v>
      </c>
      <c r="Q81" s="125">
        <f t="shared" si="8"/>
        <v>84.914601571587866</v>
      </c>
      <c r="R81" s="125">
        <f t="shared" si="8"/>
        <v>100.22002300503908</v>
      </c>
      <c r="S81" s="125">
        <f t="shared" si="8"/>
        <v>99.161013721474859</v>
      </c>
      <c r="T81" s="125">
        <f t="shared" si="8"/>
        <v>84.019620817182513</v>
      </c>
      <c r="U81" s="125">
        <f t="shared" si="8"/>
        <v>91.073732531838644</v>
      </c>
      <c r="V81" s="125">
        <f t="shared" si="8"/>
        <v>126.20069207774712</v>
      </c>
      <c r="W81" s="125">
        <f>W79/W17*1000</f>
        <v>96.051270257681864</v>
      </c>
      <c r="X81" s="125">
        <f t="shared" ref="X81:AD81" si="9">X79/X17*1000</f>
        <v>107.38405326404677</v>
      </c>
      <c r="Y81" s="125">
        <f t="shared" si="9"/>
        <v>173.58763412488298</v>
      </c>
      <c r="Z81" s="125">
        <f t="shared" si="9"/>
        <v>170.34744828403527</v>
      </c>
      <c r="AA81" s="125">
        <f t="shared" si="9"/>
        <v>102.26159582159063</v>
      </c>
      <c r="AB81" s="125">
        <f t="shared" si="9"/>
        <v>115.06511573904523</v>
      </c>
      <c r="AC81" s="126">
        <f t="shared" si="9"/>
        <v>136.66324801841395</v>
      </c>
      <c r="AD81" s="126">
        <f t="shared" si="9"/>
        <v>123.44519613809601</v>
      </c>
      <c r="AE81" s="126">
        <f>AE79/AE17*1000</f>
        <v>105.20529911435324</v>
      </c>
      <c r="AF81" s="126">
        <f>AF79/AF17*1000</f>
        <v>71.66216772081421</v>
      </c>
      <c r="AG81" s="126">
        <v>84.033776660315183</v>
      </c>
      <c r="AH81" s="126" t="e">
        <f ca="1">AH79/AH17*1000</f>
        <v>#REF!</v>
      </c>
    </row>
    <row r="82" spans="1:36" s="6" customFormat="1">
      <c r="A82" s="6" t="s">
        <v>466</v>
      </c>
      <c r="B82" s="6" t="s">
        <v>57</v>
      </c>
      <c r="F82" s="24" t="str">
        <f>IF(MENU!$A$1="PT",$B82,$A82)</f>
        <v>EBITDA Adjusted</v>
      </c>
      <c r="G82" s="124"/>
      <c r="H82" s="124"/>
      <c r="I82" s="124"/>
      <c r="J82" s="124"/>
      <c r="K82" s="124"/>
      <c r="L82" s="124"/>
      <c r="M82" s="124"/>
      <c r="N82" s="124"/>
      <c r="O82" s="271">
        <v>485.786</v>
      </c>
      <c r="P82" s="226">
        <v>437.03200099999998</v>
      </c>
      <c r="Q82" s="226">
        <v>535.30200000000002</v>
      </c>
      <c r="R82" s="226">
        <v>625.05599900000004</v>
      </c>
      <c r="S82" s="122">
        <f t="shared" ref="S82:X82" si="10">S79+S73+S75</f>
        <v>600.11</v>
      </c>
      <c r="T82" s="122">
        <f t="shared" si="10"/>
        <v>507.84299999999996</v>
      </c>
      <c r="U82" s="122">
        <f t="shared" si="10"/>
        <v>572.64099999999985</v>
      </c>
      <c r="V82" s="122">
        <f t="shared" si="10"/>
        <v>811.49099999999999</v>
      </c>
      <c r="W82" s="122">
        <f t="shared" si="10"/>
        <v>585.29499999999996</v>
      </c>
      <c r="X82" s="122">
        <f t="shared" si="10"/>
        <v>596.67099999999994</v>
      </c>
      <c r="Y82" s="122">
        <f t="shared" ref="Y82:AD82" si="11">Y79+Y73+Y75</f>
        <v>736.26700000000005</v>
      </c>
      <c r="Z82" s="122">
        <f t="shared" si="11"/>
        <v>893.53949504999991</v>
      </c>
      <c r="AA82" s="122">
        <f t="shared" si="11"/>
        <v>681.73687300999995</v>
      </c>
      <c r="AB82" s="122">
        <f t="shared" si="11"/>
        <v>556.84400035999704</v>
      </c>
      <c r="AC82" s="122">
        <f t="shared" si="11"/>
        <v>894.07600000000298</v>
      </c>
      <c r="AD82" s="122">
        <f t="shared" si="11"/>
        <v>806.055000000007</v>
      </c>
      <c r="AE82" s="122">
        <f>AE79+AE73+AE74+AE75</f>
        <v>732.28567408000197</v>
      </c>
      <c r="AF82" s="122">
        <f>AF79+AF73+AF74+AF75</f>
        <v>540.53579999999999</v>
      </c>
      <c r="AG82" s="122">
        <v>683.36400000000003</v>
      </c>
      <c r="AH82" s="122" t="e">
        <f>AH79+AH73+AH74+AH75</f>
        <v>#REF!</v>
      </c>
      <c r="AI82" s="344"/>
    </row>
    <row r="83" spans="1:36" s="6" customFormat="1">
      <c r="A83" s="6" t="s">
        <v>412</v>
      </c>
      <c r="B83" s="6" t="s">
        <v>58</v>
      </c>
      <c r="F83" s="95" t="str">
        <f>IF(MENU!$A$1="PT",$B83,$A83)</f>
        <v>Margin EBITDA Adjusted (%)</v>
      </c>
      <c r="G83" s="124"/>
      <c r="H83" s="124"/>
      <c r="I83" s="124"/>
      <c r="J83" s="124"/>
      <c r="K83" s="124"/>
      <c r="L83" s="124"/>
      <c r="M83" s="124"/>
      <c r="N83" s="124"/>
      <c r="O83" s="273">
        <v>8.3838426886208461E-2</v>
      </c>
      <c r="P83" s="121">
        <v>7.1666649993818762E-2</v>
      </c>
      <c r="Q83" s="121">
        <v>8.3219285088755965E-2</v>
      </c>
      <c r="R83" s="121">
        <v>4.2508468560492979E-2</v>
      </c>
      <c r="S83" s="121">
        <v>3.9406151970876532E-2</v>
      </c>
      <c r="T83" s="121">
        <v>3.4327899669356628E-2</v>
      </c>
      <c r="U83" s="121">
        <v>3.6616524930065272E-2</v>
      </c>
      <c r="V83" s="124">
        <v>4.5599890251634544E-2</v>
      </c>
      <c r="W83" s="124">
        <f>W$82/W31</f>
        <v>3.5706677358222597E-2</v>
      </c>
      <c r="X83" s="124">
        <f>X$82/X31</f>
        <v>3.6206700488738357E-2</v>
      </c>
      <c r="Y83" s="124">
        <f t="shared" ref="Y83:AH83" si="12">Y$82/Y31</f>
        <v>4.2501335622339396E-2</v>
      </c>
      <c r="Z83" s="124">
        <f t="shared" si="12"/>
        <v>4.9783968579709161E-2</v>
      </c>
      <c r="AA83" s="124">
        <f t="shared" si="12"/>
        <v>3.8520224934758734E-2</v>
      </c>
      <c r="AB83" s="124">
        <f t="shared" si="12"/>
        <v>3.2254559208620755E-2</v>
      </c>
      <c r="AC83" s="124">
        <f t="shared" si="12"/>
        <v>4.8452103151937154E-2</v>
      </c>
      <c r="AD83" s="124">
        <f t="shared" si="12"/>
        <v>4.1604612408250648E-2</v>
      </c>
      <c r="AE83" s="124">
        <f t="shared" si="12"/>
        <v>3.7562789206819339E-2</v>
      </c>
      <c r="AF83" s="124">
        <f t="shared" si="12"/>
        <v>2.7585948908592499E-2</v>
      </c>
      <c r="AG83" s="124">
        <f t="shared" si="12"/>
        <v>3.2459041575648877E-2</v>
      </c>
      <c r="AH83" s="124" t="e">
        <f t="shared" si="12"/>
        <v>#REF!</v>
      </c>
    </row>
    <row r="84" spans="1:36" s="6" customFormat="1">
      <c r="A84" s="6" t="s">
        <v>467</v>
      </c>
      <c r="B84" s="6" t="s">
        <v>80</v>
      </c>
      <c r="F84" s="95" t="str">
        <f>IF(MENU!$A$1="PT",$B84,$A84)</f>
        <v>Margin EBITDA Adjusted(R$/m³)</v>
      </c>
      <c r="G84" s="124"/>
      <c r="H84" s="124"/>
      <c r="I84" s="124"/>
      <c r="J84" s="124"/>
      <c r="K84" s="124"/>
      <c r="L84" s="124"/>
      <c r="M84" s="124"/>
      <c r="N84" s="124"/>
      <c r="O84" s="126">
        <f t="shared" ref="O84:AE84" si="13">O$82/O17*1000</f>
        <v>83.838426886208467</v>
      </c>
      <c r="P84" s="126">
        <f t="shared" si="13"/>
        <v>71.666649993818766</v>
      </c>
      <c r="Q84" s="126">
        <f t="shared" si="13"/>
        <v>83.219285088755967</v>
      </c>
      <c r="R84" s="126">
        <f t="shared" si="13"/>
        <v>95.254145408097159</v>
      </c>
      <c r="S84" s="126">
        <f t="shared" si="13"/>
        <v>100.94163417332335</v>
      </c>
      <c r="T84" s="126">
        <f t="shared" si="13"/>
        <v>82.939280358475187</v>
      </c>
      <c r="U84" s="126">
        <f t="shared" si="13"/>
        <v>87.939258734081676</v>
      </c>
      <c r="V84" s="126">
        <f t="shared" si="13"/>
        <v>124.91578574292205</v>
      </c>
      <c r="W84" s="126">
        <f t="shared" si="13"/>
        <v>96.975636735004556</v>
      </c>
      <c r="X84" s="126">
        <f t="shared" si="13"/>
        <v>96.893634296849626</v>
      </c>
      <c r="Y84" s="126">
        <f t="shared" si="13"/>
        <v>116.34457871884466</v>
      </c>
      <c r="Z84" s="126">
        <f t="shared" si="13"/>
        <v>141.61346766969069</v>
      </c>
      <c r="AA84" s="126">
        <f t="shared" si="13"/>
        <v>111.49505216580174</v>
      </c>
      <c r="AB84" s="126">
        <f t="shared" si="13"/>
        <v>88.764854172262503</v>
      </c>
      <c r="AC84" s="126">
        <f t="shared" si="13"/>
        <v>135.59370725365213</v>
      </c>
      <c r="AD84" s="126">
        <f t="shared" si="13"/>
        <v>122.52126920319888</v>
      </c>
      <c r="AE84" s="126">
        <f t="shared" si="13"/>
        <v>116.29718328239088</v>
      </c>
      <c r="AF84" s="126">
        <f>AF$82/AF17*1000</f>
        <v>87.479442581640512</v>
      </c>
      <c r="AG84" s="126">
        <v>102.12636982696003</v>
      </c>
      <c r="AH84" s="126" t="e">
        <f ca="1">AH$82/AH17*1000</f>
        <v>#REF!</v>
      </c>
    </row>
    <row r="85" spans="1:36" s="6" customFormat="1">
      <c r="A85" s="6" t="s">
        <v>114</v>
      </c>
      <c r="B85" s="6" t="s">
        <v>114</v>
      </c>
      <c r="E85" s="6" t="s">
        <v>227</v>
      </c>
      <c r="F85" s="24" t="str">
        <f>IF(MENU!$A$1="PT",$B85,$A85)</f>
        <v>Rebate</v>
      </c>
      <c r="G85" s="124"/>
      <c r="H85" s="124"/>
      <c r="I85" s="124"/>
      <c r="J85" s="124"/>
      <c r="K85" s="124"/>
      <c r="L85" s="124"/>
      <c r="M85" s="124"/>
      <c r="N85" s="124"/>
      <c r="O85" s="285">
        <v>22</v>
      </c>
      <c r="P85" s="126">
        <v>29.08</v>
      </c>
      <c r="Q85" s="126">
        <v>32.988247947499993</v>
      </c>
      <c r="R85" s="126">
        <v>39.388171326833337</v>
      </c>
      <c r="S85" s="126">
        <v>40.5</v>
      </c>
      <c r="T85" s="126">
        <v>34.692</v>
      </c>
      <c r="U85" s="126">
        <v>47.019347261422872</v>
      </c>
      <c r="V85" s="126">
        <v>38.580534840418274</v>
      </c>
      <c r="W85" s="126">
        <v>39.6</v>
      </c>
      <c r="X85" s="126">
        <v>43</v>
      </c>
      <c r="Y85" s="126">
        <v>42.875550009999998</v>
      </c>
      <c r="Z85" s="126">
        <v>45.307217739999999</v>
      </c>
      <c r="AA85" s="126">
        <v>44.160736249999999</v>
      </c>
      <c r="AB85" s="126">
        <v>49.350699259999999</v>
      </c>
      <c r="AC85" s="126">
        <v>46.329056357737201</v>
      </c>
      <c r="AD85" s="126">
        <v>45.467739209999998</v>
      </c>
      <c r="AE85" s="126">
        <v>47.451019180000003</v>
      </c>
      <c r="AF85" s="126">
        <v>46.908500740000001</v>
      </c>
      <c r="AG85" s="14">
        <v>50.933924359999985</v>
      </c>
      <c r="AH85" s="14" t="e">
        <f ca="1">(SUMIFS(OFFSET(#REF!,0,MATCH(AH$5,#REF!,0)+MATCH(AH$7,#REF!,0)+AH$8),#REF!,$D85)+SUMIFS(OFFSET(#REF!,0,MATCH(AH$5,#REF!,0)+MATCH(AH$7,#REF!,0)+AH$8),#REF!,$E85))/1000000*2</f>
        <v>#REF!</v>
      </c>
    </row>
    <row r="86" spans="1:36">
      <c r="A86" s="5" t="s">
        <v>82</v>
      </c>
      <c r="B86" s="5" t="s">
        <v>81</v>
      </c>
      <c r="F86" s="110" t="str">
        <f>IF(MENU!$A$1="PT",$B86,$A86)</f>
        <v>CAPEX</v>
      </c>
      <c r="G86" s="367" t="str">
        <f>IF(MENU!$A$1="PT",G$3,G$1)</f>
        <v>1Q12</v>
      </c>
      <c r="H86" s="367" t="str">
        <f>IF(MENU!$A$1="PT",H$3,H$1)</f>
        <v>2Q12</v>
      </c>
      <c r="I86" s="367" t="str">
        <f>IF(MENU!$A$1="PT",I$3,I$1)</f>
        <v>3Q12</v>
      </c>
      <c r="J86" s="367" t="str">
        <f>IF(MENU!$A$1="PT",J$3,J$1)</f>
        <v>4Q12</v>
      </c>
      <c r="K86" s="367" t="str">
        <f>IF(MENU!$A$1="PT",K$3,K$1)</f>
        <v>1Q13</v>
      </c>
      <c r="L86" s="367" t="str">
        <f>IF(MENU!$A$1="PT",L$3,L$1)</f>
        <v>2Q13</v>
      </c>
      <c r="M86" s="367" t="str">
        <f>IF(MENU!$A$1="PT",M$3,M$1)</f>
        <v>3Q13</v>
      </c>
      <c r="N86" s="368" t="str">
        <f>IF(MENU!$A$1="PT",N$3,N$1)</f>
        <v>4Q13</v>
      </c>
      <c r="O86" s="258" t="str">
        <f>IF(MENU!$A$1="PT",O$3,O$1)</f>
        <v>1Q14</v>
      </c>
      <c r="P86" s="368" t="str">
        <f>IF(MENU!$A$1="PT",P$3,P$1)</f>
        <v>2Q14</v>
      </c>
      <c r="Q86" s="368" t="str">
        <f>IF(MENU!$A$1="PT",Q$3,Q$1)</f>
        <v>3Q14</v>
      </c>
      <c r="R86" s="368" t="str">
        <f>IF(MENU!$A$1="PT",R$3,R$1)</f>
        <v>4Q14</v>
      </c>
      <c r="S86" s="368" t="str">
        <f>IF(MENU!$A$1="PT",S$3,S$1)</f>
        <v>1Q15</v>
      </c>
      <c r="T86" s="117" t="str">
        <f>IF(MENU!$A$1="PT",T$3,T$1)</f>
        <v>2Q15</v>
      </c>
      <c r="U86" s="117" t="str">
        <f>IF(MENU!$A$1="PT",U$3,U$1)</f>
        <v>3Q15</v>
      </c>
      <c r="V86" s="117" t="str">
        <f>IF(MENU!$A$1="PT",V$3,V$1)</f>
        <v>4Q15</v>
      </c>
      <c r="W86" s="117" t="str">
        <f>IF(MENU!$A$1="PT",W$3,W$1)</f>
        <v>1Q16</v>
      </c>
      <c r="X86" s="117" t="str">
        <f>IF(MENU!$A$1="PT",X$3,X$1)</f>
        <v>2Q16</v>
      </c>
      <c r="Y86" s="117" t="str">
        <f>IF(MENU!$A$1="PT",Y$3,Y$1)</f>
        <v>3Q16</v>
      </c>
      <c r="Z86" s="117" t="str">
        <f>IF(MENU!$A$1="PT",Z$3,Z$1)</f>
        <v>4Q16</v>
      </c>
      <c r="AA86" s="117" t="str">
        <f>IF(MENU!$A$1="PT",AA$3,AA$1)</f>
        <v>1Q17</v>
      </c>
      <c r="AB86" s="117" t="str">
        <f>IF(MENU!$A$1="PT",AB$3,AB$1)</f>
        <v>2Q17</v>
      </c>
      <c r="AC86" s="117" t="str">
        <f>IF(MENU!$A$1="PT",AC$3,AC$1)</f>
        <v>3Q17</v>
      </c>
      <c r="AD86" s="117" t="str">
        <f>IF(MENU!$A$1="PT",AD$3,AD$1)</f>
        <v>4Q17</v>
      </c>
      <c r="AE86" s="368" t="str">
        <f>IF(MENU!$A$1="PT",AE$3,AE$1)</f>
        <v>1Q18</v>
      </c>
      <c r="AF86" s="368" t="str">
        <f>IF(MENU!$A$1="PT",AF$3,AF$1)</f>
        <v>2Q18</v>
      </c>
      <c r="AG86" s="368" t="str">
        <f>IF(MENU!$A$1="PT",AG$3,AG$1)</f>
        <v>3Q18</v>
      </c>
      <c r="AH86" s="368" t="str">
        <f>IF(MENU!$A$1="PT",AH$3,AH$1)</f>
        <v>4Q18</v>
      </c>
    </row>
    <row r="87" spans="1:36" ht="15" customHeight="1">
      <c r="A87" s="5" t="s">
        <v>250</v>
      </c>
      <c r="B87" s="5" t="s">
        <v>9</v>
      </c>
      <c r="F87" s="110" t="str">
        <f>IF(MENU!$A$1="PT",$B87,$A87)</f>
        <v>(IN R$ MILLION)</v>
      </c>
      <c r="G87" s="367" t="str">
        <f>IF(MENU!$A$1="PT",G$4,G$2)</f>
        <v>(Jan-Mar)</v>
      </c>
      <c r="H87" s="367" t="str">
        <f>IF(MENU!$A$1="PT",H$4,H$2)</f>
        <v>(Apr-Jun)</v>
      </c>
      <c r="I87" s="367" t="str">
        <f>IF(MENU!$A$1="PT",I$4,I$2)</f>
        <v>(Jul-Sep)</v>
      </c>
      <c r="J87" s="367" t="str">
        <f>IF(MENU!$A$1="PT",J$4,J$2)</f>
        <v>(Oct-Dec)</v>
      </c>
      <c r="K87" s="367" t="str">
        <f>IF(MENU!$A$1="PT",K$4,K$2)</f>
        <v>(Jan-Mar)</v>
      </c>
      <c r="L87" s="367" t="str">
        <f>IF(MENU!$A$1="PT",L$4,L$2)</f>
        <v>(Apr-Jun)</v>
      </c>
      <c r="M87" s="367" t="str">
        <f>IF(MENU!$A$1="PT",M$4,M$2)</f>
        <v>(Jul-Sep)</v>
      </c>
      <c r="N87" s="368" t="str">
        <f>IF(MENU!$A$1="PT",N$4,N$2)</f>
        <v>(Oct-Dec)</v>
      </c>
      <c r="O87" s="259" t="str">
        <f>IF(MENU!$A$1="PT",O$4,O$2)</f>
        <v>(Jan-Mar)</v>
      </c>
      <c r="P87" s="367" t="str">
        <f>IF(MENU!$A$1="PT",P$4,P$2)</f>
        <v>(Apr-Jun)</v>
      </c>
      <c r="Q87" s="367" t="str">
        <f>IF(MENU!$A$1="PT",Q$4,Q$2)</f>
        <v>(Jul-Sep)</v>
      </c>
      <c r="R87" s="368" t="str">
        <f>IF(MENU!$A$1="PT",R$4,R$2)</f>
        <v>(Oct-Dec)</v>
      </c>
      <c r="S87" s="368" t="str">
        <f>IF(MENU!$A$1="PT",S$4,S$2)</f>
        <v>(Jan-Mar)</v>
      </c>
      <c r="T87" s="117" t="str">
        <f>IF(MENU!$A$1="PT",T$4,T$2)</f>
        <v>(Apr-Jun)</v>
      </c>
      <c r="U87" s="117" t="str">
        <f>IF(MENU!$A$1="PT",U$4,U$2)</f>
        <v>(Jul-Sep)</v>
      </c>
      <c r="V87" s="117" t="str">
        <f>IF(MENU!$A$1="PT",V$4,V$2)</f>
        <v>(Oct-Dec)</v>
      </c>
      <c r="W87" s="117" t="str">
        <f>IF(MENU!$A$1="PT",W$4,W$2)</f>
        <v>(Jan-Mar)</v>
      </c>
      <c r="X87" s="117" t="str">
        <f>IF(MENU!$A$1="PT",X$4,X$2)</f>
        <v>(Apr-Jun)</v>
      </c>
      <c r="Y87" s="117" t="str">
        <f>IF(MENU!$A$1="PT",Y$4,Y$2)</f>
        <v>(Jul-Sep)</v>
      </c>
      <c r="Z87" s="117" t="str">
        <f>IF(MENU!$A$1="PT",Z$4,Z$2)</f>
        <v>(Oct-Dec)</v>
      </c>
      <c r="AA87" s="117" t="str">
        <f>IF(MENU!$A$1="PT",AA$4,AA$2)</f>
        <v>(Jan-Mar)</v>
      </c>
      <c r="AB87" s="117" t="str">
        <f>IF(MENU!$A$1="PT",AB$4,AB$2)</f>
        <v>(Apr-Jun)</v>
      </c>
      <c r="AC87" s="117" t="str">
        <f>IF(MENU!$A$1="PT",AC$4,AC$2)</f>
        <v>(Jul-Sep)</v>
      </c>
      <c r="AD87" s="117" t="str">
        <f>IF(MENU!$A$1="PT",AD$4,AD$2)</f>
        <v>(Oct-Dec)</v>
      </c>
      <c r="AE87" s="117" t="str">
        <f>IF(MENU!$A$1="PT",AE$4,AE$2)</f>
        <v>(Jan-Mar)</v>
      </c>
      <c r="AF87" s="117" t="str">
        <f>IF(MENU!$A$1="PT",AF$4,AF$2)</f>
        <v>(Apr-Jun)</v>
      </c>
      <c r="AG87" s="367" t="str">
        <f>IF(MENU!$A$1="PT",AG$4,AG$2)</f>
        <v>(Jul-Sep)</v>
      </c>
      <c r="AH87" s="367" t="str">
        <f>IF(MENU!$A$1="PT",AH$4,AH$2)</f>
        <v>(Oct-Dec)</v>
      </c>
    </row>
    <row r="88" spans="1:36" s="130" customFormat="1">
      <c r="A88" s="130" t="s">
        <v>82</v>
      </c>
      <c r="B88" s="130" t="s">
        <v>158</v>
      </c>
      <c r="E88" s="130" t="s">
        <v>228</v>
      </c>
      <c r="F88" s="127" t="str">
        <f>IF(MENU!$A$1="PT",$B88,$A88)</f>
        <v>CAPEX</v>
      </c>
      <c r="G88" s="286">
        <v>196.2</v>
      </c>
      <c r="H88" s="286">
        <v>160.5</v>
      </c>
      <c r="I88" s="286">
        <v>197.4</v>
      </c>
      <c r="J88" s="286">
        <v>165.8</v>
      </c>
      <c r="K88" s="286">
        <v>153.5</v>
      </c>
      <c r="L88" s="286">
        <v>89.257999999999996</v>
      </c>
      <c r="M88" s="287">
        <v>143.4</v>
      </c>
      <c r="N88" s="287">
        <v>448.6</v>
      </c>
      <c r="O88" s="288">
        <v>277.8</v>
      </c>
      <c r="P88" s="286">
        <v>128.789624</v>
      </c>
      <c r="Q88" s="286">
        <v>195.74199999999999</v>
      </c>
      <c r="R88" s="286">
        <v>192.22570099999999</v>
      </c>
      <c r="S88" s="129">
        <v>247.07146800000001</v>
      </c>
      <c r="T88" s="129">
        <v>117.779616</v>
      </c>
      <c r="U88" s="129">
        <v>208.571417</v>
      </c>
      <c r="V88" s="129">
        <v>234.990126</v>
      </c>
      <c r="W88" s="129">
        <v>179.16444899999999</v>
      </c>
      <c r="X88" s="129">
        <v>225.8</v>
      </c>
      <c r="Y88" s="129">
        <v>191.63300000000001</v>
      </c>
      <c r="Z88" s="129">
        <v>200.36554317</v>
      </c>
      <c r="AA88" s="129">
        <v>226.79616065265</v>
      </c>
      <c r="AB88" s="129">
        <v>202.18576402000002</v>
      </c>
      <c r="AC88" s="129">
        <v>185.44198511000002</v>
      </c>
      <c r="AD88" s="129">
        <v>166.56069516999997</v>
      </c>
      <c r="AE88" s="129">
        <v>257.17099999999999</v>
      </c>
      <c r="AF88" s="129">
        <v>203.09</v>
      </c>
      <c r="AG88" s="14">
        <v>188.3827427199999</v>
      </c>
      <c r="AH88" s="373" t="e">
        <f ca="1">(SUMIFS(OFFSET(#REF!,0,MATCH(AH$5,#REF!,0)+MATCH(AH$7,#REF!,0)+AH$8),#REF!,$D88)+SUMIFS(OFFSET(#REF!,0,MATCH(AH$5,#REF!,0)+MATCH(AH$7,#REF!,0)+AH$8),#REF!,$E88))/1000000*2</f>
        <v>#REF!</v>
      </c>
      <c r="AI88" s="331"/>
    </row>
    <row r="89" spans="1:36">
      <c r="A89" s="5" t="s">
        <v>468</v>
      </c>
      <c r="B89" s="5" t="s">
        <v>23</v>
      </c>
      <c r="F89" s="110" t="str">
        <f>IF(MENU!$A$1="PT",$B89,$A89)</f>
        <v>BALANCE SHEET</v>
      </c>
      <c r="G89" s="367" t="str">
        <f>IF(MENU!$A$1="PT",G$3,G$1)</f>
        <v>1Q12</v>
      </c>
      <c r="H89" s="367" t="str">
        <f>IF(MENU!$A$1="PT",H$3,H$1)</f>
        <v>2Q12</v>
      </c>
      <c r="I89" s="367" t="str">
        <f>IF(MENU!$A$1="PT",I$3,I$1)</f>
        <v>3Q12</v>
      </c>
      <c r="J89" s="367" t="str">
        <f>IF(MENU!$A$1="PT",J$3,J$1)</f>
        <v>4Q12</v>
      </c>
      <c r="K89" s="367" t="str">
        <f>IF(MENU!$A$1="PT",K$3,K$1)</f>
        <v>1Q13</v>
      </c>
      <c r="L89" s="367" t="str">
        <f>IF(MENU!$A$1="PT",L$3,L$1)</f>
        <v>2Q13</v>
      </c>
      <c r="M89" s="367" t="str">
        <f>IF(MENU!$A$1="PT",M$3,M$1)</f>
        <v>3Q13</v>
      </c>
      <c r="N89" s="368" t="str">
        <f>IF(MENU!$A$1="PT",N$3,N$1)</f>
        <v>4Q13</v>
      </c>
      <c r="O89" s="258" t="str">
        <f>IF(MENU!$A$1="PT",O$3,O$1)</f>
        <v>1Q14</v>
      </c>
      <c r="P89" s="368" t="str">
        <f>IF(MENU!$A$1="PT",P$3,P$1)</f>
        <v>2Q14</v>
      </c>
      <c r="Q89" s="368" t="str">
        <f>IF(MENU!$A$1="PT",Q$3,Q$1)</f>
        <v>3Q14</v>
      </c>
      <c r="R89" s="368" t="str">
        <f>IF(MENU!$A$1="PT",R$3,R$1)</f>
        <v>4Q14</v>
      </c>
      <c r="S89" s="368" t="str">
        <f>IF(MENU!$A$1="PT",S$3,S$1)</f>
        <v>1Q15</v>
      </c>
      <c r="T89" s="117" t="str">
        <f>IF(MENU!$A$1="PT",T$3,T$1)</f>
        <v>2Q15</v>
      </c>
      <c r="U89" s="117" t="str">
        <f>IF(MENU!$A$1="PT",U$3,U$1)</f>
        <v>3Q15</v>
      </c>
      <c r="V89" s="117" t="str">
        <f>IF(MENU!$A$1="PT",V$3,V$1)</f>
        <v>4Q15</v>
      </c>
      <c r="W89" s="117" t="str">
        <f>IF(MENU!$A$1="PT",W$3,W$1)</f>
        <v>1Q16</v>
      </c>
      <c r="X89" s="117" t="str">
        <f>IF(MENU!$A$1="PT",X$3,X$1)</f>
        <v>2Q16</v>
      </c>
      <c r="Y89" s="117" t="str">
        <f>IF(MENU!$A$1="PT",Y$3,Y$1)</f>
        <v>3Q16</v>
      </c>
      <c r="Z89" s="117" t="str">
        <f>IF(MENU!$A$1="PT",Z$3,Z$1)</f>
        <v>4Q16</v>
      </c>
      <c r="AA89" s="117" t="str">
        <f>IF(MENU!$A$1="PT",AA$3,AA$1)</f>
        <v>1Q17</v>
      </c>
      <c r="AB89" s="117" t="str">
        <f>IF(MENU!$A$1="PT",AB$3,AB$1)</f>
        <v>2Q17</v>
      </c>
      <c r="AC89" s="117" t="str">
        <f>IF(MENU!$A$1="PT",AC$3,AC$1)</f>
        <v>3Q17</v>
      </c>
      <c r="AD89" s="117" t="str">
        <f>IF(MENU!$A$1="PT",AD$3,AD$1)</f>
        <v>4Q17</v>
      </c>
      <c r="AE89" s="368" t="str">
        <f>IF(MENU!$A$1="PT",AE$3,AE$1)</f>
        <v>1Q18</v>
      </c>
      <c r="AF89" s="368" t="str">
        <f>IF(MENU!$A$1="PT",AF$3,AF$1)</f>
        <v>2Q18</v>
      </c>
      <c r="AG89" s="117" t="str">
        <f>IF(MENU!$A$1="PT",AG$3,AG$1)</f>
        <v>3Q18</v>
      </c>
      <c r="AH89" s="117" t="str">
        <f>IF(MENU!$A$1="PT",AH$3,AH$1)</f>
        <v>4Q18</v>
      </c>
    </row>
    <row r="90" spans="1:36" ht="15" customHeight="1">
      <c r="A90" s="5" t="s">
        <v>250</v>
      </c>
      <c r="B90" s="5" t="s">
        <v>9</v>
      </c>
      <c r="F90" s="110" t="str">
        <f>IF(MENU!$A$1="PT",$B90,$A90)</f>
        <v>(IN R$ MILLION)</v>
      </c>
      <c r="G90" s="367" t="str">
        <f>IF(MENU!$A$1="PT",G$4,G$2)</f>
        <v>(Jan-Mar)</v>
      </c>
      <c r="H90" s="367" t="str">
        <f>IF(MENU!$A$1="PT",H$4,H$2)</f>
        <v>(Apr-Jun)</v>
      </c>
      <c r="I90" s="367" t="str">
        <f>IF(MENU!$A$1="PT",I$4,I$2)</f>
        <v>(Jul-Sep)</v>
      </c>
      <c r="J90" s="367" t="str">
        <f>IF(MENU!$A$1="PT",J$4,J$2)</f>
        <v>(Oct-Dec)</v>
      </c>
      <c r="K90" s="367" t="str">
        <f>IF(MENU!$A$1="PT",K$4,K$2)</f>
        <v>(Jan-Mar)</v>
      </c>
      <c r="L90" s="367" t="str">
        <f>IF(MENU!$A$1="PT",L$4,L$2)</f>
        <v>(Apr-Jun)</v>
      </c>
      <c r="M90" s="367" t="str">
        <f>IF(MENU!$A$1="PT",M$4,M$2)</f>
        <v>(Jul-Sep)</v>
      </c>
      <c r="N90" s="368" t="str">
        <f>IF(MENU!$A$1="PT",N$4,N$2)</f>
        <v>(Oct-Dec)</v>
      </c>
      <c r="O90" s="258" t="str">
        <f>IF(MENU!$A$1="PT",O$4,O$2)</f>
        <v>(Jan-Mar)</v>
      </c>
      <c r="P90" s="368" t="str">
        <f>IF(MENU!$A$1="PT",P$4,P$2)</f>
        <v>(Apr-Jun)</v>
      </c>
      <c r="Q90" s="289" t="str">
        <f>IF(MENU!$A$1="PT",Q$4,Q$2)</f>
        <v>(Jul-Sep)</v>
      </c>
      <c r="R90" s="131" t="str">
        <f>IF(MENU!$A$1="PT",R$4,R$2)</f>
        <v>(Oct-Dec)</v>
      </c>
      <c r="S90" s="131" t="str">
        <f>IF(MENU!$A$1="PT",S$4,S$2)</f>
        <v>(Jan-Mar)</v>
      </c>
      <c r="T90" s="131" t="str">
        <f>IF(MENU!$A$1="PT",T$4,T$2)</f>
        <v>(Apr-Jun)</v>
      </c>
      <c r="U90" s="131" t="str">
        <f>IF(MENU!$A$1="PT",U$4,U$2)</f>
        <v>(Jul-Sep)</v>
      </c>
      <c r="V90" s="117" t="str">
        <f>IF(MENU!$A$1="PT",V$4,V$2)</f>
        <v>(Oct-Dec)</v>
      </c>
      <c r="W90" s="131" t="str">
        <f>IF(MENU!$A$1="PT",W$4,W$2)</f>
        <v>(Jan-Mar)</v>
      </c>
      <c r="X90" s="131" t="str">
        <f>IF(MENU!$A$1="PT",X$4,X$2)</f>
        <v>(Apr-Jun)</v>
      </c>
      <c r="Y90" s="131" t="str">
        <f>IF(MENU!$A$1="PT",Y$4,Y$2)</f>
        <v>(Jul-Sep)</v>
      </c>
      <c r="Z90" s="131" t="str">
        <f>IF(MENU!$A$1="PT",Z$4,Z$2)</f>
        <v>(Oct-Dec)</v>
      </c>
      <c r="AA90" s="131" t="str">
        <f>IF(MENU!$A$1="PT",AA$4,AA$2)</f>
        <v>(Jan-Mar)</v>
      </c>
      <c r="AB90" s="131" t="str">
        <f>IF(MENU!$A$1="PT",AB$4,AB$2)</f>
        <v>(Apr-Jun)</v>
      </c>
      <c r="AC90" s="131" t="str">
        <f>IF(MENU!$A$1="PT",AC$4,AC$2)</f>
        <v>(Jul-Sep)</v>
      </c>
      <c r="AD90" s="131" t="str">
        <f>IF(MENU!$A$1="PT",AD$4,AD$2)</f>
        <v>(Oct-Dec)</v>
      </c>
      <c r="AE90" s="131" t="str">
        <f>IF(MENU!$A$1="PT",AE$4,AE$2)</f>
        <v>(Jan-Mar)</v>
      </c>
      <c r="AF90" s="131" t="str">
        <f>IF(MENU!$A$1="PT",AF$4,AF$2)</f>
        <v>(Apr-Jun)</v>
      </c>
      <c r="AG90" s="131" t="str">
        <f>IF(MENU!$A$1="PT",AG$4,AG$2)</f>
        <v>(Jul-Sep)</v>
      </c>
      <c r="AH90" s="131" t="str">
        <f>IF(MENU!$A$1="PT",AH$4,AH$2)</f>
        <v>(Oct-Dec)</v>
      </c>
    </row>
    <row r="91" spans="1:36" s="34" customFormat="1">
      <c r="A91" s="34" t="s">
        <v>469</v>
      </c>
      <c r="B91" s="34" t="s">
        <v>45</v>
      </c>
      <c r="F91" s="132" t="str">
        <f>IF(MENU!$A$1="PT",$B91,$A91)</f>
        <v>Assets</v>
      </c>
      <c r="G91" s="70">
        <v>11416.344000000001</v>
      </c>
      <c r="H91" s="70">
        <v>11618.147000000001</v>
      </c>
      <c r="I91" s="70">
        <v>11282.72</v>
      </c>
      <c r="J91" s="70">
        <v>11794.794000000002</v>
      </c>
      <c r="K91" s="70">
        <v>11580.775681700001</v>
      </c>
      <c r="L91" s="70">
        <v>11559.324681940001</v>
      </c>
      <c r="M91" s="70">
        <v>11500.56968194</v>
      </c>
      <c r="N91" s="70">
        <v>11496.353999999999</v>
      </c>
      <c r="O91" s="290">
        <v>11458.032999999999</v>
      </c>
      <c r="P91" s="70">
        <v>12370.915903000001</v>
      </c>
      <c r="Q91" s="70">
        <v>12495.366678999999</v>
      </c>
      <c r="R91" s="70">
        <v>13098.820646000002</v>
      </c>
      <c r="S91" s="70">
        <v>13025.170180000001</v>
      </c>
      <c r="T91" s="70">
        <v>13326.503686</v>
      </c>
      <c r="U91" s="70">
        <v>12209.36652942</v>
      </c>
      <c r="V91" s="70">
        <v>13511.855624</v>
      </c>
      <c r="W91" s="33">
        <v>13193.785724000001</v>
      </c>
      <c r="X91" s="33">
        <v>13495.145068</v>
      </c>
      <c r="Y91" s="33">
        <v>13973.948726000001</v>
      </c>
      <c r="Z91" s="33">
        <v>15020.68491804</v>
      </c>
      <c r="AA91" s="33">
        <v>13439.43865428</v>
      </c>
      <c r="AB91" s="33">
        <v>13722.254863439997</v>
      </c>
      <c r="AC91" s="33">
        <v>14273.51708519</v>
      </c>
      <c r="AD91" s="33">
        <v>16079.899438150003</v>
      </c>
      <c r="AE91" s="334">
        <v>15578.030107539998</v>
      </c>
      <c r="AF91" s="334">
        <v>16634.906880760005</v>
      </c>
      <c r="AG91" s="334">
        <v>18376.335673780002</v>
      </c>
      <c r="AH91" s="334" t="e">
        <f>SUM(AH92:AH104)</f>
        <v>#VALUE!</v>
      </c>
      <c r="AI91" s="33"/>
      <c r="AJ91" s="70"/>
    </row>
    <row r="92" spans="1:36" s="34" customFormat="1">
      <c r="A92" s="34" t="s">
        <v>284</v>
      </c>
      <c r="B92" s="34" t="s">
        <v>24</v>
      </c>
      <c r="E92" s="34" t="s">
        <v>162</v>
      </c>
      <c r="F92" s="134" t="str">
        <f>IF(MENU!$A$1="PT",$B92,$A92)</f>
        <v>Cash and Cash Equivalents</v>
      </c>
      <c r="G92" s="54">
        <v>35.377000000000002</v>
      </c>
      <c r="H92" s="54">
        <v>94.116</v>
      </c>
      <c r="I92" s="54">
        <v>91.902000000000001</v>
      </c>
      <c r="J92" s="54">
        <v>119.098</v>
      </c>
      <c r="K92" s="54">
        <v>138.71299999999999</v>
      </c>
      <c r="L92" s="54">
        <v>168.93</v>
      </c>
      <c r="M92" s="54">
        <v>354.50299999999999</v>
      </c>
      <c r="N92" s="54">
        <v>328.99200000000002</v>
      </c>
      <c r="O92" s="291">
        <v>566.60599999999999</v>
      </c>
      <c r="P92" s="54">
        <v>327.59100000000001</v>
      </c>
      <c r="Q92" s="54">
        <v>198.98699999999999</v>
      </c>
      <c r="R92" s="54">
        <v>173.47</v>
      </c>
      <c r="S92" s="54">
        <v>232.94300000000001</v>
      </c>
      <c r="T92" s="54">
        <v>133.18199999999999</v>
      </c>
      <c r="U92" s="54">
        <v>220.78800000000001</v>
      </c>
      <c r="V92" s="54">
        <v>885.88</v>
      </c>
      <c r="W92" s="79">
        <v>1384.9570000000001</v>
      </c>
      <c r="X92" s="79">
        <v>974.96199999999999</v>
      </c>
      <c r="Y92" s="79">
        <v>1103.3320000000001</v>
      </c>
      <c r="Z92" s="79">
        <v>757.14</v>
      </c>
      <c r="AA92" s="79">
        <v>517.78899999999999</v>
      </c>
      <c r="AB92" s="79">
        <v>397.154</v>
      </c>
      <c r="AC92" s="79">
        <v>206.143</v>
      </c>
      <c r="AD92" s="79">
        <v>1221.8900000000001</v>
      </c>
      <c r="AE92" s="335">
        <v>1420.336</v>
      </c>
      <c r="AF92" s="335">
        <v>691.69500000000005</v>
      </c>
      <c r="AG92" s="79">
        <v>1956.0060000000001</v>
      </c>
      <c r="AH92" s="79">
        <f>'RAIZEN COMBUSTIVEIS CONSOLIDADO'!AC65-'RAIZEN COMBUSTIVEIS ARGENTINA'!B54-0.8181579</f>
        <v>863.28784210000003</v>
      </c>
      <c r="AI92" s="79"/>
      <c r="AJ92" s="54"/>
    </row>
    <row r="93" spans="1:36" s="34" customFormat="1">
      <c r="A93" s="34" t="s">
        <v>354</v>
      </c>
      <c r="B93" s="34" t="s">
        <v>46</v>
      </c>
      <c r="E93" s="34" t="s">
        <v>163</v>
      </c>
      <c r="F93" s="134" t="str">
        <f>IF(MENU!$A$1="PT",$B93,$A93)</f>
        <v>Investment Securities</v>
      </c>
      <c r="G93" s="54" t="s">
        <v>142</v>
      </c>
      <c r="H93" s="54" t="s">
        <v>142</v>
      </c>
      <c r="I93" s="54" t="s">
        <v>142</v>
      </c>
      <c r="J93" s="54" t="s">
        <v>142</v>
      </c>
      <c r="K93" s="54">
        <v>0</v>
      </c>
      <c r="L93" s="54">
        <v>0</v>
      </c>
      <c r="M93" s="54">
        <v>0</v>
      </c>
      <c r="N93" s="54">
        <v>0</v>
      </c>
      <c r="O93" s="291">
        <v>0</v>
      </c>
      <c r="P93" s="54">
        <v>0</v>
      </c>
      <c r="Q93" s="54">
        <v>0</v>
      </c>
      <c r="R93" s="54">
        <v>0</v>
      </c>
      <c r="S93" s="54">
        <v>0</v>
      </c>
      <c r="T93" s="54">
        <v>0</v>
      </c>
      <c r="U93" s="54">
        <v>0</v>
      </c>
      <c r="V93" s="54">
        <v>0</v>
      </c>
      <c r="W93" s="79">
        <v>0</v>
      </c>
      <c r="X93" s="79">
        <v>0</v>
      </c>
      <c r="Y93" s="79">
        <v>0</v>
      </c>
      <c r="Z93" s="79">
        <v>0</v>
      </c>
      <c r="AA93" s="79">
        <v>0</v>
      </c>
      <c r="AB93" s="79">
        <v>0</v>
      </c>
      <c r="AC93" s="79">
        <v>0</v>
      </c>
      <c r="AD93" s="79">
        <v>0</v>
      </c>
      <c r="AE93" s="335">
        <v>0</v>
      </c>
      <c r="AF93" s="335">
        <v>0</v>
      </c>
      <c r="AG93" s="79">
        <v>0</v>
      </c>
      <c r="AH93" s="79" t="e">
        <f>'RAIZEN COMBUSTIVEIS CONSOLIDADO'!AC66-#REF!</f>
        <v>#VALUE!</v>
      </c>
      <c r="AI93" s="79"/>
      <c r="AJ93" s="54"/>
    </row>
    <row r="94" spans="1:36" s="34" customFormat="1">
      <c r="A94" s="34" t="s">
        <v>470</v>
      </c>
      <c r="B94" s="34" t="s">
        <v>25</v>
      </c>
      <c r="E94" s="34" t="s">
        <v>202</v>
      </c>
      <c r="F94" s="134" t="str">
        <f>IF(MENU!$A$1="PT",$B94,$A94)</f>
        <v>Accounts Receivable</v>
      </c>
      <c r="G94" s="54">
        <v>1080.4739999999999</v>
      </c>
      <c r="H94" s="54">
        <v>1091.317</v>
      </c>
      <c r="I94" s="54">
        <v>1162.566</v>
      </c>
      <c r="J94" s="54">
        <v>1365.7570000000001</v>
      </c>
      <c r="K94" s="54">
        <v>1290.683</v>
      </c>
      <c r="L94" s="54">
        <v>1245.1790000000001</v>
      </c>
      <c r="M94" s="54">
        <v>1140.0119999999999</v>
      </c>
      <c r="N94" s="54">
        <v>1435.095</v>
      </c>
      <c r="O94" s="291">
        <v>1190.8320000000001</v>
      </c>
      <c r="P94" s="54">
        <v>1347.1949999999999</v>
      </c>
      <c r="Q94" s="54">
        <v>1449.5060000000001</v>
      </c>
      <c r="R94" s="54">
        <v>1665.2199999999998</v>
      </c>
      <c r="S94" s="54">
        <v>1273.5360000000001</v>
      </c>
      <c r="T94" s="54">
        <v>1464.8330000000001</v>
      </c>
      <c r="U94" s="54">
        <v>1486.4319999999998</v>
      </c>
      <c r="V94" s="54">
        <v>1773.7710000000002</v>
      </c>
      <c r="W94" s="79">
        <v>1300.9859999999999</v>
      </c>
      <c r="X94" s="79">
        <v>1433.664</v>
      </c>
      <c r="Y94" s="79">
        <v>1653.502</v>
      </c>
      <c r="Z94" s="79">
        <v>2151.2529999999997</v>
      </c>
      <c r="AA94" s="79">
        <v>1530.6130000000001</v>
      </c>
      <c r="AB94" s="79">
        <v>1509.799</v>
      </c>
      <c r="AC94" s="79">
        <v>1849.4049999999997</v>
      </c>
      <c r="AD94" s="79">
        <v>2248.7689999999998</v>
      </c>
      <c r="AE94" s="335">
        <v>2154.402</v>
      </c>
      <c r="AF94" s="335">
        <v>2053.2560000000003</v>
      </c>
      <c r="AG94" s="79">
        <v>2251.1639999999998</v>
      </c>
      <c r="AH94" s="79">
        <f>'RAIZEN COMBUSTIVEIS CONSOLIDADO'!AC67-'RAIZEN COMBUSTIVEIS ARGENTINA'!B55</f>
        <v>2180.0787706699998</v>
      </c>
      <c r="AI94" s="79"/>
      <c r="AJ94" s="54"/>
    </row>
    <row r="95" spans="1:36" s="34" customFormat="1">
      <c r="A95" s="34" t="s">
        <v>289</v>
      </c>
      <c r="B95" s="34" t="s">
        <v>26</v>
      </c>
      <c r="E95" s="34" t="s">
        <v>164</v>
      </c>
      <c r="F95" s="134" t="str">
        <f>IF(MENU!$A$1="PT",$B95,$A95)</f>
        <v>Inventories</v>
      </c>
      <c r="G95" s="54">
        <v>730.49199999999996</v>
      </c>
      <c r="H95" s="54">
        <v>766.34400000000005</v>
      </c>
      <c r="I95" s="54">
        <v>803.48400000000004</v>
      </c>
      <c r="J95" s="54">
        <v>829.70600000000002</v>
      </c>
      <c r="K95" s="54">
        <v>906.86999976000004</v>
      </c>
      <c r="L95" s="54">
        <v>852.71100000000001</v>
      </c>
      <c r="M95" s="54">
        <v>1302.8340000000001</v>
      </c>
      <c r="N95" s="54">
        <v>1057.049</v>
      </c>
      <c r="O95" s="291">
        <v>941.98199999999997</v>
      </c>
      <c r="P95" s="54">
        <v>1113.864</v>
      </c>
      <c r="Q95" s="54">
        <v>1069.5619999999999</v>
      </c>
      <c r="R95" s="54">
        <v>1128.771</v>
      </c>
      <c r="S95" s="54">
        <v>1079.085</v>
      </c>
      <c r="T95" s="54">
        <v>1451.604</v>
      </c>
      <c r="U95" s="54">
        <v>1359.8230000000001</v>
      </c>
      <c r="V95" s="54">
        <v>1287.9459999999999</v>
      </c>
      <c r="W95" s="79">
        <v>1184.2639999999999</v>
      </c>
      <c r="X95" s="79">
        <v>1489.635</v>
      </c>
      <c r="Y95" s="79">
        <v>1540.8219999999999</v>
      </c>
      <c r="Z95" s="79">
        <v>2108.82549505</v>
      </c>
      <c r="AA95" s="79">
        <v>1695.3133680599999</v>
      </c>
      <c r="AB95" s="79">
        <v>2005.64044842</v>
      </c>
      <c r="AC95" s="79">
        <v>1984.8797722199999</v>
      </c>
      <c r="AD95" s="79">
        <v>2416.8331937899998</v>
      </c>
      <c r="AE95" s="335">
        <v>1882.3528678599998</v>
      </c>
      <c r="AF95" s="335">
        <v>2427.5756678600001</v>
      </c>
      <c r="AG95" s="79">
        <v>2175.6815302</v>
      </c>
      <c r="AH95" s="79">
        <f>'RAIZEN COMBUSTIVEIS CONSOLIDADO'!AC68-'RAIZEN COMBUSTIVEIS ARGENTINA'!B56</f>
        <v>2078.0030176300006</v>
      </c>
      <c r="AI95" s="79"/>
      <c r="AJ95" s="54"/>
    </row>
    <row r="96" spans="1:36" s="34" customFormat="1">
      <c r="A96" s="34" t="s">
        <v>471</v>
      </c>
      <c r="B96" s="34" t="s">
        <v>243</v>
      </c>
      <c r="E96" s="5" t="s">
        <v>206</v>
      </c>
      <c r="F96" s="134" t="str">
        <f>IF(MENU!$A$1="PT",$B96,$A96)</f>
        <v>Assets from contracts with clients ST</v>
      </c>
      <c r="G96" s="54"/>
      <c r="H96" s="54"/>
      <c r="I96" s="54"/>
      <c r="J96" s="54"/>
      <c r="K96" s="54"/>
      <c r="L96" s="54"/>
      <c r="M96" s="54"/>
      <c r="N96" s="54"/>
      <c r="O96" s="291"/>
      <c r="P96" s="54"/>
      <c r="Q96" s="54"/>
      <c r="R96" s="54"/>
      <c r="S96" s="54"/>
      <c r="T96" s="54"/>
      <c r="U96" s="54"/>
      <c r="V96" s="54"/>
      <c r="W96" s="79"/>
      <c r="X96" s="79"/>
      <c r="Y96" s="79"/>
      <c r="Z96" s="79"/>
      <c r="AA96" s="79"/>
      <c r="AB96" s="79"/>
      <c r="AC96" s="79"/>
      <c r="AD96" s="79"/>
      <c r="AE96" s="335"/>
      <c r="AF96" s="335"/>
      <c r="AG96" s="79">
        <v>459.61900000000003</v>
      </c>
      <c r="AH96" s="79">
        <f>'RAIZEN COMBUSTIVEIS CONSOLIDADO'!AC69-'RAIZEN COMBUSTIVEIS ARGENTINA'!B57</f>
        <v>472.37599999999998</v>
      </c>
      <c r="AI96" s="79"/>
      <c r="AJ96" s="54"/>
    </row>
    <row r="97" spans="1:36" s="34" customFormat="1">
      <c r="A97" s="34" t="s">
        <v>472</v>
      </c>
      <c r="B97" s="34" t="s">
        <v>47</v>
      </c>
      <c r="E97" s="34" t="s">
        <v>229</v>
      </c>
      <c r="F97" s="134" t="str">
        <f>IF(MENU!$A$1="PT",$B97,$A97)</f>
        <v>Other Current Assets</v>
      </c>
      <c r="G97" s="54">
        <v>1565.08</v>
      </c>
      <c r="H97" s="54">
        <v>1626.0650000000001</v>
      </c>
      <c r="I97" s="54">
        <v>1231.9770000000001</v>
      </c>
      <c r="J97" s="54">
        <v>1541.4680000000001</v>
      </c>
      <c r="K97" s="54">
        <v>1297.4720000000002</v>
      </c>
      <c r="L97" s="54">
        <v>1445.431</v>
      </c>
      <c r="M97" s="54">
        <v>857.2829999999999</v>
      </c>
      <c r="N97" s="54">
        <v>484.47499999999991</v>
      </c>
      <c r="O97" s="291">
        <v>557.55200000000013</v>
      </c>
      <c r="P97" s="54">
        <v>570.88400000000001</v>
      </c>
      <c r="Q97" s="54">
        <v>475.35399999999981</v>
      </c>
      <c r="R97" s="54">
        <v>521.63005700000031</v>
      </c>
      <c r="S97" s="54">
        <v>722.41899999999987</v>
      </c>
      <c r="T97" s="54">
        <v>634.88999999999987</v>
      </c>
      <c r="U97" s="54">
        <v>822.85000000000036</v>
      </c>
      <c r="V97" s="54">
        <v>1068.8479999999995</v>
      </c>
      <c r="W97" s="79">
        <v>1338.9799999999993</v>
      </c>
      <c r="X97" s="79">
        <v>1534.4539999999997</v>
      </c>
      <c r="Y97" s="79">
        <v>1395.7970000000005</v>
      </c>
      <c r="Z97" s="79">
        <v>1634.4779999900002</v>
      </c>
      <c r="AA97" s="79">
        <v>1314.4457338899997</v>
      </c>
      <c r="AB97" s="79">
        <v>1413.1039527299999</v>
      </c>
      <c r="AC97" s="79">
        <v>1627.3839929999995</v>
      </c>
      <c r="AD97" s="79">
        <v>1465.7430000100003</v>
      </c>
      <c r="AE97" s="335">
        <v>1779.8109999799999</v>
      </c>
      <c r="AF97" s="335">
        <v>2403.9109999800003</v>
      </c>
      <c r="AG97" s="79">
        <v>2312.5460000000012</v>
      </c>
      <c r="AH97" s="79">
        <f>'RAIZEN COMBUSTIVEIS CONSOLIDADO'!AC71-'RAIZEN COMBUSTIVEIS ARGENTINA'!B58</f>
        <v>2008.0105682399997</v>
      </c>
      <c r="AI97" s="79"/>
      <c r="AJ97" s="54"/>
    </row>
    <row r="98" spans="1:36" s="34" customFormat="1">
      <c r="A98" s="34" t="s">
        <v>304</v>
      </c>
      <c r="B98" s="34" t="s">
        <v>27</v>
      </c>
      <c r="E98" s="34" t="s">
        <v>165</v>
      </c>
      <c r="F98" s="134" t="str">
        <f>IF(MENU!$A$1="PT",$B98,$A98)</f>
        <v>Investments</v>
      </c>
      <c r="G98" s="54" t="s">
        <v>142</v>
      </c>
      <c r="H98" s="54" t="s">
        <v>142</v>
      </c>
      <c r="I98" s="54" t="s">
        <v>142</v>
      </c>
      <c r="J98" s="54" t="s">
        <v>142</v>
      </c>
      <c r="K98" s="54">
        <v>0</v>
      </c>
      <c r="L98" s="54">
        <v>0</v>
      </c>
      <c r="M98" s="54">
        <v>0</v>
      </c>
      <c r="N98" s="54">
        <v>254.82599999999999</v>
      </c>
      <c r="O98" s="291">
        <v>255.71100000000001</v>
      </c>
      <c r="P98" s="54">
        <v>257.78899999999999</v>
      </c>
      <c r="Q98" s="54">
        <v>256.54599999999999</v>
      </c>
      <c r="R98" s="54">
        <v>256.72899999999998</v>
      </c>
      <c r="S98" s="54">
        <v>258.97699999999998</v>
      </c>
      <c r="T98" s="54">
        <v>262.041</v>
      </c>
      <c r="U98" s="54">
        <v>262.30399999999997</v>
      </c>
      <c r="V98" s="54">
        <v>248.45599999999999</v>
      </c>
      <c r="W98" s="79">
        <v>0</v>
      </c>
      <c r="X98" s="79">
        <v>0</v>
      </c>
      <c r="Y98" s="79">
        <v>0</v>
      </c>
      <c r="Z98" s="79">
        <v>0</v>
      </c>
      <c r="AA98" s="79">
        <v>0</v>
      </c>
      <c r="AB98" s="79">
        <v>0</v>
      </c>
      <c r="AC98" s="79">
        <v>0</v>
      </c>
      <c r="AD98" s="79">
        <v>0</v>
      </c>
      <c r="AE98" s="335">
        <v>0</v>
      </c>
      <c r="AF98" s="335">
        <v>341.01</v>
      </c>
      <c r="AG98" s="79">
        <v>341.01</v>
      </c>
      <c r="AH98" s="79">
        <v>3509.5796305399999</v>
      </c>
      <c r="AI98" s="79"/>
      <c r="AJ98" s="54"/>
    </row>
    <row r="99" spans="1:36" s="34" customFormat="1">
      <c r="A99" s="34" t="s">
        <v>473</v>
      </c>
      <c r="B99" s="34" t="s">
        <v>83</v>
      </c>
      <c r="F99" s="134" t="str">
        <f>IF(MENU!$A$1="PT",$B99,$A99)</f>
        <v>Investments in Jointly Ventures</v>
      </c>
      <c r="G99" s="54" t="s">
        <v>142</v>
      </c>
      <c r="H99" s="54" t="s">
        <v>142</v>
      </c>
      <c r="I99" s="54" t="s">
        <v>142</v>
      </c>
      <c r="J99" s="54" t="s">
        <v>142</v>
      </c>
      <c r="K99" s="54">
        <v>0</v>
      </c>
      <c r="L99" s="54">
        <v>0</v>
      </c>
      <c r="M99" s="54">
        <v>0</v>
      </c>
      <c r="N99" s="54">
        <v>0</v>
      </c>
      <c r="O99" s="291">
        <v>0</v>
      </c>
      <c r="P99" s="54">
        <v>0</v>
      </c>
      <c r="Q99" s="54">
        <v>0</v>
      </c>
      <c r="R99" s="54">
        <v>0</v>
      </c>
      <c r="S99" s="54">
        <v>0</v>
      </c>
      <c r="T99" s="54">
        <v>0</v>
      </c>
      <c r="U99" s="54">
        <v>0</v>
      </c>
      <c r="V99" s="54">
        <v>0</v>
      </c>
      <c r="W99" s="79">
        <v>0</v>
      </c>
      <c r="X99" s="79">
        <v>0</v>
      </c>
      <c r="Y99" s="79">
        <v>0</v>
      </c>
      <c r="Z99" s="79">
        <v>0</v>
      </c>
      <c r="AA99" s="79">
        <v>0</v>
      </c>
      <c r="AB99" s="79">
        <v>0</v>
      </c>
      <c r="AC99" s="79">
        <v>0</v>
      </c>
      <c r="AD99" s="79">
        <v>0</v>
      </c>
      <c r="AE99" s="335">
        <v>0</v>
      </c>
      <c r="AF99" s="335">
        <v>0</v>
      </c>
      <c r="AG99" s="79">
        <v>0</v>
      </c>
      <c r="AH99" s="79" t="e">
        <f>'RAIZEN COMBUSTIVEIS CONSOLIDADO'!AC73-#REF!</f>
        <v>#VALUE!</v>
      </c>
      <c r="AI99" s="79"/>
      <c r="AJ99" s="54"/>
    </row>
    <row r="100" spans="1:36" s="34" customFormat="1">
      <c r="A100" s="34" t="s">
        <v>474</v>
      </c>
      <c r="B100" s="34" t="s">
        <v>48</v>
      </c>
      <c r="E100" s="34" t="s">
        <v>166</v>
      </c>
      <c r="F100" s="134" t="str">
        <f>IF(MENU!$A$1="PT",$B100,$A100)</f>
        <v>Investment Property</v>
      </c>
      <c r="G100" s="54" t="s">
        <v>142</v>
      </c>
      <c r="H100" s="54" t="s">
        <v>142</v>
      </c>
      <c r="I100" s="54" t="s">
        <v>142</v>
      </c>
      <c r="J100" s="54" t="s">
        <v>142</v>
      </c>
      <c r="K100" s="54">
        <v>0</v>
      </c>
      <c r="L100" s="54">
        <v>0</v>
      </c>
      <c r="M100" s="54">
        <v>0</v>
      </c>
      <c r="N100" s="54">
        <v>0</v>
      </c>
      <c r="O100" s="291">
        <v>0</v>
      </c>
      <c r="P100" s="54">
        <v>0</v>
      </c>
      <c r="Q100" s="54">
        <v>0</v>
      </c>
      <c r="R100" s="54">
        <v>0</v>
      </c>
      <c r="S100" s="54">
        <v>0</v>
      </c>
      <c r="T100" s="54">
        <v>0</v>
      </c>
      <c r="U100" s="54">
        <v>0</v>
      </c>
      <c r="V100" s="54">
        <v>0</v>
      </c>
      <c r="W100" s="79">
        <v>0</v>
      </c>
      <c r="X100" s="79">
        <v>0</v>
      </c>
      <c r="Y100" s="79">
        <v>0</v>
      </c>
      <c r="Z100" s="79">
        <v>0</v>
      </c>
      <c r="AA100" s="79">
        <v>0</v>
      </c>
      <c r="AB100" s="79">
        <v>0</v>
      </c>
      <c r="AC100" s="79">
        <v>0</v>
      </c>
      <c r="AD100" s="79">
        <v>0</v>
      </c>
      <c r="AE100" s="335">
        <v>0</v>
      </c>
      <c r="AF100" s="335">
        <v>0</v>
      </c>
      <c r="AG100" s="79">
        <v>0</v>
      </c>
      <c r="AH100" s="79" t="e">
        <f>'RAIZEN COMBUSTIVEIS CONSOLIDADO'!AC74-#REF!</f>
        <v>#VALUE!</v>
      </c>
      <c r="AI100" s="79"/>
      <c r="AJ100" s="54"/>
    </row>
    <row r="101" spans="1:36" s="34" customFormat="1">
      <c r="A101" s="34" t="s">
        <v>415</v>
      </c>
      <c r="B101" s="34" t="s">
        <v>28</v>
      </c>
      <c r="E101" s="34" t="s">
        <v>167</v>
      </c>
      <c r="F101" s="134" t="str">
        <f>IF(MENU!$A$1="PT",$B101,$A101)</f>
        <v>Property, Plant and Equipment</v>
      </c>
      <c r="G101" s="54">
        <v>2779.6410000000001</v>
      </c>
      <c r="H101" s="54">
        <v>2760.8409999999999</v>
      </c>
      <c r="I101" s="54">
        <v>2624.2649999999999</v>
      </c>
      <c r="J101" s="54">
        <v>2635.6179999999999</v>
      </c>
      <c r="K101" s="54">
        <v>2634.1260000000002</v>
      </c>
      <c r="L101" s="54">
        <v>2584.1239999999998</v>
      </c>
      <c r="M101" s="54">
        <v>2519.489</v>
      </c>
      <c r="N101" s="54">
        <v>2494.4859999999999</v>
      </c>
      <c r="O101" s="291">
        <v>2503.252</v>
      </c>
      <c r="P101" s="54">
        <v>2466.7501609999999</v>
      </c>
      <c r="Q101" s="54">
        <v>2462.3405600000001</v>
      </c>
      <c r="R101" s="54">
        <v>2464.3156909999998</v>
      </c>
      <c r="S101" s="54">
        <v>2460.249319</v>
      </c>
      <c r="T101" s="54">
        <v>2432.6341609999999</v>
      </c>
      <c r="U101" s="54">
        <v>2411.8184339999998</v>
      </c>
      <c r="V101" s="54">
        <v>2409.5545320000001</v>
      </c>
      <c r="W101" s="79">
        <v>2411.3460129999999</v>
      </c>
      <c r="X101" s="79">
        <v>2359.8329869999998</v>
      </c>
      <c r="Y101" s="79">
        <v>2367.912546</v>
      </c>
      <c r="Z101" s="79">
        <v>2379.4377169999998</v>
      </c>
      <c r="AA101" s="79">
        <v>2374.3144969999998</v>
      </c>
      <c r="AB101" s="79">
        <v>2345.2943220000002</v>
      </c>
      <c r="AC101" s="79">
        <v>2337.0356190000002</v>
      </c>
      <c r="AD101" s="79">
        <v>2329.8582929999998</v>
      </c>
      <c r="AE101" s="335">
        <v>2318.2076073600001</v>
      </c>
      <c r="AF101" s="335">
        <v>2280.6708879400003</v>
      </c>
      <c r="AG101" s="79">
        <v>2269.3222020799999</v>
      </c>
      <c r="AH101" s="79">
        <f>'RAIZEN COMBUSTIVEIS CONSOLIDADO'!AC75-'RAIZEN COMBUSTIVEIS ARGENTINA'!B60</f>
        <v>2292.3549620300005</v>
      </c>
      <c r="AI101" s="79"/>
      <c r="AJ101" s="54"/>
    </row>
    <row r="102" spans="1:36" s="34" customFormat="1">
      <c r="A102" s="34" t="s">
        <v>308</v>
      </c>
      <c r="B102" s="34" t="s">
        <v>29</v>
      </c>
      <c r="E102" s="34" t="s">
        <v>168</v>
      </c>
      <c r="F102" s="134" t="str">
        <f>IF(MENU!$A$1="PT",$B102,$A102)</f>
        <v>Intangible</v>
      </c>
      <c r="G102" s="54">
        <v>3928.9</v>
      </c>
      <c r="H102" s="54">
        <v>3983.683</v>
      </c>
      <c r="I102" s="54">
        <v>4072.7570000000001</v>
      </c>
      <c r="J102" s="54">
        <v>4039.9690000000001</v>
      </c>
      <c r="K102" s="54">
        <v>4043.5706819400002</v>
      </c>
      <c r="L102" s="54">
        <v>4015.7316819400003</v>
      </c>
      <c r="M102" s="54">
        <v>4028.6556819400002</v>
      </c>
      <c r="N102" s="54">
        <v>4038.3139999999999</v>
      </c>
      <c r="O102" s="291">
        <v>4092.1529999999998</v>
      </c>
      <c r="P102" s="54">
        <v>4207.2717419999999</v>
      </c>
      <c r="Q102" s="54">
        <v>4248.628119</v>
      </c>
      <c r="R102" s="54">
        <v>4267.5135399999999</v>
      </c>
      <c r="S102" s="54">
        <v>4314.1794689999997</v>
      </c>
      <c r="T102" s="54">
        <v>4285.945393</v>
      </c>
      <c r="U102" s="54">
        <v>4344.1458389999998</v>
      </c>
      <c r="V102" s="54">
        <v>4414.3520920000001</v>
      </c>
      <c r="W102" s="79">
        <v>4411.2617110000001</v>
      </c>
      <c r="X102" s="79">
        <v>4500.044081</v>
      </c>
      <c r="Y102" s="79">
        <v>4522.8871799999997</v>
      </c>
      <c r="Z102" s="79">
        <v>4532.2819669999999</v>
      </c>
      <c r="AA102" s="79">
        <v>4562.1686499999996</v>
      </c>
      <c r="AB102" s="79">
        <v>4607.5677669999995</v>
      </c>
      <c r="AC102" s="79">
        <v>4619.6182950000002</v>
      </c>
      <c r="AD102" s="79">
        <v>4600.7765319999999</v>
      </c>
      <c r="AE102" s="335">
        <v>2684.0236425399999</v>
      </c>
      <c r="AF102" s="335">
        <v>2073.7042397199998</v>
      </c>
      <c r="AG102" s="79">
        <v>2067.7997505399999</v>
      </c>
      <c r="AH102" s="79">
        <f>'RAIZEN COMBUSTIVEIS CONSOLIDADO'!AC76-'RAIZEN COMBUSTIVEIS ARGENTINA'!B61-452.73550403</f>
        <v>2061.1879675</v>
      </c>
      <c r="AI102" s="79"/>
      <c r="AJ102" s="54"/>
    </row>
    <row r="103" spans="1:36" s="34" customFormat="1">
      <c r="A103" s="34" t="s">
        <v>475</v>
      </c>
      <c r="B103" s="34" t="s">
        <v>244</v>
      </c>
      <c r="E103" s="5" t="s">
        <v>207</v>
      </c>
      <c r="F103" s="134" t="str">
        <f>IF(MENU!$A$1="PT",$B103,$A103)</f>
        <v>Assets from contracts with clients LT</v>
      </c>
      <c r="G103" s="54"/>
      <c r="H103" s="54"/>
      <c r="I103" s="54"/>
      <c r="J103" s="54"/>
      <c r="K103" s="54"/>
      <c r="L103" s="54"/>
      <c r="M103" s="54"/>
      <c r="N103" s="54"/>
      <c r="O103" s="291"/>
      <c r="P103" s="54"/>
      <c r="Q103" s="54"/>
      <c r="R103" s="54"/>
      <c r="S103" s="54"/>
      <c r="T103" s="54"/>
      <c r="U103" s="54"/>
      <c r="V103" s="54"/>
      <c r="W103" s="79"/>
      <c r="X103" s="79"/>
      <c r="Y103" s="79"/>
      <c r="Z103" s="79"/>
      <c r="AA103" s="79"/>
      <c r="AB103" s="79"/>
      <c r="AC103" s="79"/>
      <c r="AD103" s="79"/>
      <c r="AE103" s="335"/>
      <c r="AF103" s="335"/>
      <c r="AG103" s="79">
        <v>2146.3339999999998</v>
      </c>
      <c r="AH103" s="79" t="e">
        <f>'RAIZEN COMBUSTIVEIS CONSOLIDADO'!AC77-#REF!</f>
        <v>#REF!</v>
      </c>
      <c r="AI103" s="79"/>
      <c r="AJ103" s="54"/>
    </row>
    <row r="104" spans="1:36" s="34" customFormat="1">
      <c r="A104" s="34" t="s">
        <v>476</v>
      </c>
      <c r="B104" s="34" t="s">
        <v>49</v>
      </c>
      <c r="E104" s="34" t="s">
        <v>230</v>
      </c>
      <c r="F104" s="134" t="str">
        <f>IF(MENU!$A$1="PT",$B104,$A104)</f>
        <v>Other Non-Current Assets</v>
      </c>
      <c r="G104" s="54">
        <v>1296.3800000000001</v>
      </c>
      <c r="H104" s="54">
        <v>1295.7809999999999</v>
      </c>
      <c r="I104" s="54">
        <v>1295.769</v>
      </c>
      <c r="J104" s="54">
        <v>1263.1780000000001</v>
      </c>
      <c r="K104" s="54">
        <v>1269.3410000000003</v>
      </c>
      <c r="L104" s="54">
        <v>1247.2180000000008</v>
      </c>
      <c r="M104" s="54">
        <v>1297.7929999999997</v>
      </c>
      <c r="N104" s="54">
        <v>1403.1170000000002</v>
      </c>
      <c r="O104" s="291">
        <v>1349.9449999999997</v>
      </c>
      <c r="P104" s="54">
        <v>2079.5709999999999</v>
      </c>
      <c r="Q104" s="54">
        <v>2334.4429999999993</v>
      </c>
      <c r="R104" s="54">
        <v>2621.1713580000014</v>
      </c>
      <c r="S104" s="54">
        <v>2683.7813920000008</v>
      </c>
      <c r="T104" s="54">
        <v>2661.3741319999999</v>
      </c>
      <c r="U104" s="54">
        <v>1301.2052564200003</v>
      </c>
      <c r="V104" s="54">
        <v>1423.0479999999998</v>
      </c>
      <c r="W104" s="79">
        <v>1161.9910000000009</v>
      </c>
      <c r="X104" s="79">
        <v>1202.5529999999999</v>
      </c>
      <c r="Y104" s="79">
        <v>1389.6959999999999</v>
      </c>
      <c r="Z104" s="79">
        <v>1457.268739000001</v>
      </c>
      <c r="AA104" s="79">
        <v>1444.7944053300016</v>
      </c>
      <c r="AB104" s="79">
        <v>1443.6953732899965</v>
      </c>
      <c r="AC104" s="79">
        <v>1649.0514059699999</v>
      </c>
      <c r="AD104" s="79">
        <v>1796.0294193500031</v>
      </c>
      <c r="AE104" s="335">
        <v>3338.8969897999996</v>
      </c>
      <c r="AF104" s="335">
        <v>4363.0840852600013</v>
      </c>
      <c r="AG104" s="79">
        <v>2396.8531909600024</v>
      </c>
      <c r="AH104" s="79">
        <f>'RAIZEN COMBUSTIVEIS CONSOLIDADO'!AC78-'RAIZEN COMBUSTIVEIS ARGENTINA'!B62</f>
        <v>2524.1395536299997</v>
      </c>
      <c r="AI104" s="79"/>
      <c r="AJ104" s="54"/>
    </row>
    <row r="105" spans="1:36" s="34" customFormat="1">
      <c r="A105" s="34" t="s">
        <v>309</v>
      </c>
      <c r="B105" s="34" t="s">
        <v>84</v>
      </c>
      <c r="F105" s="21" t="str">
        <f>IF(MENU!$A$1="PT",$B105,$A105)</f>
        <v>TOTAL ASSETS</v>
      </c>
      <c r="G105" s="70">
        <v>11416.344000000001</v>
      </c>
      <c r="H105" s="70">
        <v>11618.147000000001</v>
      </c>
      <c r="I105" s="70">
        <v>11282.72</v>
      </c>
      <c r="J105" s="70">
        <v>11794.794000000002</v>
      </c>
      <c r="K105" s="70">
        <v>11580.775681700001</v>
      </c>
      <c r="L105" s="70">
        <v>11559.324681940001</v>
      </c>
      <c r="M105" s="70">
        <v>11500.56968194</v>
      </c>
      <c r="N105" s="70">
        <v>11496.353999999999</v>
      </c>
      <c r="O105" s="290">
        <v>11458.032999999999</v>
      </c>
      <c r="P105" s="70">
        <v>12370.915903000001</v>
      </c>
      <c r="Q105" s="70">
        <v>12495.366678999999</v>
      </c>
      <c r="R105" s="70">
        <v>13098.820646000002</v>
      </c>
      <c r="S105" s="70">
        <v>13025.170180000001</v>
      </c>
      <c r="T105" s="70">
        <v>13326.503686</v>
      </c>
      <c r="U105" s="70">
        <v>12209.36652942</v>
      </c>
      <c r="V105" s="70">
        <v>13511.855624</v>
      </c>
      <c r="W105" s="33">
        <v>13193.785724000001</v>
      </c>
      <c r="X105" s="33">
        <v>13495.145068</v>
      </c>
      <c r="Y105" s="33">
        <v>13973.948726000001</v>
      </c>
      <c r="Z105" s="33">
        <v>15020.68491804</v>
      </c>
      <c r="AA105" s="33">
        <v>13439.43865428</v>
      </c>
      <c r="AB105" s="33">
        <v>13722.254863439997</v>
      </c>
      <c r="AC105" s="33">
        <v>14273.51708519</v>
      </c>
      <c r="AD105" s="33">
        <v>16079.899438150003</v>
      </c>
      <c r="AE105" s="334">
        <v>15578.030107539998</v>
      </c>
      <c r="AF105" s="334">
        <v>16634.906880760005</v>
      </c>
      <c r="AG105" s="334">
        <v>18376.335673780002</v>
      </c>
      <c r="AH105" s="334" t="e">
        <f>SUM(AH92:AH104)</f>
        <v>#VALUE!</v>
      </c>
      <c r="AI105" s="33"/>
      <c r="AJ105" s="70"/>
    </row>
    <row r="106" spans="1:36" s="34" customFormat="1">
      <c r="F106" s="21"/>
      <c r="G106" s="70"/>
      <c r="H106" s="70"/>
      <c r="I106" s="70"/>
      <c r="J106" s="70"/>
      <c r="K106" s="70"/>
      <c r="L106" s="70"/>
      <c r="M106" s="70"/>
      <c r="N106" s="70"/>
      <c r="O106" s="290"/>
      <c r="P106" s="70"/>
      <c r="Q106" s="70"/>
      <c r="R106" s="70"/>
      <c r="S106" s="70"/>
      <c r="T106" s="70"/>
      <c r="U106" s="70"/>
      <c r="V106" s="70"/>
      <c r="W106" s="33"/>
      <c r="X106" s="33"/>
      <c r="Y106" s="33"/>
      <c r="Z106" s="33"/>
      <c r="AA106" s="33"/>
      <c r="AB106" s="33"/>
      <c r="AC106" s="33"/>
      <c r="AD106" s="33"/>
      <c r="AE106" s="334"/>
      <c r="AF106" s="334"/>
      <c r="AG106" s="334"/>
      <c r="AH106" s="334"/>
      <c r="AI106" s="33"/>
      <c r="AJ106" s="133"/>
    </row>
    <row r="107" spans="1:36" s="34" customFormat="1">
      <c r="A107" s="34" t="s">
        <v>477</v>
      </c>
      <c r="B107" s="34" t="s">
        <v>50</v>
      </c>
      <c r="F107" s="132" t="str">
        <f>IF(MENU!$A$1="PT",$B107,$A107)</f>
        <v>Liabilities</v>
      </c>
      <c r="G107" s="70">
        <v>-5069.2919999999995</v>
      </c>
      <c r="H107" s="70">
        <v>-5126.7370000000001</v>
      </c>
      <c r="I107" s="70">
        <v>-4865.0360000000001</v>
      </c>
      <c r="J107" s="70">
        <v>-5058.5429999999997</v>
      </c>
      <c r="K107" s="70">
        <v>-4909.5838557300003</v>
      </c>
      <c r="L107" s="70">
        <v>-4729.4835999999996</v>
      </c>
      <c r="M107" s="70">
        <v>-4899.4695599999995</v>
      </c>
      <c r="N107" s="70">
        <v>-4714.7029999999995</v>
      </c>
      <c r="O107" s="290">
        <v>-4854.2342289999997</v>
      </c>
      <c r="P107" s="70">
        <v>-5542.9684739999993</v>
      </c>
      <c r="Q107" s="70">
        <v>-5717.4950509999999</v>
      </c>
      <c r="R107" s="70">
        <v>-6503.0424509999993</v>
      </c>
      <c r="S107" s="70">
        <v>-6268.5571400000008</v>
      </c>
      <c r="T107" s="70">
        <v>-6588.7636459999994</v>
      </c>
      <c r="U107" s="70">
        <v>-7042.1124890000001</v>
      </c>
      <c r="V107" s="70">
        <v>-8413.2051739999988</v>
      </c>
      <c r="W107" s="33">
        <v>-8333.4350696399979</v>
      </c>
      <c r="X107" s="33">
        <v>-8450.283496</v>
      </c>
      <c r="Y107" s="33">
        <v>-8793.396154</v>
      </c>
      <c r="Z107" s="33">
        <v>-9891.912112</v>
      </c>
      <c r="AA107" s="33">
        <v>-8408.9299317999994</v>
      </c>
      <c r="AB107" s="33">
        <v>-8602.143974999999</v>
      </c>
      <c r="AC107" s="33">
        <v>-8965.0109929999999</v>
      </c>
      <c r="AD107" s="33">
        <v>-10958.29209666</v>
      </c>
      <c r="AE107" s="33">
        <v>-10589.807718</v>
      </c>
      <c r="AF107" s="33">
        <v>-11671.1242329</v>
      </c>
      <c r="AG107" s="33">
        <v>-13368.848894119998</v>
      </c>
      <c r="AH107" s="33">
        <f>'RAIZEN COMBUSTIVEIS CONSOLIDADO'!AC81-'RAIZEN COMBUSTIVEIS ARGENTINA'!B65</f>
        <v>-15922.802305069999</v>
      </c>
      <c r="AI107" s="33"/>
      <c r="AJ107" s="70"/>
    </row>
    <row r="108" spans="1:36" s="34" customFormat="1">
      <c r="A108" s="34" t="s">
        <v>478</v>
      </c>
      <c r="B108" s="34" t="s">
        <v>51</v>
      </c>
      <c r="D108" s="34" t="s">
        <v>205</v>
      </c>
      <c r="E108" s="34" t="s">
        <v>203</v>
      </c>
      <c r="F108" s="134" t="str">
        <f>IF(MENU!$A$1="PT",$B108,$A108)</f>
        <v>Loans and Borrowings</v>
      </c>
      <c r="G108" s="54">
        <v>-735.50699999999995</v>
      </c>
      <c r="H108" s="54">
        <v>-728.62900000000002</v>
      </c>
      <c r="I108" s="54">
        <v>-753.11699999999996</v>
      </c>
      <c r="J108" s="54">
        <v>-836.649</v>
      </c>
      <c r="K108" s="54">
        <v>-732.46899999999994</v>
      </c>
      <c r="L108" s="54">
        <v>-800.14800000000002</v>
      </c>
      <c r="M108" s="54">
        <v>-787.52699999999993</v>
      </c>
      <c r="N108" s="54">
        <v>-862.52099999999996</v>
      </c>
      <c r="O108" s="291">
        <v>-815.20866899999999</v>
      </c>
      <c r="P108" s="54">
        <v>-781.5529140000001</v>
      </c>
      <c r="Q108" s="54">
        <v>-868.18249100000003</v>
      </c>
      <c r="R108" s="54">
        <v>-1557.7818910000001</v>
      </c>
      <c r="S108" s="54">
        <v>-1492.9495799999995</v>
      </c>
      <c r="T108" s="54">
        <v>-1459.528086</v>
      </c>
      <c r="U108" s="54">
        <v>-1932.5478910000002</v>
      </c>
      <c r="V108" s="54">
        <v>-3226.4470274799996</v>
      </c>
      <c r="W108" s="79">
        <v>-2986.9</v>
      </c>
      <c r="X108" s="79">
        <v>-2648.2573352000004</v>
      </c>
      <c r="Y108" s="79">
        <v>-1045.929594</v>
      </c>
      <c r="Z108" s="79">
        <v>-1043.9945520000003</v>
      </c>
      <c r="AA108" s="79">
        <v>-1007.1443700000001</v>
      </c>
      <c r="AB108" s="79">
        <v>-1058.413415</v>
      </c>
      <c r="AC108" s="79">
        <v>-1012.6864330000001</v>
      </c>
      <c r="AD108" s="79">
        <v>-2741.3118979999995</v>
      </c>
      <c r="AE108" s="79">
        <v>-2737.6716690000003</v>
      </c>
      <c r="AF108" s="79">
        <v>-3024.5094039999999</v>
      </c>
      <c r="AG108" s="79">
        <v>-4585.0686350000005</v>
      </c>
      <c r="AH108" s="79">
        <f>'RAIZEN COMBUSTIVEIS CONSOLIDADO'!AC82-'RAIZEN COMBUSTIVEIS ARGENTINA'!B66</f>
        <v>-4665.1273056600003</v>
      </c>
      <c r="AI108" s="79"/>
      <c r="AJ108" s="54"/>
    </row>
    <row r="109" spans="1:36" s="34" customFormat="1">
      <c r="A109" s="34" t="s">
        <v>314</v>
      </c>
      <c r="B109" s="34" t="s">
        <v>31</v>
      </c>
      <c r="E109" s="34" t="s">
        <v>204</v>
      </c>
      <c r="F109" s="134" t="str">
        <f>IF(MENU!$A$1="PT",$B109,$A109)</f>
        <v>Suppliers</v>
      </c>
      <c r="G109" s="54">
        <v>-500.88900000000001</v>
      </c>
      <c r="H109" s="54">
        <v>-599.44500000000005</v>
      </c>
      <c r="I109" s="54">
        <v>-661.13300000000004</v>
      </c>
      <c r="J109" s="54">
        <v>-769.76099999999997</v>
      </c>
      <c r="K109" s="54">
        <v>-684.54644499999995</v>
      </c>
      <c r="L109" s="54">
        <v>-576.23099999999999</v>
      </c>
      <c r="M109" s="54">
        <v>-529.70799999999997</v>
      </c>
      <c r="N109" s="54">
        <v>-551.17600000000004</v>
      </c>
      <c r="O109" s="291">
        <v>-777.95</v>
      </c>
      <c r="P109" s="54">
        <v>-424.17</v>
      </c>
      <c r="Q109" s="54">
        <v>-308.3</v>
      </c>
      <c r="R109" s="54">
        <v>-529.99</v>
      </c>
      <c r="S109" s="54">
        <v>-762.63800000000003</v>
      </c>
      <c r="T109" s="54">
        <v>-755.32900000000006</v>
      </c>
      <c r="U109" s="54">
        <v>-701.01099999999997</v>
      </c>
      <c r="V109" s="54">
        <v>-937.17700000000002</v>
      </c>
      <c r="W109" s="79">
        <v>-774.19500000000005</v>
      </c>
      <c r="X109" s="79">
        <v>-670.48199999999997</v>
      </c>
      <c r="Y109" s="79">
        <v>-772.44500000000016</v>
      </c>
      <c r="Z109" s="79">
        <v>-1919.8480000000002</v>
      </c>
      <c r="AA109" s="79">
        <v>-1057.933</v>
      </c>
      <c r="AB109" s="79">
        <v>-1161.605</v>
      </c>
      <c r="AC109" s="79">
        <v>-1485.7470000000001</v>
      </c>
      <c r="AD109" s="79">
        <v>-2124.538</v>
      </c>
      <c r="AE109" s="79">
        <v>-1741.6990000000001</v>
      </c>
      <c r="AF109" s="79">
        <v>-1271.9469999999999</v>
      </c>
      <c r="AG109" s="79">
        <v>-1296.556</v>
      </c>
      <c r="AH109" s="79">
        <f>'RAIZEN COMBUSTIVEIS CONSOLIDADO'!AC83-'RAIZEN COMBUSTIVEIS ARGENTINA'!B67</f>
        <v>-1603.4810858700002</v>
      </c>
      <c r="AI109" s="79"/>
      <c r="AJ109" s="54"/>
    </row>
    <row r="110" spans="1:36" s="34" customFormat="1" ht="15.75" customHeight="1">
      <c r="A110" s="34" t="s">
        <v>315</v>
      </c>
      <c r="B110" s="34" t="s">
        <v>32</v>
      </c>
      <c r="E110" s="34" t="s">
        <v>169</v>
      </c>
      <c r="F110" s="134" t="str">
        <f>IF(MENU!$A$1="PT",$B110,$A110)</f>
        <v>Salaries Payable</v>
      </c>
      <c r="G110" s="54">
        <v>-71.831999999999994</v>
      </c>
      <c r="H110" s="54">
        <v>-81.897999999999996</v>
      </c>
      <c r="I110" s="54">
        <v>-48.396999999999998</v>
      </c>
      <c r="J110" s="54">
        <v>-51.84</v>
      </c>
      <c r="K110" s="54">
        <v>-77.537999999999997</v>
      </c>
      <c r="L110" s="54">
        <v>-89.194999999999993</v>
      </c>
      <c r="M110" s="54">
        <v>-56.055999999999997</v>
      </c>
      <c r="N110" s="54">
        <v>-60.091000000000001</v>
      </c>
      <c r="O110" s="291">
        <v>-86.164000000000001</v>
      </c>
      <c r="P110" s="54">
        <v>-98.013000000000005</v>
      </c>
      <c r="Q110" s="54">
        <v>-61.895000000000003</v>
      </c>
      <c r="R110" s="54">
        <v>-66.799000000000007</v>
      </c>
      <c r="S110" s="54">
        <v>-103.55800000000001</v>
      </c>
      <c r="T110" s="54">
        <v>-114.68899999999999</v>
      </c>
      <c r="U110" s="54">
        <v>-68.869</v>
      </c>
      <c r="V110" s="54">
        <v>-83.213999999999999</v>
      </c>
      <c r="W110" s="79">
        <v>-112.28</v>
      </c>
      <c r="X110" s="79">
        <v>-123.542</v>
      </c>
      <c r="Y110" s="79">
        <v>-68.387</v>
      </c>
      <c r="Z110" s="79">
        <v>-92.572999999999993</v>
      </c>
      <c r="AA110" s="79">
        <v>-106.432</v>
      </c>
      <c r="AB110" s="79">
        <v>-118.947</v>
      </c>
      <c r="AC110" s="79">
        <v>-69.418999999999997</v>
      </c>
      <c r="AD110" s="79">
        <v>-94.158000000000001</v>
      </c>
      <c r="AE110" s="79">
        <v>-123.922</v>
      </c>
      <c r="AF110" s="79">
        <v>-132.78399999999999</v>
      </c>
      <c r="AG110" s="79">
        <v>-71.040000000000006</v>
      </c>
      <c r="AH110" s="79">
        <f>'RAIZEN COMBUSTIVEIS CONSOLIDADO'!AC84-'RAIZEN COMBUSTIVEIS ARGENTINA'!B68</f>
        <v>-73.48147904999999</v>
      </c>
      <c r="AI110" s="79"/>
      <c r="AJ110" s="54"/>
    </row>
    <row r="111" spans="1:36" s="34" customFormat="1">
      <c r="A111" s="34" t="s">
        <v>479</v>
      </c>
      <c r="B111" s="34" t="s">
        <v>52</v>
      </c>
      <c r="D111" s="34" t="s">
        <v>203</v>
      </c>
      <c r="E111" s="34" t="s">
        <v>231</v>
      </c>
      <c r="F111" s="134" t="str">
        <f>IF(MENU!$A$1="PT",$B111,$A111)</f>
        <v>Other Current Liabilities</v>
      </c>
      <c r="G111" s="54">
        <v>-1353.453</v>
      </c>
      <c r="H111" s="54">
        <v>-1315.5550000000001</v>
      </c>
      <c r="I111" s="54">
        <v>-1026.1079999999999</v>
      </c>
      <c r="J111" s="54">
        <v>-594.16700000000003</v>
      </c>
      <c r="K111" s="54">
        <v>-766.8685549999999</v>
      </c>
      <c r="L111" s="54">
        <v>-645.98699999999997</v>
      </c>
      <c r="M111" s="54">
        <v>-910.66799999999978</v>
      </c>
      <c r="N111" s="54">
        <v>-525.18799999999987</v>
      </c>
      <c r="O111" s="291">
        <v>-718.44299999999998</v>
      </c>
      <c r="P111" s="54">
        <v>-1388.866</v>
      </c>
      <c r="Q111" s="54">
        <v>-1673.413</v>
      </c>
      <c r="R111" s="54">
        <v>-2074.9169999999995</v>
      </c>
      <c r="S111" s="54">
        <v>-1290.4950000000003</v>
      </c>
      <c r="T111" s="54">
        <v>-1474.9279999999999</v>
      </c>
      <c r="U111" s="54">
        <v>-1123.7189999999998</v>
      </c>
      <c r="V111" s="54">
        <v>-997.31699999999989</v>
      </c>
      <c r="W111" s="79">
        <v>-1474.3961765799995</v>
      </c>
      <c r="X111" s="79">
        <v>-1537.172</v>
      </c>
      <c r="Y111" s="79">
        <v>-1595.2449999999999</v>
      </c>
      <c r="Z111" s="79">
        <v>-1596.8299999999997</v>
      </c>
      <c r="AA111" s="79">
        <v>-1737.4250018000002</v>
      </c>
      <c r="AB111" s="79">
        <v>-1975.5749999999998</v>
      </c>
      <c r="AC111" s="79">
        <v>-1894.07</v>
      </c>
      <c r="AD111" s="79">
        <v>-1461.9210000100002</v>
      </c>
      <c r="AE111" s="79">
        <v>-1507.5609999800001</v>
      </c>
      <c r="AF111" s="79">
        <v>-2357.5659999800005</v>
      </c>
      <c r="AG111" s="79">
        <v>-2389.8365302000002</v>
      </c>
      <c r="AH111" s="79">
        <f>'RAIZEN COMBUSTIVEIS CONSOLIDADO'!AC86-'RAIZEN COMBUSTIVEIS ARGENTINA'!B69</f>
        <v>-4520.7516594300005</v>
      </c>
      <c r="AI111" s="79"/>
      <c r="AJ111" s="54"/>
    </row>
    <row r="112" spans="1:36" s="34" customFormat="1">
      <c r="A112" s="34" t="s">
        <v>480</v>
      </c>
      <c r="B112" s="34" t="s">
        <v>53</v>
      </c>
      <c r="D112" s="34" t="s">
        <v>205</v>
      </c>
      <c r="E112" s="34" t="s">
        <v>232</v>
      </c>
      <c r="F112" s="134" t="str">
        <f>IF(MENU!$A$1="PT",$B112,$A112)</f>
        <v>Other Non-Current Liabilities</v>
      </c>
      <c r="G112" s="54">
        <v>-2407.6109999999999</v>
      </c>
      <c r="H112" s="54">
        <v>-2401.21</v>
      </c>
      <c r="I112" s="54">
        <v>-2376.2809999999999</v>
      </c>
      <c r="J112" s="54">
        <v>-2806.1260000000002</v>
      </c>
      <c r="K112" s="54">
        <v>-2648.1618557300003</v>
      </c>
      <c r="L112" s="54">
        <v>-2617.9225999999999</v>
      </c>
      <c r="M112" s="54">
        <v>-2615.5105600000002</v>
      </c>
      <c r="N112" s="54">
        <v>-2715.7269999999999</v>
      </c>
      <c r="O112" s="291">
        <v>-2456.4685600000003</v>
      </c>
      <c r="P112" s="54">
        <v>-2850.3665599999999</v>
      </c>
      <c r="Q112" s="54">
        <v>-2805.7045600000001</v>
      </c>
      <c r="R112" s="54">
        <v>-2273.5545599999996</v>
      </c>
      <c r="S112" s="54">
        <v>-2618.9165600000006</v>
      </c>
      <c r="T112" s="54">
        <v>-2784.2895600000002</v>
      </c>
      <c r="U112" s="54">
        <v>-3215.9655979999998</v>
      </c>
      <c r="V112" s="54">
        <v>-3169.0501465200005</v>
      </c>
      <c r="W112" s="79">
        <v>-2985.6638930599993</v>
      </c>
      <c r="X112" s="79">
        <v>-3470.8301607999992</v>
      </c>
      <c r="Y112" s="79">
        <v>-5311.3895599999996</v>
      </c>
      <c r="Z112" s="79">
        <v>-5238.6665599999997</v>
      </c>
      <c r="AA112" s="79">
        <v>-4499.9955599999994</v>
      </c>
      <c r="AB112" s="79">
        <v>-4287.6035599999996</v>
      </c>
      <c r="AC112" s="79">
        <v>-4503.0885600000001</v>
      </c>
      <c r="AD112" s="79">
        <v>-4536.3631986500004</v>
      </c>
      <c r="AE112" s="79">
        <v>-4478.9540490200006</v>
      </c>
      <c r="AF112" s="79">
        <v>-4884.3178289200005</v>
      </c>
      <c r="AG112" s="79">
        <v>-5026.3477289199991</v>
      </c>
      <c r="AH112" s="79">
        <f>'RAIZEN COMBUSTIVEIS CONSOLIDADO'!AC87-'RAIZEN COMBUSTIVEIS ARGENTINA'!B70</f>
        <v>-5028.7537750600004</v>
      </c>
      <c r="AI112" s="79"/>
      <c r="AJ112" s="54"/>
    </row>
    <row r="113" spans="1:36" s="34" customFormat="1">
      <c r="A113" s="34" t="s">
        <v>326</v>
      </c>
      <c r="B113" s="34" t="s">
        <v>33</v>
      </c>
      <c r="D113" s="34" t="s">
        <v>170</v>
      </c>
      <c r="E113" s="34" t="s">
        <v>233</v>
      </c>
      <c r="F113" s="132" t="str">
        <f>IF(MENU!$A$1="PT",$B113,$A113)</f>
        <v>Equity</v>
      </c>
      <c r="G113" s="70">
        <v>-6347.0519999999997</v>
      </c>
      <c r="H113" s="70">
        <v>-6491.41</v>
      </c>
      <c r="I113" s="70">
        <v>-6417.6840000000002</v>
      </c>
      <c r="J113" s="70">
        <v>-6736.2510000000002</v>
      </c>
      <c r="K113" s="70">
        <v>-6671.1918262700001</v>
      </c>
      <c r="L113" s="70">
        <v>-6829.843081940001</v>
      </c>
      <c r="M113" s="70">
        <v>-6601.1001219400023</v>
      </c>
      <c r="N113" s="70">
        <v>-6781.6510000000026</v>
      </c>
      <c r="O113" s="290">
        <v>-6603.7980819400009</v>
      </c>
      <c r="P113" s="70">
        <v>-6827.9480399999993</v>
      </c>
      <c r="Q113" s="70">
        <v>-6777.8708809999998</v>
      </c>
      <c r="R113" s="70">
        <v>-6595.7781949999999</v>
      </c>
      <c r="S113" s="70">
        <v>-6756.6130400000002</v>
      </c>
      <c r="T113" s="70">
        <v>-6737.7400399999997</v>
      </c>
      <c r="U113" s="70">
        <v>-5167.2540400000007</v>
      </c>
      <c r="V113" s="70">
        <v>-5098.6506543600035</v>
      </c>
      <c r="W113" s="33">
        <v>-4860.3506543600006</v>
      </c>
      <c r="X113" s="33">
        <v>-5044.8615724199981</v>
      </c>
      <c r="Y113" s="33">
        <v>-5180.5525724199979</v>
      </c>
      <c r="Z113" s="33">
        <v>-5128.7728064700013</v>
      </c>
      <c r="AA113" s="33">
        <v>-5030.5087224799981</v>
      </c>
      <c r="AB113" s="33">
        <v>-5120.110888440001</v>
      </c>
      <c r="AC113" s="33">
        <v>-5308.5060920000005</v>
      </c>
      <c r="AD113" s="33">
        <v>-5121.6073414900029</v>
      </c>
      <c r="AE113" s="33">
        <v>-4988.222389620003</v>
      </c>
      <c r="AF113" s="33">
        <v>-4963.7826479200021</v>
      </c>
      <c r="AG113" s="33">
        <v>-5007.4867796800118</v>
      </c>
      <c r="AH113" s="33">
        <f>'RAIZEN COMBUSTIVEIS CONSOLIDADO'!AC88-'RAIZEN COMBUSTIVEIS ARGENTINA'!B71-3056.84350429+0.8181579</f>
        <v>-4823.3190000000004</v>
      </c>
      <c r="AI113" s="33"/>
      <c r="AJ113" s="70"/>
    </row>
    <row r="114" spans="1:36" s="34" customFormat="1">
      <c r="A114" s="34" t="s">
        <v>336</v>
      </c>
      <c r="B114" s="34" t="s">
        <v>85</v>
      </c>
      <c r="F114" s="21" t="str">
        <f>IF(MENU!$A$1="PT",$B114,$A114)</f>
        <v>TOTAL LIABILITIES AND EQUITY</v>
      </c>
      <c r="G114" s="70">
        <v>-11416.343999999999</v>
      </c>
      <c r="H114" s="70">
        <v>-11618.147000000001</v>
      </c>
      <c r="I114" s="70">
        <v>-11282.72</v>
      </c>
      <c r="J114" s="70">
        <v>-11794.794</v>
      </c>
      <c r="K114" s="70">
        <v>-11580.775682</v>
      </c>
      <c r="L114" s="70">
        <v>-11559.326681940001</v>
      </c>
      <c r="M114" s="70">
        <v>-11500.569681940002</v>
      </c>
      <c r="N114" s="70">
        <v>-11496.354000000003</v>
      </c>
      <c r="O114" s="290">
        <v>-11458.032310940001</v>
      </c>
      <c r="P114" s="70">
        <v>-12370.916513999999</v>
      </c>
      <c r="Q114" s="70">
        <v>-12495.365932000001</v>
      </c>
      <c r="R114" s="70">
        <v>-13098.820646</v>
      </c>
      <c r="S114" s="70">
        <v>-13025.170180000001</v>
      </c>
      <c r="T114" s="70">
        <v>-13326.503686</v>
      </c>
      <c r="U114" s="70">
        <v>-12209.366529000001</v>
      </c>
      <c r="V114" s="70">
        <v>-13511.855828360003</v>
      </c>
      <c r="W114" s="33">
        <v>-13193.785723999999</v>
      </c>
      <c r="X114" s="33">
        <v>-13495.145068419999</v>
      </c>
      <c r="Y114" s="33">
        <v>-13973.948726419998</v>
      </c>
      <c r="Z114" s="33">
        <v>-15020.68491847</v>
      </c>
      <c r="AA114" s="33">
        <v>-13439.438654279998</v>
      </c>
      <c r="AB114" s="33">
        <v>-13722.254863440001</v>
      </c>
      <c r="AC114" s="33">
        <v>-14273.517084999999</v>
      </c>
      <c r="AD114" s="33">
        <v>-16079.899438150002</v>
      </c>
      <c r="AE114" s="33">
        <v>-15578.030107620003</v>
      </c>
      <c r="AF114" s="33">
        <v>-16634.906880820003</v>
      </c>
      <c r="AG114" s="33">
        <v>-18376.335673800007</v>
      </c>
      <c r="AH114" s="33">
        <f>AH113+AH107</f>
        <v>-20746.121305069999</v>
      </c>
      <c r="AI114" s="33"/>
      <c r="AJ114" s="70"/>
    </row>
    <row r="115" spans="1:36">
      <c r="F115" s="73"/>
      <c r="G115" s="73"/>
      <c r="H115" s="73"/>
      <c r="I115" s="73"/>
      <c r="J115" s="73"/>
      <c r="K115" s="73"/>
      <c r="L115" s="73"/>
      <c r="M115" s="73"/>
      <c r="N115" s="73"/>
      <c r="O115" s="73"/>
      <c r="P115" s="73"/>
      <c r="Q115" s="73"/>
      <c r="R115" s="73"/>
      <c r="X115" s="74"/>
      <c r="Y115" s="216"/>
      <c r="AA115" s="214"/>
    </row>
    <row r="116" spans="1:36">
      <c r="X116" s="6"/>
      <c r="Y116" s="216"/>
      <c r="Z116" s="6"/>
      <c r="AB116" s="6"/>
    </row>
    <row r="117" spans="1:36" s="6" customFormat="1">
      <c r="A117" s="6" t="s">
        <v>440</v>
      </c>
      <c r="B117" s="6" t="s">
        <v>59</v>
      </c>
      <c r="F117" s="108" t="str">
        <f>IF(MENU!$A$1="PT",$B117,$A117)</f>
        <v>Note 2 - Nonrecurring gains/losses, if applicable.</v>
      </c>
      <c r="G117" s="108"/>
      <c r="H117" s="108"/>
      <c r="I117" s="108"/>
      <c r="J117" s="108"/>
      <c r="K117" s="108"/>
      <c r="L117" s="108"/>
      <c r="M117" s="108"/>
      <c r="N117" s="108"/>
      <c r="O117" s="108"/>
      <c r="P117" s="108"/>
      <c r="Q117" s="108"/>
      <c r="R117" s="108"/>
      <c r="T117" s="135"/>
      <c r="U117"/>
      <c r="V117"/>
      <c r="X117" s="5"/>
      <c r="Y117" s="216"/>
      <c r="Z117" s="5"/>
      <c r="AA117" s="5"/>
      <c r="AB117" s="5"/>
      <c r="AC117"/>
      <c r="AD117"/>
      <c r="AE117"/>
      <c r="AF117"/>
      <c r="AG117"/>
      <c r="AH117"/>
    </row>
    <row r="118" spans="1:36" ht="30">
      <c r="A118" s="5" t="s">
        <v>481</v>
      </c>
      <c r="B118" s="5" t="s">
        <v>159</v>
      </c>
      <c r="F118" s="108" t="str">
        <f>IF(MENU!$A$1="PT",$B118,$A118)</f>
        <v>Note 3 - Includes investments in assets arising from contracts with clients</v>
      </c>
      <c r="Y118" s="216"/>
      <c r="AA118" s="6"/>
    </row>
    <row r="119" spans="1:36">
      <c r="Y119" s="216"/>
    </row>
    <row r="120" spans="1:36">
      <c r="Y120" s="133"/>
    </row>
    <row r="121" spans="1:36">
      <c r="Y121" s="133"/>
    </row>
  </sheetData>
  <pageMargins left="0.511811024" right="0.511811024" top="0.78740157499999996" bottom="0.78740157499999996" header="0.31496062000000002" footer="0.31496062000000002"/>
  <pageSetup scale="3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76"/>
  <sheetViews>
    <sheetView showGridLines="0" zoomScale="90" zoomScaleNormal="90" workbookViewId="0">
      <pane xSplit="1" ySplit="8" topLeftCell="B9" activePane="bottomRight" state="frozen"/>
      <selection activeCell="AT19" sqref="AT19"/>
      <selection pane="topRight" activeCell="AT19" sqref="AT19"/>
      <selection pane="bottomLeft" activeCell="AT19" sqref="AT19"/>
      <selection pane="bottomRight" activeCell="B12" sqref="B12"/>
    </sheetView>
  </sheetViews>
  <sheetFormatPr defaultColWidth="9.140625" defaultRowHeight="15"/>
  <cols>
    <col min="1" max="1" width="48.7109375" style="5" customWidth="1"/>
    <col min="2" max="2" width="9.7109375" bestFit="1" customWidth="1"/>
    <col min="3" max="3" width="9.5703125" bestFit="1" customWidth="1"/>
    <col min="4" max="4" width="11.5703125" bestFit="1" customWidth="1"/>
    <col min="5" max="5" width="10.42578125" bestFit="1" customWidth="1"/>
    <col min="6" max="6" width="9.5703125" bestFit="1" customWidth="1"/>
    <col min="7" max="7" width="15" style="5" bestFit="1" customWidth="1"/>
    <col min="8" max="16384" width="9.140625" style="5"/>
  </cols>
  <sheetData>
    <row r="1" spans="1:8">
      <c r="A1" s="71"/>
      <c r="B1" s="359"/>
      <c r="C1" s="359"/>
      <c r="D1" s="359"/>
      <c r="E1" s="359"/>
      <c r="F1" s="359"/>
    </row>
    <row r="6" spans="1:8">
      <c r="A6" s="61"/>
    </row>
    <row r="7" spans="1:8">
      <c r="A7" s="110" t="s">
        <v>441</v>
      </c>
      <c r="B7" s="368" t="s">
        <v>643</v>
      </c>
      <c r="C7" s="368" t="s">
        <v>648</v>
      </c>
      <c r="D7" s="368" t="s">
        <v>662</v>
      </c>
      <c r="E7" s="368" t="s">
        <v>694</v>
      </c>
      <c r="F7" s="368" t="s">
        <v>704</v>
      </c>
    </row>
    <row r="8" spans="1:8" ht="15" customHeight="1">
      <c r="A8" s="110" t="s">
        <v>442</v>
      </c>
      <c r="B8" s="367" t="s">
        <v>632</v>
      </c>
      <c r="C8" s="367" t="s">
        <v>10</v>
      </c>
      <c r="D8" s="367" t="s">
        <v>630</v>
      </c>
      <c r="E8" s="367" t="s">
        <v>631</v>
      </c>
      <c r="F8" s="367" t="s">
        <v>632</v>
      </c>
    </row>
    <row r="9" spans="1:8">
      <c r="A9" s="24" t="s">
        <v>646</v>
      </c>
      <c r="B9" s="111">
        <v>1526.2999999999997</v>
      </c>
      <c r="C9" s="111">
        <v>1593.5</v>
      </c>
      <c r="D9" s="111">
        <v>1490</v>
      </c>
      <c r="E9" s="111">
        <v>1695.9578918442799</v>
      </c>
      <c r="F9" s="111">
        <v>1519.87</v>
      </c>
      <c r="G9" s="446"/>
    </row>
    <row r="10" spans="1:8">
      <c r="A10" s="42" t="s">
        <v>445</v>
      </c>
      <c r="B10" s="112">
        <v>465.8</v>
      </c>
      <c r="C10" s="112">
        <v>454.8</v>
      </c>
      <c r="D10" s="112">
        <v>440</v>
      </c>
      <c r="E10" s="112">
        <v>484.64567550999999</v>
      </c>
      <c r="F10" s="112">
        <v>502.8</v>
      </c>
      <c r="G10" s="446"/>
    </row>
    <row r="11" spans="1:8">
      <c r="A11" s="42" t="s">
        <v>65</v>
      </c>
      <c r="B11" s="112">
        <v>461</v>
      </c>
      <c r="C11" s="112">
        <v>467.1</v>
      </c>
      <c r="D11" s="112">
        <v>491</v>
      </c>
      <c r="E11" s="112">
        <v>520.09607305999998</v>
      </c>
      <c r="F11" s="112">
        <v>518.88</v>
      </c>
      <c r="G11" s="446"/>
    </row>
    <row r="12" spans="1:8">
      <c r="A12" s="42" t="s">
        <v>446</v>
      </c>
      <c r="B12" s="112">
        <v>138.1</v>
      </c>
      <c r="C12" s="112">
        <v>159.1</v>
      </c>
      <c r="D12" s="112">
        <v>120</v>
      </c>
      <c r="E12" s="112">
        <v>123.29336877</v>
      </c>
      <c r="F12" s="112">
        <v>128.88999999999999</v>
      </c>
      <c r="G12" s="446"/>
      <c r="H12" s="403"/>
    </row>
    <row r="13" spans="1:8">
      <c r="A13" s="42" t="s">
        <v>447</v>
      </c>
      <c r="B13" s="112">
        <v>461.4</v>
      </c>
      <c r="C13" s="112">
        <v>512.5</v>
      </c>
      <c r="D13" s="112">
        <v>439</v>
      </c>
      <c r="E13" s="112">
        <v>567.92277450428003</v>
      </c>
      <c r="F13" s="112">
        <v>369.3</v>
      </c>
    </row>
    <row r="14" spans="1:8">
      <c r="A14" s="110" t="s">
        <v>451</v>
      </c>
      <c r="B14" s="368" t="s">
        <v>643</v>
      </c>
      <c r="C14" s="368" t="s">
        <v>648</v>
      </c>
      <c r="D14" s="368" t="s">
        <v>662</v>
      </c>
      <c r="E14" s="368" t="s">
        <v>694</v>
      </c>
      <c r="F14" s="368" t="s">
        <v>704</v>
      </c>
    </row>
    <row r="15" spans="1:8" ht="15" customHeight="1">
      <c r="A15" s="110" t="s">
        <v>250</v>
      </c>
      <c r="B15" s="367" t="s">
        <v>632</v>
      </c>
      <c r="C15" s="367" t="s">
        <v>10</v>
      </c>
      <c r="D15" s="367" t="s">
        <v>630</v>
      </c>
      <c r="E15" s="367" t="s">
        <v>631</v>
      </c>
      <c r="F15" s="367" t="s">
        <v>632</v>
      </c>
    </row>
    <row r="16" spans="1:8">
      <c r="A16" s="24" t="s">
        <v>251</v>
      </c>
      <c r="B16" s="119">
        <v>3243.9369622300001</v>
      </c>
      <c r="C16" s="119">
        <v>3128.1</v>
      </c>
      <c r="D16" s="119">
        <v>3084.7820000000002</v>
      </c>
      <c r="E16" s="119">
        <v>3282.6570000000002</v>
      </c>
      <c r="F16" s="119">
        <v>3072.3589999999999</v>
      </c>
      <c r="G16" s="446"/>
      <c r="H16" s="403"/>
    </row>
    <row r="17" spans="1:15">
      <c r="A17" s="91" t="s">
        <v>445</v>
      </c>
      <c r="B17" s="120">
        <v>1087.569</v>
      </c>
      <c r="C17" s="120">
        <v>973.01</v>
      </c>
      <c r="D17" s="120">
        <v>940.81</v>
      </c>
      <c r="E17" s="120">
        <v>961.66200000000003</v>
      </c>
      <c r="F17" s="120">
        <v>1001.35</v>
      </c>
      <c r="G17" s="410"/>
    </row>
    <row r="18" spans="1:15">
      <c r="A18" s="91" t="s">
        <v>65</v>
      </c>
      <c r="B18" s="120">
        <v>1083.367</v>
      </c>
      <c r="C18" s="120">
        <v>1048.6500000000001</v>
      </c>
      <c r="D18" s="120">
        <v>1122.0050000000001</v>
      </c>
      <c r="E18" s="120">
        <v>1113.5429999999999</v>
      </c>
      <c r="F18" s="120">
        <v>1131.018</v>
      </c>
      <c r="G18" s="410"/>
    </row>
    <row r="19" spans="1:15">
      <c r="A19" s="91" t="s">
        <v>446</v>
      </c>
      <c r="B19" s="120">
        <v>347.87400000000002</v>
      </c>
      <c r="C19" s="120">
        <v>347.75</v>
      </c>
      <c r="D19" s="120">
        <v>287.916</v>
      </c>
      <c r="E19" s="120">
        <v>284.69200000000001</v>
      </c>
      <c r="F19" s="120">
        <v>312.47800000000001</v>
      </c>
      <c r="G19" s="410"/>
    </row>
    <row r="20" spans="1:15">
      <c r="A20" s="91" t="s">
        <v>447</v>
      </c>
      <c r="B20" s="120">
        <v>725.12800000000004</v>
      </c>
      <c r="C20" s="120">
        <v>758.68999999999983</v>
      </c>
      <c r="D20" s="120">
        <v>734.05099999999993</v>
      </c>
      <c r="E20" s="120">
        <v>922.76000000000022</v>
      </c>
      <c r="F20" s="120">
        <v>627.51299999999992</v>
      </c>
    </row>
    <row r="21" spans="1:15">
      <c r="A21" s="24" t="s">
        <v>452</v>
      </c>
      <c r="B21" s="122">
        <v>-3074.70067419</v>
      </c>
      <c r="C21" s="122">
        <v>-2779</v>
      </c>
      <c r="D21" s="122">
        <v>-2806.39</v>
      </c>
      <c r="E21" s="122">
        <v>-3147.7959999999998</v>
      </c>
      <c r="F21" s="122">
        <v>-2606.9450000000002</v>
      </c>
      <c r="G21" s="446"/>
      <c r="H21" s="403"/>
    </row>
    <row r="22" spans="1:15">
      <c r="A22" s="24" t="s">
        <v>253</v>
      </c>
      <c r="B22" s="122">
        <v>169.23628804000001</v>
      </c>
      <c r="C22" s="122">
        <v>349.09999999999991</v>
      </c>
      <c r="D22" s="122">
        <v>278.39200000000028</v>
      </c>
      <c r="E22" s="122">
        <v>134.86100000000033</v>
      </c>
      <c r="F22" s="122">
        <v>465.41399999999976</v>
      </c>
    </row>
    <row r="23" spans="1:15">
      <c r="A23" s="28" t="s">
        <v>453</v>
      </c>
      <c r="B23" s="121">
        <v>5.2170029815764615E-2</v>
      </c>
      <c r="C23" s="121">
        <v>0.11160129151881332</v>
      </c>
      <c r="D23" s="121">
        <v>9.0246895890860448E-2</v>
      </c>
      <c r="E23" s="121">
        <v>4.1082878899623178E-2</v>
      </c>
      <c r="F23" s="121">
        <v>0.15148425037568844</v>
      </c>
    </row>
    <row r="24" spans="1:15" s="25" customFormat="1">
      <c r="A24" s="24" t="s">
        <v>454</v>
      </c>
      <c r="B24" s="14">
        <v>-128.44300000000001</v>
      </c>
      <c r="C24" s="14">
        <v>-163.6</v>
      </c>
      <c r="D24" s="14">
        <v>-166.73099999999999</v>
      </c>
      <c r="E24" s="14">
        <v>-172.964</v>
      </c>
      <c r="F24" s="14">
        <v>-210.565</v>
      </c>
      <c r="G24" s="446"/>
      <c r="H24" s="403"/>
    </row>
    <row r="25" spans="1:15" s="25" customFormat="1">
      <c r="A25" s="24" t="s">
        <v>455</v>
      </c>
      <c r="B25" s="14">
        <v>-46.399512920000006</v>
      </c>
      <c r="C25" s="14">
        <v>-31.9</v>
      </c>
      <c r="D25" s="14">
        <v>-31.39</v>
      </c>
      <c r="E25" s="14">
        <v>-34.939</v>
      </c>
      <c r="F25" s="14">
        <v>-26.471</v>
      </c>
      <c r="G25" s="446"/>
      <c r="H25" s="403"/>
    </row>
    <row r="26" spans="1:15" s="25" customFormat="1">
      <c r="A26" s="24" t="s">
        <v>456</v>
      </c>
      <c r="B26" s="122">
        <v>11.566027850000001</v>
      </c>
      <c r="C26" s="122">
        <v>20</v>
      </c>
      <c r="D26" s="122">
        <v>28.824999999999999</v>
      </c>
      <c r="E26" s="122">
        <v>24.506</v>
      </c>
      <c r="F26" s="122">
        <v>0.60799999999999998</v>
      </c>
      <c r="G26" s="392"/>
      <c r="H26" s="326"/>
      <c r="I26" s="326"/>
      <c r="J26" s="326"/>
      <c r="K26" s="326"/>
      <c r="L26" s="326"/>
      <c r="M26" s="326"/>
      <c r="N26" s="326"/>
    </row>
    <row r="27" spans="1:15" s="25" customFormat="1">
      <c r="A27" s="24"/>
      <c r="B27" s="122"/>
      <c r="C27" s="122"/>
      <c r="D27" s="122"/>
      <c r="E27" s="122"/>
      <c r="F27" s="122"/>
      <c r="G27"/>
      <c r="H27"/>
      <c r="I27"/>
      <c r="J27"/>
      <c r="K27"/>
      <c r="L27"/>
      <c r="M27"/>
      <c r="N27"/>
      <c r="O27"/>
    </row>
    <row r="28" spans="1:15" s="27" customFormat="1">
      <c r="A28" s="24" t="s">
        <v>268</v>
      </c>
      <c r="B28" s="122">
        <v>-7.6916238699999999</v>
      </c>
      <c r="C28" s="122">
        <v>-104.9</v>
      </c>
      <c r="D28" s="122">
        <v>-19.125</v>
      </c>
      <c r="E28" s="122">
        <v>-149.947</v>
      </c>
      <c r="F28" s="122">
        <v>-46.526000000000003</v>
      </c>
      <c r="G28" s="217"/>
      <c r="H28" s="217"/>
      <c r="I28" s="217"/>
      <c r="J28" s="217"/>
      <c r="K28" s="217"/>
      <c r="L28" s="217"/>
      <c r="M28" s="217"/>
      <c r="N28" s="217"/>
      <c r="O28" s="217"/>
    </row>
    <row r="29" spans="1:15" s="27" customFormat="1">
      <c r="A29" s="26"/>
      <c r="B29" s="122"/>
      <c r="C29" s="122"/>
      <c r="D29" s="122"/>
      <c r="E29" s="122"/>
      <c r="F29" s="122"/>
    </row>
    <row r="30" spans="1:15" s="25" customFormat="1">
      <c r="A30" s="26" t="s">
        <v>270</v>
      </c>
      <c r="B30" s="122">
        <v>-8.2214356999999954</v>
      </c>
      <c r="C30" s="122">
        <v>42</v>
      </c>
      <c r="D30" s="122">
        <v>-38.728999999999999</v>
      </c>
      <c r="E30" s="122">
        <v>21.88</v>
      </c>
      <c r="F30" s="122">
        <v>-52.67</v>
      </c>
    </row>
    <row r="31" spans="1:15" s="25" customFormat="1">
      <c r="A31" s="24" t="s">
        <v>276</v>
      </c>
      <c r="B31" s="123">
        <v>-9.953256599999996</v>
      </c>
      <c r="C31" s="123">
        <v>110.7</v>
      </c>
      <c r="D31" s="123">
        <v>51.234000000000002</v>
      </c>
      <c r="E31" s="123">
        <v>-176.60499999999999</v>
      </c>
      <c r="F31" s="123">
        <v>129.797</v>
      </c>
    </row>
    <row r="32" spans="1:15">
      <c r="A32" s="110" t="s">
        <v>275</v>
      </c>
      <c r="B32" s="368" t="s">
        <v>643</v>
      </c>
      <c r="C32" s="368" t="s">
        <v>648</v>
      </c>
      <c r="D32" s="368" t="s">
        <v>662</v>
      </c>
      <c r="E32" s="368" t="s">
        <v>694</v>
      </c>
      <c r="F32" s="368" t="s">
        <v>704</v>
      </c>
    </row>
    <row r="33" spans="1:7" ht="15" customHeight="1">
      <c r="A33" s="110" t="s">
        <v>250</v>
      </c>
      <c r="B33" s="367" t="s">
        <v>632</v>
      </c>
      <c r="C33" s="367" t="s">
        <v>10</v>
      </c>
      <c r="D33" s="367" t="s">
        <v>630</v>
      </c>
      <c r="E33" s="367" t="s">
        <v>631</v>
      </c>
      <c r="F33" s="367" t="s">
        <v>632</v>
      </c>
    </row>
    <row r="34" spans="1:7" s="25" customFormat="1">
      <c r="A34" s="24" t="s">
        <v>276</v>
      </c>
      <c r="B34" s="122">
        <v>-9.953256599999996</v>
      </c>
      <c r="C34" s="122">
        <v>110.7</v>
      </c>
      <c r="D34" s="122">
        <v>51.234000000000002</v>
      </c>
      <c r="E34" s="122">
        <v>-176.60499999999999</v>
      </c>
      <c r="F34" s="122">
        <v>129.797</v>
      </c>
    </row>
    <row r="35" spans="1:7" s="25" customFormat="1">
      <c r="A35" s="26" t="s">
        <v>270</v>
      </c>
      <c r="B35" s="123">
        <v>-8.2214356999999954</v>
      </c>
      <c r="C35" s="123">
        <v>42</v>
      </c>
      <c r="D35" s="123">
        <v>-38.728999999999999</v>
      </c>
      <c r="E35" s="123">
        <v>21.88</v>
      </c>
      <c r="F35" s="123">
        <v>-52.67</v>
      </c>
    </row>
    <row r="36" spans="1:7" s="25" customFormat="1">
      <c r="A36" s="24" t="s">
        <v>277</v>
      </c>
      <c r="B36" s="123">
        <v>-7.6916238699999999</v>
      </c>
      <c r="C36" s="123">
        <v>-104.9</v>
      </c>
      <c r="D36" s="123">
        <v>-19.125</v>
      </c>
      <c r="E36" s="123">
        <v>-149.947</v>
      </c>
      <c r="F36" s="123">
        <v>-46.526000000000003</v>
      </c>
    </row>
    <row r="37" spans="1:7" s="25" customFormat="1">
      <c r="A37" s="24" t="s">
        <v>278</v>
      </c>
      <c r="B37" s="123">
        <v>-76.14</v>
      </c>
      <c r="C37" s="123">
        <v>-102.53</v>
      </c>
      <c r="D37" s="123">
        <v>-119.617</v>
      </c>
      <c r="E37" s="123">
        <v>-126.694</v>
      </c>
      <c r="F37" s="123">
        <v>-158.87324996000001</v>
      </c>
    </row>
    <row r="38" spans="1:7" s="25" customFormat="1">
      <c r="A38" s="24" t="s">
        <v>71</v>
      </c>
      <c r="B38" s="14">
        <v>5.9598029699999877</v>
      </c>
      <c r="C38" s="14">
        <v>173.59999999999991</v>
      </c>
      <c r="D38" s="14">
        <v>109.09600000000029</v>
      </c>
      <c r="E38" s="14">
        <v>-48.53599999999966</v>
      </c>
      <c r="F38" s="14">
        <v>228.98599999999976</v>
      </c>
      <c r="G38" s="392"/>
    </row>
    <row r="39" spans="1:7" s="6" customFormat="1">
      <c r="A39" s="91" t="s">
        <v>652</v>
      </c>
      <c r="B39" s="122"/>
      <c r="C39" s="93">
        <v>-3.629</v>
      </c>
      <c r="D39" s="93">
        <v>-0.57599999999999996</v>
      </c>
      <c r="E39" s="93">
        <v>-8.7929999999999993</v>
      </c>
      <c r="F39" s="93">
        <v>-7.1999999999999957</v>
      </c>
      <c r="G39" s="407"/>
    </row>
    <row r="40" spans="1:7" s="6" customFormat="1">
      <c r="A40" s="24" t="s">
        <v>461</v>
      </c>
      <c r="B40" s="122">
        <v>5.953000000000003</v>
      </c>
      <c r="C40" s="122">
        <v>169.97099999999992</v>
      </c>
      <c r="D40" s="122">
        <v>108.52000000000029</v>
      </c>
      <c r="E40" s="122">
        <v>-57.32899999999966</v>
      </c>
      <c r="F40" s="122">
        <v>221.78599999999977</v>
      </c>
      <c r="G40" s="395"/>
    </row>
    <row r="41" spans="1:7" s="6" customFormat="1">
      <c r="A41" s="95" t="s">
        <v>462</v>
      </c>
      <c r="B41" s="398">
        <v>1.8351158081406412E-3</v>
      </c>
      <c r="C41" s="398">
        <v>5.4336817876666325E-2</v>
      </c>
      <c r="D41" s="398">
        <v>3.5179147181227159E-2</v>
      </c>
      <c r="E41" s="398">
        <v>-1.7464206586310923E-2</v>
      </c>
      <c r="F41" s="398">
        <v>7.2187527564324283E-2</v>
      </c>
    </row>
    <row r="42" spans="1:7" s="6" customFormat="1">
      <c r="A42" s="95" t="s">
        <v>463</v>
      </c>
      <c r="B42" s="399">
        <v>3.813976850896764</v>
      </c>
      <c r="C42" s="399">
        <v>106.66520238468775</v>
      </c>
      <c r="D42" s="399">
        <v>72.832214765100858</v>
      </c>
      <c r="E42" s="399">
        <v>-33.803315681179377</v>
      </c>
      <c r="F42" s="399">
        <v>145.92432247494838</v>
      </c>
    </row>
    <row r="43" spans="1:7" s="25" customFormat="1">
      <c r="A43" s="24" t="s">
        <v>21</v>
      </c>
      <c r="B43" s="14">
        <v>82.093000000000004</v>
      </c>
      <c r="C43" s="14">
        <v>276.15100000000001</v>
      </c>
      <c r="D43" s="14">
        <v>228.70699999999999</v>
      </c>
      <c r="E43" s="14">
        <v>78.156000000000006</v>
      </c>
      <c r="F43" s="14">
        <v>387.9</v>
      </c>
      <c r="G43" s="392"/>
    </row>
    <row r="44" spans="1:7" s="25" customFormat="1">
      <c r="A44" s="91" t="s">
        <v>652</v>
      </c>
      <c r="B44" s="14"/>
      <c r="C44" s="93">
        <v>-40.29</v>
      </c>
      <c r="D44" s="93">
        <v>-43.368000000000002</v>
      </c>
      <c r="E44" s="93">
        <v>-48.369</v>
      </c>
      <c r="F44" s="93">
        <v>-50.1</v>
      </c>
    </row>
    <row r="45" spans="1:7" s="6" customFormat="1">
      <c r="A45" s="24" t="s">
        <v>466</v>
      </c>
      <c r="B45" s="122">
        <v>82.093000000000004</v>
      </c>
      <c r="C45" s="122">
        <v>232.232</v>
      </c>
      <c r="D45" s="122">
        <v>184.76300000000001</v>
      </c>
      <c r="E45" s="122">
        <v>20.994</v>
      </c>
      <c r="F45" s="122">
        <v>330.59999999999997</v>
      </c>
      <c r="G45" s="437"/>
    </row>
    <row r="46" spans="1:7" s="6" customFormat="1">
      <c r="A46" s="95" t="s">
        <v>412</v>
      </c>
      <c r="B46" s="398">
        <v>2.5306595336416861E-2</v>
      </c>
      <c r="C46" s="398">
        <v>7.4240593331415236E-2</v>
      </c>
      <c r="D46" s="398">
        <v>5.9894994200562629E-2</v>
      </c>
      <c r="E46" s="398">
        <v>6.3954290685868179E-3</v>
      </c>
      <c r="F46" s="398">
        <v>0.10760461261200269</v>
      </c>
    </row>
    <row r="47" spans="1:7" s="6" customFormat="1">
      <c r="A47" s="95" t="s">
        <v>467</v>
      </c>
      <c r="B47" s="399">
        <v>52.595464743938834</v>
      </c>
      <c r="C47" s="399">
        <v>145.73705679322245</v>
      </c>
      <c r="D47" s="399">
        <v>124.00201342281881</v>
      </c>
      <c r="E47" s="399">
        <v>12.378845076849133</v>
      </c>
      <c r="F47" s="399">
        <v>217.51860356477857</v>
      </c>
    </row>
    <row r="48" spans="1:7">
      <c r="A48" s="110" t="s">
        <v>82</v>
      </c>
      <c r="B48" s="368" t="s">
        <v>643</v>
      </c>
      <c r="C48" s="368" t="s">
        <v>648</v>
      </c>
      <c r="D48" s="368" t="s">
        <v>662</v>
      </c>
      <c r="E48" s="368" t="s">
        <v>694</v>
      </c>
      <c r="F48" s="368" t="s">
        <v>704</v>
      </c>
    </row>
    <row r="49" spans="1:8" ht="15" customHeight="1">
      <c r="A49" s="110" t="s">
        <v>250</v>
      </c>
      <c r="B49" s="367" t="s">
        <v>632</v>
      </c>
      <c r="C49" s="367" t="s">
        <v>10</v>
      </c>
      <c r="D49" s="367" t="s">
        <v>630</v>
      </c>
      <c r="E49" s="367" t="s">
        <v>631</v>
      </c>
      <c r="F49" s="367" t="s">
        <v>632</v>
      </c>
    </row>
    <row r="50" spans="1:8" s="130" customFormat="1">
      <c r="A50" s="24" t="s">
        <v>82</v>
      </c>
      <c r="B50" s="334">
        <v>136.72499999999999</v>
      </c>
      <c r="C50" s="334">
        <v>115.148</v>
      </c>
      <c r="D50" s="334">
        <v>42.805</v>
      </c>
      <c r="E50" s="334">
        <v>109.7</v>
      </c>
      <c r="F50" s="334">
        <v>62.506</v>
      </c>
      <c r="G50" s="431"/>
      <c r="H50" s="431"/>
    </row>
    <row r="51" spans="1:8">
      <c r="A51" s="110" t="s">
        <v>468</v>
      </c>
      <c r="B51" s="117" t="s">
        <v>643</v>
      </c>
      <c r="C51" s="117" t="s">
        <v>648</v>
      </c>
      <c r="D51" s="117" t="s">
        <v>662</v>
      </c>
      <c r="E51" s="117" t="s">
        <v>694</v>
      </c>
      <c r="F51" s="117" t="s">
        <v>704</v>
      </c>
    </row>
    <row r="52" spans="1:8" ht="15" customHeight="1">
      <c r="A52" s="110" t="s">
        <v>250</v>
      </c>
      <c r="B52" s="131" t="s">
        <v>632</v>
      </c>
      <c r="C52" s="131" t="s">
        <v>10</v>
      </c>
      <c r="D52" s="131" t="s">
        <v>630</v>
      </c>
      <c r="E52" s="131" t="s">
        <v>631</v>
      </c>
      <c r="F52" s="131" t="s">
        <v>632</v>
      </c>
    </row>
    <row r="53" spans="1:8" s="34" customFormat="1">
      <c r="A53" s="132" t="s">
        <v>469</v>
      </c>
      <c r="B53" s="334">
        <v>6527.1280413200011</v>
      </c>
      <c r="C53" s="334">
        <v>6755</v>
      </c>
      <c r="D53" s="334">
        <v>6714.581000000001</v>
      </c>
      <c r="E53" s="334">
        <v>6965.6410000000014</v>
      </c>
      <c r="F53" s="334">
        <v>6549.0049999999992</v>
      </c>
    </row>
    <row r="54" spans="1:8" s="34" customFormat="1">
      <c r="A54" s="134" t="s">
        <v>284</v>
      </c>
      <c r="B54" s="79">
        <v>490.959</v>
      </c>
      <c r="C54" s="79">
        <v>502</v>
      </c>
      <c r="D54" s="79">
        <v>294.79599999999999</v>
      </c>
      <c r="E54" s="79">
        <v>356.61900000000003</v>
      </c>
      <c r="F54" s="79">
        <v>266.30899999999997</v>
      </c>
      <c r="G54" s="393"/>
      <c r="H54" s="393"/>
    </row>
    <row r="55" spans="1:8" s="34" customFormat="1">
      <c r="A55" s="134" t="s">
        <v>470</v>
      </c>
      <c r="B55" s="79">
        <v>372.20222933000002</v>
      </c>
      <c r="C55" s="79">
        <v>338</v>
      </c>
      <c r="D55" s="79">
        <v>439.803</v>
      </c>
      <c r="E55" s="79">
        <v>465.68099999999998</v>
      </c>
      <c r="F55" s="79">
        <v>442.20400000000001</v>
      </c>
      <c r="G55" s="393"/>
    </row>
    <row r="56" spans="1:8" s="34" customFormat="1">
      <c r="A56" s="134" t="s">
        <v>289</v>
      </c>
      <c r="B56" s="79">
        <v>1284.0869823699998</v>
      </c>
      <c r="C56" s="79">
        <v>1110</v>
      </c>
      <c r="D56" s="79">
        <v>1337.5129999999999</v>
      </c>
      <c r="E56" s="79">
        <v>1134.5029999999999</v>
      </c>
      <c r="F56" s="79">
        <v>1099.6320000000001</v>
      </c>
      <c r="G56" s="393"/>
    </row>
    <row r="57" spans="1:8" s="34" customFormat="1">
      <c r="A57" s="134" t="s">
        <v>471</v>
      </c>
      <c r="B57" s="79">
        <v>0</v>
      </c>
      <c r="C57" s="79">
        <v>8</v>
      </c>
      <c r="D57" s="79">
        <v>8.8659999999999997</v>
      </c>
      <c r="E57" s="79">
        <v>8.2360000000000007</v>
      </c>
      <c r="F57" s="79">
        <v>10.211</v>
      </c>
      <c r="G57" s="393"/>
    </row>
    <row r="58" spans="1:8" s="34" customFormat="1">
      <c r="A58" s="134" t="s">
        <v>472</v>
      </c>
      <c r="B58" s="79">
        <v>1122.6334317600001</v>
      </c>
      <c r="C58" s="79">
        <v>1037</v>
      </c>
      <c r="D58" s="79">
        <v>1014.845</v>
      </c>
      <c r="E58" s="79">
        <v>970.23299999999995</v>
      </c>
      <c r="F58" s="79">
        <v>877.577</v>
      </c>
      <c r="G58" s="393"/>
      <c r="H58" s="393"/>
    </row>
    <row r="59" spans="1:8" s="34" customFormat="1">
      <c r="A59" s="134" t="s">
        <v>304</v>
      </c>
      <c r="B59" s="79">
        <v>0.26538504999999996</v>
      </c>
      <c r="C59" s="79">
        <v>0.26538505000000001</v>
      </c>
      <c r="D59" s="79">
        <v>0.26200000000000001</v>
      </c>
      <c r="E59" s="79">
        <v>0.28499999999999998</v>
      </c>
      <c r="F59" s="79">
        <v>0.27600000000000002</v>
      </c>
      <c r="G59" s="393"/>
    </row>
    <row r="60" spans="1:8" s="34" customFormat="1">
      <c r="A60" s="134" t="s">
        <v>415</v>
      </c>
      <c r="B60" s="79">
        <v>3182.2720379699999</v>
      </c>
      <c r="C60" s="79">
        <v>3252</v>
      </c>
      <c r="D60" s="79">
        <v>3151.982</v>
      </c>
      <c r="E60" s="79">
        <v>3457.7289999999998</v>
      </c>
      <c r="F60" s="79">
        <v>3304.04</v>
      </c>
      <c r="G60" s="393"/>
    </row>
    <row r="61" spans="1:8" s="34" customFormat="1">
      <c r="A61" s="134" t="s">
        <v>308</v>
      </c>
      <c r="B61" s="79">
        <v>8.5905284699999989</v>
      </c>
      <c r="C61" s="79">
        <v>9</v>
      </c>
      <c r="D61" s="79">
        <v>8.9749999999999996</v>
      </c>
      <c r="E61" s="79">
        <v>9.1709999999999994</v>
      </c>
      <c r="F61" s="79">
        <v>9.6370000000000005</v>
      </c>
      <c r="G61" s="393"/>
    </row>
    <row r="62" spans="1:8" s="34" customFormat="1">
      <c r="A62" s="134" t="s">
        <v>476</v>
      </c>
      <c r="B62" s="79">
        <v>66.118446370000356</v>
      </c>
      <c r="C62" s="79">
        <v>498.73461494999998</v>
      </c>
      <c r="D62" s="79">
        <v>457.53899999999976</v>
      </c>
      <c r="E62" s="79">
        <v>563.18400000000065</v>
      </c>
      <c r="F62" s="79">
        <v>539.11900000000003</v>
      </c>
      <c r="G62" s="393"/>
    </row>
    <row r="63" spans="1:8" s="34" customFormat="1">
      <c r="A63" s="21" t="s">
        <v>309</v>
      </c>
      <c r="B63" s="334">
        <v>6527.1280413200011</v>
      </c>
      <c r="C63" s="334">
        <v>6755</v>
      </c>
      <c r="D63" s="334">
        <v>6714.581000000001</v>
      </c>
      <c r="E63" s="334">
        <v>6965.6410000000014</v>
      </c>
      <c r="F63" s="334">
        <v>6549.0049999999992</v>
      </c>
    </row>
    <row r="64" spans="1:8" s="34" customFormat="1">
      <c r="A64" s="21"/>
      <c r="B64" s="334"/>
      <c r="C64" s="334"/>
      <c r="D64" s="334"/>
      <c r="E64" s="334"/>
      <c r="F64" s="334"/>
    </row>
    <row r="65" spans="1:7" s="34" customFormat="1">
      <c r="A65" s="132" t="s">
        <v>477</v>
      </c>
      <c r="B65" s="33">
        <v>-3471.1026949299999</v>
      </c>
      <c r="C65" s="33">
        <v>-3553</v>
      </c>
      <c r="D65" s="33">
        <v>-3527.5910000000003</v>
      </c>
      <c r="E65" s="33">
        <v>-4403.9679999999998</v>
      </c>
      <c r="F65" s="33">
        <v>-3936.1529999999998</v>
      </c>
    </row>
    <row r="66" spans="1:7" s="34" customFormat="1">
      <c r="A66" s="134" t="s">
        <v>478</v>
      </c>
      <c r="B66" s="79">
        <v>-971.26769434000005</v>
      </c>
      <c r="C66" s="79">
        <v>-393</v>
      </c>
      <c r="D66" s="79">
        <v>-288.30500000000001</v>
      </c>
      <c r="E66" s="79">
        <v>-1049.3029999999999</v>
      </c>
      <c r="F66" s="79">
        <v>-912.80700000000002</v>
      </c>
      <c r="G66" s="393"/>
    </row>
    <row r="67" spans="1:7" s="34" customFormat="1">
      <c r="A67" s="134" t="s">
        <v>314</v>
      </c>
      <c r="B67" s="79">
        <v>-1003.91691413</v>
      </c>
      <c r="C67" s="79">
        <v>-1273</v>
      </c>
      <c r="D67" s="79">
        <v>-1490.6179999999999</v>
      </c>
      <c r="E67" s="79">
        <v>-1246.0119999999999</v>
      </c>
      <c r="F67" s="79">
        <v>-943.78899999999999</v>
      </c>
      <c r="G67" s="393"/>
    </row>
    <row r="68" spans="1:7" s="34" customFormat="1" ht="15.75" customHeight="1">
      <c r="A68" s="134" t="s">
        <v>315</v>
      </c>
      <c r="B68" s="79">
        <v>-36.828520950000005</v>
      </c>
      <c r="C68" s="79">
        <v>-40</v>
      </c>
      <c r="D68" s="79">
        <v>-46.865000000000002</v>
      </c>
      <c r="E68" s="79">
        <v>-41.863</v>
      </c>
      <c r="F68" s="79">
        <v>-48.752000000000002</v>
      </c>
      <c r="G68" s="393"/>
    </row>
    <row r="69" spans="1:7" s="34" customFormat="1">
      <c r="A69" s="134" t="s">
        <v>479</v>
      </c>
      <c r="B69" s="79">
        <v>-624.63334056999997</v>
      </c>
      <c r="C69" s="79">
        <v>-886</v>
      </c>
      <c r="D69" s="79">
        <v>-786.31800000000021</v>
      </c>
      <c r="E69" s="79">
        <v>-992.23699999999997</v>
      </c>
      <c r="F69" s="79">
        <v>-1040.1469999999999</v>
      </c>
      <c r="G69" s="393"/>
    </row>
    <row r="70" spans="1:7" s="34" customFormat="1">
      <c r="A70" s="134" t="s">
        <v>480</v>
      </c>
      <c r="B70" s="79">
        <v>-834.45622494000008</v>
      </c>
      <c r="C70" s="79">
        <v>-961</v>
      </c>
      <c r="D70" s="79">
        <v>-915.48500000000001</v>
      </c>
      <c r="E70" s="79">
        <v>-1074.5530000000001</v>
      </c>
      <c r="F70" s="79">
        <v>-990.65800000000002</v>
      </c>
      <c r="G70" s="393"/>
    </row>
    <row r="71" spans="1:7" s="34" customFormat="1">
      <c r="A71" s="132" t="s">
        <v>326</v>
      </c>
      <c r="B71" s="33">
        <v>-3056.0253463899999</v>
      </c>
      <c r="C71" s="33">
        <v>-3202</v>
      </c>
      <c r="D71" s="33">
        <v>-3186.989</v>
      </c>
      <c r="E71" s="33">
        <v>-2561.6750000000002</v>
      </c>
      <c r="F71" s="33">
        <v>-2612.8519999999999</v>
      </c>
      <c r="G71" s="393"/>
    </row>
    <row r="72" spans="1:7" s="34" customFormat="1">
      <c r="A72" s="21" t="s">
        <v>336</v>
      </c>
      <c r="B72" s="33">
        <v>-6527.1280413200002</v>
      </c>
      <c r="C72" s="33">
        <v>-6755</v>
      </c>
      <c r="D72" s="33">
        <v>-6714.58</v>
      </c>
      <c r="E72" s="33">
        <v>-6965.643</v>
      </c>
      <c r="F72" s="33">
        <v>-6549.0049999999992</v>
      </c>
    </row>
    <row r="73" spans="1:7">
      <c r="A73" s="73"/>
      <c r="B73" s="150"/>
      <c r="C73" s="150"/>
      <c r="D73" s="150"/>
      <c r="E73" s="150"/>
      <c r="F73" s="150"/>
    </row>
    <row r="74" spans="1:7">
      <c r="E74" s="150"/>
      <c r="F74" s="150"/>
    </row>
    <row r="75" spans="1:7" s="6" customFormat="1">
      <c r="A75" s="108"/>
      <c r="B75"/>
      <c r="C75"/>
      <c r="D75"/>
      <c r="E75"/>
      <c r="F75"/>
    </row>
    <row r="76" spans="1:7">
      <c r="A76" s="108"/>
    </row>
  </sheetData>
  <pageMargins left="0.511811024" right="0.511811024" top="0.78740157499999996" bottom="0.78740157499999996" header="0.31496062000000002" footer="0.31496062000000002"/>
  <pageSetup scale="3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N174"/>
  <sheetViews>
    <sheetView showGridLines="0" zoomScale="90" zoomScaleNormal="90" workbookViewId="0">
      <pane xSplit="1" ySplit="9" topLeftCell="V10" activePane="bottomRight" state="frozen"/>
      <selection activeCell="AT19" sqref="AT19"/>
      <selection pane="topRight" activeCell="AT19" sqref="AT19"/>
      <selection pane="bottomLeft" activeCell="AT19" sqref="AT19"/>
      <selection pane="bottomRight" activeCell="AF15" sqref="AF15"/>
    </sheetView>
  </sheetViews>
  <sheetFormatPr defaultColWidth="9.140625" defaultRowHeight="15"/>
  <cols>
    <col min="1" max="1" width="54.28515625" style="5" customWidth="1"/>
    <col min="2" max="2" width="9.5703125" style="5" bestFit="1" customWidth="1"/>
    <col min="3" max="4" width="9.28515625" style="5" bestFit="1" customWidth="1"/>
    <col min="5" max="5" width="9.7109375" style="5" bestFit="1" customWidth="1"/>
    <col min="6" max="6" width="9.5703125" style="5" bestFit="1" customWidth="1"/>
    <col min="7" max="8" width="9.28515625" style="5" bestFit="1" customWidth="1"/>
    <col min="9" max="9" width="9.7109375" style="71" bestFit="1" customWidth="1"/>
    <col min="10" max="10" width="9.5703125" style="71" bestFit="1" customWidth="1"/>
    <col min="11" max="12" width="9.28515625" style="5" bestFit="1" customWidth="1"/>
    <col min="13" max="13" width="9.7109375" style="5" bestFit="1" customWidth="1"/>
    <col min="14" max="14" width="9.5703125" style="5" bestFit="1" customWidth="1"/>
    <col min="15" max="16" width="9.28515625" style="5" bestFit="1" customWidth="1"/>
    <col min="17" max="17" width="9.7109375" style="5" bestFit="1" customWidth="1"/>
    <col min="18" max="18" width="9.5703125" style="5" bestFit="1" customWidth="1"/>
    <col min="19" max="20" width="9.28515625" style="5" bestFit="1" customWidth="1"/>
    <col min="21" max="21" width="9.7109375" bestFit="1" customWidth="1"/>
    <col min="22" max="22" width="9.5703125" bestFit="1" customWidth="1"/>
    <col min="23" max="24" width="9.28515625" style="5" bestFit="1" customWidth="1"/>
    <col min="25" max="25" width="9.7109375" style="5" bestFit="1" customWidth="1"/>
    <col min="26" max="26" width="9.5703125" style="5" bestFit="1" customWidth="1"/>
    <col min="27" max="27" width="9.28515625" style="5" bestFit="1" customWidth="1"/>
    <col min="28" max="28" width="9.28515625" style="5" customWidth="1"/>
    <col min="29" max="29" width="9.7109375" style="5" bestFit="1" customWidth="1"/>
    <col min="30" max="30" width="9.5703125" style="5" bestFit="1" customWidth="1"/>
    <col min="31" max="33" width="9.28515625" style="5" bestFit="1" customWidth="1"/>
    <col min="34" max="35" width="16.42578125" style="5" bestFit="1" customWidth="1"/>
    <col min="36" max="16384" width="9.140625" style="5"/>
  </cols>
  <sheetData>
    <row r="1" spans="1:35">
      <c r="AC1" s="386"/>
      <c r="AD1" s="386"/>
      <c r="AE1" s="386"/>
      <c r="AF1" s="386"/>
      <c r="AG1" s="386"/>
    </row>
    <row r="7" spans="1:35">
      <c r="A7" s="61"/>
      <c r="B7" s="61"/>
      <c r="C7" s="61"/>
      <c r="D7" s="61"/>
      <c r="E7" s="61"/>
      <c r="F7" s="61"/>
      <c r="G7" s="61"/>
      <c r="H7" s="61"/>
      <c r="I7" s="382"/>
      <c r="J7" s="382"/>
      <c r="K7" s="61"/>
      <c r="L7" s="61"/>
      <c r="M7" s="61"/>
      <c r="O7" s="72"/>
      <c r="P7" s="72"/>
      <c r="Q7" s="72"/>
      <c r="R7" s="72"/>
      <c r="S7" s="72"/>
      <c r="T7" s="72"/>
    </row>
    <row r="8" spans="1:35">
      <c r="A8" s="110" t="s">
        <v>441</v>
      </c>
      <c r="B8" s="368" t="s">
        <v>603</v>
      </c>
      <c r="C8" s="368" t="s">
        <v>604</v>
      </c>
      <c r="D8" s="368" t="s">
        <v>605</v>
      </c>
      <c r="E8" s="368" t="s">
        <v>606</v>
      </c>
      <c r="F8" s="368" t="s">
        <v>607</v>
      </c>
      <c r="G8" s="368" t="s">
        <v>608</v>
      </c>
      <c r="H8" s="368" t="s">
        <v>609</v>
      </c>
      <c r="I8" s="368" t="s">
        <v>610</v>
      </c>
      <c r="J8" s="368" t="s">
        <v>611</v>
      </c>
      <c r="K8" s="368" t="s">
        <v>612</v>
      </c>
      <c r="L8" s="368" t="s">
        <v>613</v>
      </c>
      <c r="M8" s="368" t="s">
        <v>614</v>
      </c>
      <c r="N8" s="368" t="s">
        <v>615</v>
      </c>
      <c r="O8" s="368" t="s">
        <v>616</v>
      </c>
      <c r="P8" s="368" t="s">
        <v>617</v>
      </c>
      <c r="Q8" s="368" t="s">
        <v>618</v>
      </c>
      <c r="R8" s="368" t="s">
        <v>619</v>
      </c>
      <c r="S8" s="368" t="s">
        <v>620</v>
      </c>
      <c r="T8" s="368" t="s">
        <v>621</v>
      </c>
      <c r="U8" s="368" t="s">
        <v>622</v>
      </c>
      <c r="V8" s="368" t="s">
        <v>623</v>
      </c>
      <c r="W8" s="368" t="s">
        <v>624</v>
      </c>
      <c r="X8" s="368" t="s">
        <v>625</v>
      </c>
      <c r="Y8" s="368" t="s">
        <v>626</v>
      </c>
      <c r="Z8" s="368" t="s">
        <v>627</v>
      </c>
      <c r="AA8" s="368" t="s">
        <v>628</v>
      </c>
      <c r="AB8" s="368" t="s">
        <v>629</v>
      </c>
      <c r="AC8" s="368" t="s">
        <v>643</v>
      </c>
      <c r="AD8" s="368" t="s">
        <v>648</v>
      </c>
      <c r="AE8" s="368" t="s">
        <v>662</v>
      </c>
      <c r="AF8" s="368" t="s">
        <v>694</v>
      </c>
      <c r="AG8" s="368" t="s">
        <v>704</v>
      </c>
    </row>
    <row r="9" spans="1:35" ht="15" customHeight="1">
      <c r="A9" s="110"/>
      <c r="B9" s="367" t="s">
        <v>10</v>
      </c>
      <c r="C9" s="367" t="s">
        <v>630</v>
      </c>
      <c r="D9" s="367" t="s">
        <v>631</v>
      </c>
      <c r="E9" s="367" t="s">
        <v>632</v>
      </c>
      <c r="F9" s="367" t="s">
        <v>10</v>
      </c>
      <c r="G9" s="367" t="s">
        <v>630</v>
      </c>
      <c r="H9" s="367" t="s">
        <v>631</v>
      </c>
      <c r="I9" s="367" t="s">
        <v>632</v>
      </c>
      <c r="J9" s="367" t="s">
        <v>10</v>
      </c>
      <c r="K9" s="367" t="s">
        <v>630</v>
      </c>
      <c r="L9" s="367" t="s">
        <v>631</v>
      </c>
      <c r="M9" s="367" t="s">
        <v>632</v>
      </c>
      <c r="N9" s="367" t="s">
        <v>10</v>
      </c>
      <c r="O9" s="367" t="s">
        <v>630</v>
      </c>
      <c r="P9" s="367" t="s">
        <v>631</v>
      </c>
      <c r="Q9" s="367" t="s">
        <v>632</v>
      </c>
      <c r="R9" s="367" t="s">
        <v>10</v>
      </c>
      <c r="S9" s="367" t="s">
        <v>630</v>
      </c>
      <c r="T9" s="367" t="s">
        <v>631</v>
      </c>
      <c r="U9" s="367" t="s">
        <v>632</v>
      </c>
      <c r="V9" s="367" t="s">
        <v>10</v>
      </c>
      <c r="W9" s="367" t="s">
        <v>630</v>
      </c>
      <c r="X9" s="367" t="s">
        <v>631</v>
      </c>
      <c r="Y9" s="367" t="s">
        <v>632</v>
      </c>
      <c r="Z9" s="367" t="s">
        <v>10</v>
      </c>
      <c r="AA9" s="367" t="s">
        <v>630</v>
      </c>
      <c r="AB9" s="367" t="s">
        <v>631</v>
      </c>
      <c r="AC9" s="367" t="s">
        <v>632</v>
      </c>
      <c r="AD9" s="367" t="s">
        <v>10</v>
      </c>
      <c r="AE9" s="367" t="s">
        <v>630</v>
      </c>
      <c r="AF9" s="367" t="s">
        <v>631</v>
      </c>
      <c r="AG9" s="367" t="s">
        <v>632</v>
      </c>
    </row>
    <row r="10" spans="1:35" s="25" customFormat="1">
      <c r="A10" s="24" t="s">
        <v>482</v>
      </c>
      <c r="B10" s="217">
        <v>0</v>
      </c>
      <c r="C10" s="262">
        <v>11064</v>
      </c>
      <c r="D10" s="262">
        <v>27314</v>
      </c>
      <c r="E10" s="217">
        <v>17843</v>
      </c>
      <c r="F10" s="217">
        <v>0</v>
      </c>
      <c r="G10" s="217">
        <v>18534</v>
      </c>
      <c r="H10" s="292">
        <v>26824</v>
      </c>
      <c r="I10" s="292">
        <v>16081</v>
      </c>
      <c r="J10" s="217">
        <v>0</v>
      </c>
      <c r="K10" s="64">
        <v>20936</v>
      </c>
      <c r="L10" s="64">
        <v>24475</v>
      </c>
      <c r="M10" s="217">
        <v>11667.99</v>
      </c>
      <c r="N10" s="63">
        <v>0</v>
      </c>
      <c r="O10" s="63">
        <v>19239.28</v>
      </c>
      <c r="P10" s="63">
        <v>24250.92</v>
      </c>
      <c r="Q10" s="63">
        <v>16438.559999999998</v>
      </c>
      <c r="R10" s="63">
        <v>2776.65</v>
      </c>
      <c r="S10" s="63">
        <v>22383.72</v>
      </c>
      <c r="T10" s="64">
        <v>25705.239999999998</v>
      </c>
      <c r="U10" s="64">
        <v>11302.130000000001</v>
      </c>
      <c r="V10" s="64">
        <v>0</v>
      </c>
      <c r="W10" s="64">
        <v>19153.739999999998</v>
      </c>
      <c r="X10" s="64">
        <v>28286.880000000001</v>
      </c>
      <c r="Y10" s="217">
        <v>13251.779999999999</v>
      </c>
      <c r="Z10" s="217">
        <v>524.12</v>
      </c>
      <c r="AA10" s="217">
        <v>22259.190000000002</v>
      </c>
      <c r="AB10" s="217">
        <v>24257.17</v>
      </c>
      <c r="AC10" s="217">
        <v>13049.04</v>
      </c>
      <c r="AD10" s="217">
        <v>159</v>
      </c>
      <c r="AE10" s="217">
        <v>20707.46</v>
      </c>
      <c r="AF10" s="217">
        <v>26704.269999999997</v>
      </c>
      <c r="AG10" s="217">
        <v>12213.08</v>
      </c>
    </row>
    <row r="11" spans="1:35">
      <c r="A11" s="38" t="s">
        <v>483</v>
      </c>
      <c r="B11" s="223">
        <v>0</v>
      </c>
      <c r="C11" s="223">
        <v>6456</v>
      </c>
      <c r="D11" s="223">
        <v>12612</v>
      </c>
      <c r="E11" s="223">
        <v>9231</v>
      </c>
      <c r="F11" s="223">
        <v>0</v>
      </c>
      <c r="G11" s="223">
        <v>11022</v>
      </c>
      <c r="H11" s="293">
        <v>11745</v>
      </c>
      <c r="I11" s="293">
        <v>7688</v>
      </c>
      <c r="J11" s="223">
        <v>0</v>
      </c>
      <c r="K11" s="115">
        <v>11814</v>
      </c>
      <c r="L11" s="115">
        <v>11405</v>
      </c>
      <c r="M11" s="223">
        <v>5960.76</v>
      </c>
      <c r="N11" s="69">
        <v>0</v>
      </c>
      <c r="O11" s="69">
        <v>10020.540000000001</v>
      </c>
      <c r="P11" s="69">
        <v>10578.74</v>
      </c>
      <c r="Q11" s="69">
        <v>8349.49</v>
      </c>
      <c r="R11" s="69">
        <v>1999.33</v>
      </c>
      <c r="S11" s="69">
        <v>11403.7</v>
      </c>
      <c r="T11" s="115">
        <v>11593.33</v>
      </c>
      <c r="U11" s="115">
        <v>6339.49</v>
      </c>
      <c r="V11" s="115">
        <v>0</v>
      </c>
      <c r="W11" s="115">
        <v>10091.049999999999</v>
      </c>
      <c r="X11" s="115">
        <v>12250.29</v>
      </c>
      <c r="Y11" s="223">
        <v>6800.38</v>
      </c>
      <c r="Z11" s="223">
        <v>495.62</v>
      </c>
      <c r="AA11" s="223">
        <v>11152.44</v>
      </c>
      <c r="AB11" s="112">
        <v>10362.81</v>
      </c>
      <c r="AC11" s="112">
        <v>6839.08</v>
      </c>
      <c r="AD11" s="112">
        <v>0</v>
      </c>
      <c r="AE11" s="112">
        <v>10762.7</v>
      </c>
      <c r="AF11" s="112">
        <v>11771.8</v>
      </c>
      <c r="AG11" s="112">
        <v>5997.91</v>
      </c>
    </row>
    <row r="12" spans="1:35">
      <c r="A12" s="38" t="s">
        <v>484</v>
      </c>
      <c r="B12" s="223">
        <v>0</v>
      </c>
      <c r="C12" s="223">
        <v>4608</v>
      </c>
      <c r="D12" s="223">
        <v>14702</v>
      </c>
      <c r="E12" s="223">
        <v>8612</v>
      </c>
      <c r="F12" s="223">
        <v>0</v>
      </c>
      <c r="G12" s="223">
        <v>7512</v>
      </c>
      <c r="H12" s="294">
        <v>15079</v>
      </c>
      <c r="I12" s="294">
        <v>8393</v>
      </c>
      <c r="J12" s="223">
        <v>0</v>
      </c>
      <c r="K12" s="115">
        <v>9123</v>
      </c>
      <c r="L12" s="115">
        <v>13070</v>
      </c>
      <c r="M12" s="223">
        <v>5707.23</v>
      </c>
      <c r="N12" s="69">
        <v>0</v>
      </c>
      <c r="O12" s="69">
        <v>9218.74</v>
      </c>
      <c r="P12" s="69">
        <v>13672.18</v>
      </c>
      <c r="Q12" s="69">
        <v>8089.07</v>
      </c>
      <c r="R12" s="69">
        <v>777.32</v>
      </c>
      <c r="S12" s="69">
        <v>10980.02</v>
      </c>
      <c r="T12" s="115">
        <v>14111.91</v>
      </c>
      <c r="U12" s="115">
        <v>4962.6400000000003</v>
      </c>
      <c r="V12" s="115">
        <v>0</v>
      </c>
      <c r="W12" s="115">
        <v>9062.69</v>
      </c>
      <c r="X12" s="115">
        <v>16036.59</v>
      </c>
      <c r="Y12" s="223">
        <v>6451.4</v>
      </c>
      <c r="Z12" s="223">
        <v>28.5</v>
      </c>
      <c r="AA12" s="223">
        <v>11106.75</v>
      </c>
      <c r="AB12" s="112">
        <v>13894.36</v>
      </c>
      <c r="AC12" s="112">
        <v>6209.96</v>
      </c>
      <c r="AD12" s="112">
        <v>159</v>
      </c>
      <c r="AE12" s="112">
        <v>9944.76</v>
      </c>
      <c r="AF12" s="112">
        <v>14932.47</v>
      </c>
      <c r="AG12" s="112">
        <v>6215.17</v>
      </c>
    </row>
    <row r="13" spans="1:35" s="25" customFormat="1">
      <c r="A13" s="24" t="s">
        <v>485</v>
      </c>
      <c r="B13" s="217">
        <v>0</v>
      </c>
      <c r="C13" s="217">
        <v>119.8</v>
      </c>
      <c r="D13" s="217">
        <v>147</v>
      </c>
      <c r="E13" s="217">
        <v>136.30000000000001</v>
      </c>
      <c r="F13" s="217">
        <v>0</v>
      </c>
      <c r="G13" s="217">
        <v>121.3</v>
      </c>
      <c r="H13" s="295">
        <v>135.4</v>
      </c>
      <c r="I13" s="295">
        <v>134.30000000000001</v>
      </c>
      <c r="J13" s="217">
        <v>0</v>
      </c>
      <c r="K13" s="64">
        <v>124.3</v>
      </c>
      <c r="L13" s="64">
        <v>139.9</v>
      </c>
      <c r="M13" s="296">
        <v>137.69999999999999</v>
      </c>
      <c r="N13" s="136">
        <v>0</v>
      </c>
      <c r="O13" s="136">
        <v>122.6</v>
      </c>
      <c r="P13" s="136">
        <v>136.34126607984473</v>
      </c>
      <c r="Q13" s="136">
        <v>123.52481525491652</v>
      </c>
      <c r="R13" s="136">
        <v>109.86</v>
      </c>
      <c r="S13" s="136">
        <v>121.2</v>
      </c>
      <c r="T13" s="137">
        <v>135.45590315000001</v>
      </c>
      <c r="U13" s="137">
        <v>132.01373430999999</v>
      </c>
      <c r="V13" s="137">
        <v>115.56729920999999</v>
      </c>
      <c r="W13" s="137">
        <v>123.60279540000001</v>
      </c>
      <c r="X13" s="137">
        <v>139.27703959000002</v>
      </c>
      <c r="Y13" s="217">
        <v>133.90762882999999</v>
      </c>
      <c r="Z13" s="217">
        <v>110.79046095999999</v>
      </c>
      <c r="AA13" s="217">
        <v>127.65019248</v>
      </c>
      <c r="AB13" s="111">
        <v>143.62940854000001</v>
      </c>
      <c r="AC13" s="111">
        <v>124.52210650000001</v>
      </c>
      <c r="AD13" s="111">
        <v>119.26016292000001</v>
      </c>
      <c r="AE13" s="111">
        <v>123.17596664449272</v>
      </c>
      <c r="AF13" s="111">
        <v>140.30374095303398</v>
      </c>
      <c r="AG13" s="111">
        <v>143.79538517972648</v>
      </c>
    </row>
    <row r="14" spans="1:35" s="138" customFormat="1">
      <c r="A14" s="127" t="s">
        <v>486</v>
      </c>
      <c r="B14" s="296">
        <v>0</v>
      </c>
      <c r="C14" s="296">
        <v>78.400000000000006</v>
      </c>
      <c r="D14" s="296">
        <v>81.7</v>
      </c>
      <c r="E14" s="296">
        <v>81.092436974789919</v>
      </c>
      <c r="F14" s="296">
        <v>0</v>
      </c>
      <c r="G14" s="296">
        <v>86.5</v>
      </c>
      <c r="H14" s="297">
        <v>86.8</v>
      </c>
      <c r="I14" s="297">
        <v>77.2</v>
      </c>
      <c r="J14" s="296">
        <v>0</v>
      </c>
      <c r="K14" s="137">
        <v>79.5</v>
      </c>
      <c r="L14" s="137">
        <v>73.8</v>
      </c>
      <c r="M14" s="296">
        <v>67.400000000000006</v>
      </c>
      <c r="N14" s="136">
        <v>0</v>
      </c>
      <c r="O14" s="136">
        <v>89.9</v>
      </c>
      <c r="P14" s="136">
        <v>90.329236585960288</v>
      </c>
      <c r="Q14" s="136">
        <v>86.293866896096262</v>
      </c>
      <c r="R14" s="136">
        <v>93.92659467148907</v>
      </c>
      <c r="S14" s="136">
        <v>91.9</v>
      </c>
      <c r="T14" s="137">
        <v>78.40581087000001</v>
      </c>
      <c r="U14" s="137">
        <v>66.241357820000005</v>
      </c>
      <c r="V14" s="137">
        <v>71.222857689999998</v>
      </c>
      <c r="W14" s="137">
        <v>80.654511049999996</v>
      </c>
      <c r="X14" s="137">
        <v>73.817581290000007</v>
      </c>
      <c r="Y14" s="217">
        <v>62.800296240000002</v>
      </c>
      <c r="Z14" s="217">
        <v>67.110914500000007</v>
      </c>
      <c r="AA14" s="217">
        <v>75.114716700000002</v>
      </c>
      <c r="AB14" s="111">
        <v>66.495278960000007</v>
      </c>
      <c r="AC14" s="111">
        <v>61.660261580000004</v>
      </c>
      <c r="AD14" s="111">
        <v>62.893883939999995</v>
      </c>
      <c r="AE14" s="111">
        <v>75.468586543154132</v>
      </c>
      <c r="AF14" s="111">
        <v>70.739513763138291</v>
      </c>
      <c r="AG14" s="111">
        <v>62.34</v>
      </c>
    </row>
    <row r="15" spans="1:35">
      <c r="A15" s="127" t="s">
        <v>487</v>
      </c>
      <c r="B15" s="296">
        <v>0</v>
      </c>
      <c r="C15" s="296">
        <v>9.3923199999999998</v>
      </c>
      <c r="D15" s="296">
        <v>12.0099</v>
      </c>
      <c r="E15" s="296">
        <v>11.052899159663866</v>
      </c>
      <c r="F15" s="296">
        <v>0</v>
      </c>
      <c r="G15" s="296">
        <v>10.492449999999998</v>
      </c>
      <c r="H15" s="297">
        <v>11.75272</v>
      </c>
      <c r="I15" s="297">
        <v>10.36796</v>
      </c>
      <c r="J15" s="296">
        <v>0</v>
      </c>
      <c r="K15" s="137">
        <v>9.88185</v>
      </c>
      <c r="L15" s="137">
        <v>10.324620000000001</v>
      </c>
      <c r="M15" s="296">
        <v>9.2809799999999996</v>
      </c>
      <c r="N15" s="136">
        <v>0</v>
      </c>
      <c r="O15" s="136">
        <v>11.021739999999999</v>
      </c>
      <c r="P15" s="136">
        <v>12.315602480155658</v>
      </c>
      <c r="Q15" s="136">
        <v>10.659433965972646</v>
      </c>
      <c r="R15" s="136">
        <v>10.318775690609788</v>
      </c>
      <c r="S15" s="136">
        <v>11.13828</v>
      </c>
      <c r="T15" s="137">
        <v>10.620529923603939</v>
      </c>
      <c r="U15" s="137">
        <v>8.7447690115831218</v>
      </c>
      <c r="V15" s="137">
        <v>8.2310333052514775</v>
      </c>
      <c r="W15" s="137">
        <v>9.9691230274001903</v>
      </c>
      <c r="X15" s="137">
        <v>10.281094191765375</v>
      </c>
      <c r="Y15" s="217">
        <v>8.4094387593199649</v>
      </c>
      <c r="Z15" s="217">
        <v>7.4352491529021485</v>
      </c>
      <c r="AA15" s="64">
        <v>9.5884080448356706</v>
      </c>
      <c r="AB15" s="64">
        <v>9.5506775877271082</v>
      </c>
      <c r="AC15" s="64">
        <v>7.6780656592826189</v>
      </c>
      <c r="AD15" s="64">
        <v>7.5007348453559715</v>
      </c>
      <c r="AE15" s="111">
        <v>9.2959160987465665</v>
      </c>
      <c r="AF15" s="111">
        <v>9.9250184141669369</v>
      </c>
      <c r="AG15" s="111">
        <v>8.9642043121041493</v>
      </c>
    </row>
    <row r="16" spans="1:35" s="25" customFormat="1">
      <c r="A16" s="24" t="s">
        <v>488</v>
      </c>
      <c r="B16" s="217">
        <v>0</v>
      </c>
      <c r="C16" s="139">
        <v>0.9</v>
      </c>
      <c r="D16" s="139">
        <v>0.91300000000000003</v>
      </c>
      <c r="E16" s="139">
        <v>0.92500000000000004</v>
      </c>
      <c r="F16" s="217">
        <v>0</v>
      </c>
      <c r="G16" s="139">
        <v>0.94299999999999995</v>
      </c>
      <c r="H16" s="139">
        <v>0.94</v>
      </c>
      <c r="I16" s="139">
        <v>0.95499999999999996</v>
      </c>
      <c r="J16" s="217">
        <v>0</v>
      </c>
      <c r="K16" s="139">
        <v>0.97199999999999998</v>
      </c>
      <c r="L16" s="139">
        <v>0.96199999999999997</v>
      </c>
      <c r="M16" s="140">
        <v>0.97799999999999998</v>
      </c>
      <c r="N16" s="63">
        <v>0</v>
      </c>
      <c r="O16" s="140">
        <v>0.97</v>
      </c>
      <c r="P16" s="140">
        <v>0.98</v>
      </c>
      <c r="Q16" s="140">
        <v>0.97920116165692928</v>
      </c>
      <c r="R16" s="139">
        <v>0.98</v>
      </c>
      <c r="S16" s="139">
        <v>0.99</v>
      </c>
      <c r="T16" s="139">
        <v>0.97739044999999991</v>
      </c>
      <c r="U16" s="139">
        <v>0.98139613000000003</v>
      </c>
      <c r="V16" s="139">
        <v>0.97808267000000004</v>
      </c>
      <c r="W16" s="139">
        <v>0.98266388000000005</v>
      </c>
      <c r="X16" s="139">
        <v>0.98129823999999999</v>
      </c>
      <c r="Y16" s="139">
        <v>0.98482062999999997</v>
      </c>
      <c r="Z16" s="139">
        <v>1</v>
      </c>
      <c r="AA16" s="139">
        <v>0.98353937999999996</v>
      </c>
      <c r="AB16" s="139">
        <v>0.98640142000000008</v>
      </c>
      <c r="AC16" s="139">
        <v>0.99210216000000007</v>
      </c>
      <c r="AD16" s="139">
        <v>1</v>
      </c>
      <c r="AE16" s="139">
        <v>0.99</v>
      </c>
      <c r="AF16" s="139">
        <v>0.99</v>
      </c>
      <c r="AG16" s="139">
        <v>1</v>
      </c>
      <c r="AH16" s="429"/>
      <c r="AI16" s="429"/>
    </row>
    <row r="17" spans="1:92">
      <c r="A17" s="24"/>
      <c r="B17" s="217"/>
      <c r="C17" s="223"/>
      <c r="D17" s="223"/>
      <c r="E17" s="223"/>
      <c r="F17" s="217"/>
      <c r="G17" s="223"/>
      <c r="H17" s="294"/>
      <c r="I17" s="294"/>
      <c r="J17" s="217"/>
      <c r="K17" s="223"/>
      <c r="L17" s="223"/>
      <c r="M17" s="223"/>
      <c r="N17" s="69"/>
      <c r="O17" s="69"/>
      <c r="P17" s="69"/>
      <c r="R17" s="69"/>
      <c r="U17" s="5"/>
      <c r="V17" s="5"/>
      <c r="Y17" s="223"/>
      <c r="Z17" s="223"/>
      <c r="AA17" s="223"/>
      <c r="AB17" s="223"/>
      <c r="AC17" s="223"/>
      <c r="AD17" s="223"/>
      <c r="AE17" s="223"/>
      <c r="AF17" s="223"/>
      <c r="AG17" s="223"/>
      <c r="AH17" s="420"/>
      <c r="AI17" s="429"/>
    </row>
    <row r="18" spans="1:92">
      <c r="A18" s="141" t="s">
        <v>489</v>
      </c>
      <c r="B18" s="223"/>
      <c r="C18" s="223"/>
      <c r="D18" s="223"/>
      <c r="E18" s="223"/>
      <c r="F18" s="223"/>
      <c r="G18" s="223"/>
      <c r="H18" s="223"/>
      <c r="I18" s="223"/>
      <c r="J18" s="223"/>
      <c r="K18" s="223"/>
      <c r="L18" s="223"/>
      <c r="M18" s="223"/>
      <c r="N18" s="69"/>
      <c r="O18" s="69"/>
      <c r="P18" s="69"/>
      <c r="R18" s="69"/>
      <c r="U18" s="5"/>
      <c r="V18" s="5"/>
      <c r="Y18" s="223"/>
      <c r="Z18" s="223"/>
      <c r="AA18" s="223"/>
      <c r="AB18" s="223"/>
      <c r="AC18" s="223"/>
      <c r="AD18" s="223"/>
      <c r="AE18" s="223"/>
      <c r="AF18" s="223"/>
      <c r="AG18" s="223"/>
      <c r="AH18" s="420"/>
      <c r="AI18" s="429"/>
    </row>
    <row r="19" spans="1:92" s="25" customFormat="1">
      <c r="A19" s="24" t="s">
        <v>490</v>
      </c>
      <c r="B19" s="217">
        <v>0</v>
      </c>
      <c r="C19" s="262">
        <v>643</v>
      </c>
      <c r="D19" s="262">
        <v>2152</v>
      </c>
      <c r="E19" s="217">
        <v>1361</v>
      </c>
      <c r="F19" s="217">
        <v>0</v>
      </c>
      <c r="G19" s="217">
        <v>1190</v>
      </c>
      <c r="H19" s="292">
        <v>2128</v>
      </c>
      <c r="I19" s="292">
        <v>1175</v>
      </c>
      <c r="J19" s="217">
        <v>0</v>
      </c>
      <c r="K19" s="217">
        <v>1353</v>
      </c>
      <c r="L19" s="217">
        <v>1881.18</v>
      </c>
      <c r="M19" s="217">
        <v>847.04</v>
      </c>
      <c r="N19" s="63">
        <v>0</v>
      </c>
      <c r="O19" s="63">
        <v>1240.7</v>
      </c>
      <c r="P19" s="63">
        <v>1807.25</v>
      </c>
      <c r="Q19" s="63">
        <v>1016.09</v>
      </c>
      <c r="R19" s="63">
        <v>136.38</v>
      </c>
      <c r="S19" s="63">
        <v>1420.24</v>
      </c>
      <c r="T19" s="64">
        <v>1984.2200000000003</v>
      </c>
      <c r="U19" s="64">
        <v>822.29</v>
      </c>
      <c r="V19" s="64">
        <v>0</v>
      </c>
      <c r="W19" s="64">
        <v>1242.4000000000001</v>
      </c>
      <c r="X19" s="64">
        <v>2212.37</v>
      </c>
      <c r="Y19" s="217">
        <v>827.63</v>
      </c>
      <c r="Z19" s="217">
        <v>11.13</v>
      </c>
      <c r="AA19" s="217">
        <v>1314.1969999999999</v>
      </c>
      <c r="AB19" s="217">
        <v>1645.4570000000001</v>
      </c>
      <c r="AC19" s="217">
        <v>705.33</v>
      </c>
      <c r="AD19" s="217">
        <v>5.8599999999999994</v>
      </c>
      <c r="AE19" s="217">
        <v>1176.72</v>
      </c>
      <c r="AF19" s="217">
        <v>1823.7800000000002</v>
      </c>
      <c r="AG19" s="217">
        <v>790.8599999999999</v>
      </c>
    </row>
    <row r="20" spans="1:92" ht="15.75" customHeight="1">
      <c r="A20" s="38" t="s">
        <v>491</v>
      </c>
      <c r="B20" s="223">
        <v>0</v>
      </c>
      <c r="C20" s="223">
        <v>396</v>
      </c>
      <c r="D20" s="223">
        <v>1275</v>
      </c>
      <c r="E20" s="223">
        <v>904</v>
      </c>
      <c r="F20" s="223">
        <v>0</v>
      </c>
      <c r="G20" s="223">
        <v>866</v>
      </c>
      <c r="H20" s="293">
        <v>1337</v>
      </c>
      <c r="I20" s="293">
        <v>788</v>
      </c>
      <c r="J20" s="223">
        <v>0</v>
      </c>
      <c r="K20" s="223">
        <v>929</v>
      </c>
      <c r="L20" s="223">
        <v>1206.3699999999999</v>
      </c>
      <c r="M20" s="223">
        <v>525.54</v>
      </c>
      <c r="N20" s="69">
        <v>0</v>
      </c>
      <c r="O20" s="69">
        <v>868.27</v>
      </c>
      <c r="P20" s="69">
        <v>1241.19</v>
      </c>
      <c r="Q20" s="69">
        <v>749.58</v>
      </c>
      <c r="R20" s="69">
        <v>98.26</v>
      </c>
      <c r="S20" s="69">
        <v>1034.24</v>
      </c>
      <c r="T20" s="115">
        <v>1348.38</v>
      </c>
      <c r="U20" s="115">
        <v>619.27</v>
      </c>
      <c r="V20" s="115">
        <v>0</v>
      </c>
      <c r="W20" s="115">
        <v>921.64</v>
      </c>
      <c r="X20" s="115">
        <v>1433.44</v>
      </c>
      <c r="Y20" s="223">
        <v>565.24</v>
      </c>
      <c r="Z20" s="223">
        <v>11.13</v>
      </c>
      <c r="AA20" s="223">
        <v>871.83900000000006</v>
      </c>
      <c r="AB20" s="112">
        <v>1011.896</v>
      </c>
      <c r="AC20" s="112">
        <v>434.7</v>
      </c>
      <c r="AD20" s="112">
        <v>3.59</v>
      </c>
      <c r="AE20" s="112">
        <v>722.49</v>
      </c>
      <c r="AF20" s="112">
        <v>1100.67</v>
      </c>
      <c r="AG20" s="112">
        <v>502.46</v>
      </c>
    </row>
    <row r="21" spans="1:92">
      <c r="A21" s="38" t="s">
        <v>492</v>
      </c>
      <c r="B21" s="223">
        <v>0</v>
      </c>
      <c r="C21" s="223">
        <v>247</v>
      </c>
      <c r="D21" s="223">
        <v>877</v>
      </c>
      <c r="E21" s="223">
        <v>457</v>
      </c>
      <c r="F21" s="223">
        <v>0</v>
      </c>
      <c r="G21" s="223">
        <v>323</v>
      </c>
      <c r="H21" s="294">
        <v>791</v>
      </c>
      <c r="I21" s="294">
        <v>387</v>
      </c>
      <c r="J21" s="223">
        <v>0</v>
      </c>
      <c r="K21" s="223">
        <v>424</v>
      </c>
      <c r="L21" s="223">
        <v>674.81</v>
      </c>
      <c r="M21" s="223">
        <v>321.5</v>
      </c>
      <c r="N21" s="69">
        <v>0</v>
      </c>
      <c r="O21" s="69">
        <v>372.43</v>
      </c>
      <c r="P21" s="69">
        <v>566.05999999999995</v>
      </c>
      <c r="Q21" s="69">
        <v>266.51</v>
      </c>
      <c r="R21" s="69">
        <v>38.119999999999997</v>
      </c>
      <c r="S21" s="69">
        <v>386</v>
      </c>
      <c r="T21" s="115">
        <v>635.84</v>
      </c>
      <c r="U21" s="115">
        <v>203.02</v>
      </c>
      <c r="V21" s="115">
        <v>0</v>
      </c>
      <c r="W21" s="115">
        <v>320.76</v>
      </c>
      <c r="X21" s="115">
        <v>778.93</v>
      </c>
      <c r="Y21" s="223">
        <v>262.39</v>
      </c>
      <c r="Z21" s="223">
        <v>0</v>
      </c>
      <c r="AA21" s="223">
        <v>442.358</v>
      </c>
      <c r="AB21" s="112">
        <v>633.55999999999995</v>
      </c>
      <c r="AC21" s="112">
        <v>270.63</v>
      </c>
      <c r="AD21" s="112">
        <v>2.27</v>
      </c>
      <c r="AE21" s="112">
        <v>454.23</v>
      </c>
      <c r="AF21" s="112">
        <v>723.11</v>
      </c>
      <c r="AG21" s="112">
        <v>288.39999999999998</v>
      </c>
    </row>
    <row r="22" spans="1:92" s="25" customFormat="1">
      <c r="A22" s="24" t="s">
        <v>444</v>
      </c>
      <c r="B22" s="217">
        <v>0</v>
      </c>
      <c r="C22" s="217">
        <v>350</v>
      </c>
      <c r="D22" s="217">
        <v>924</v>
      </c>
      <c r="E22" s="217">
        <v>628</v>
      </c>
      <c r="F22" s="217">
        <v>0</v>
      </c>
      <c r="G22" s="217">
        <v>595</v>
      </c>
      <c r="H22" s="295">
        <v>884</v>
      </c>
      <c r="I22" s="295">
        <v>558</v>
      </c>
      <c r="J22" s="217">
        <v>0</v>
      </c>
      <c r="K22" s="217">
        <v>705</v>
      </c>
      <c r="L22" s="217">
        <v>903.01</v>
      </c>
      <c r="M22" s="217">
        <v>454.45000000000005</v>
      </c>
      <c r="N22" s="63">
        <v>0</v>
      </c>
      <c r="O22" s="63">
        <v>614.03</v>
      </c>
      <c r="P22" s="63">
        <v>867.85</v>
      </c>
      <c r="Q22" s="63">
        <v>586.54999999999995</v>
      </c>
      <c r="R22" s="63">
        <v>80.5</v>
      </c>
      <c r="S22" s="63">
        <v>738.03</v>
      </c>
      <c r="T22" s="64">
        <v>844.79</v>
      </c>
      <c r="U22" s="64">
        <v>407.41</v>
      </c>
      <c r="V22" s="64">
        <v>0</v>
      </c>
      <c r="W22" s="64">
        <v>589.29</v>
      </c>
      <c r="X22" s="64">
        <v>1023.84</v>
      </c>
      <c r="Y22" s="217">
        <v>561.26</v>
      </c>
      <c r="Z22" s="217">
        <v>31.97</v>
      </c>
      <c r="AA22" s="217">
        <v>873.38900000000001</v>
      </c>
      <c r="AB22" s="217">
        <v>1084.1690000000001</v>
      </c>
      <c r="AC22" s="217">
        <v>546.10699999999997</v>
      </c>
      <c r="AD22" s="217">
        <v>10.96</v>
      </c>
      <c r="AE22" s="217">
        <v>773.5</v>
      </c>
      <c r="AF22" s="217">
        <v>1128.56</v>
      </c>
      <c r="AG22" s="217">
        <v>589.26</v>
      </c>
    </row>
    <row r="23" spans="1:92">
      <c r="A23" s="38" t="s">
        <v>493</v>
      </c>
      <c r="B23" s="223">
        <v>0</v>
      </c>
      <c r="C23" s="223">
        <v>131</v>
      </c>
      <c r="D23" s="223">
        <v>408</v>
      </c>
      <c r="E23" s="223">
        <v>294</v>
      </c>
      <c r="F23" s="223">
        <v>0</v>
      </c>
      <c r="G23" s="223">
        <v>260</v>
      </c>
      <c r="H23" s="294">
        <v>456</v>
      </c>
      <c r="I23" s="294">
        <v>271</v>
      </c>
      <c r="J23" s="223">
        <v>0</v>
      </c>
      <c r="K23" s="223">
        <v>313</v>
      </c>
      <c r="L23" s="223">
        <v>406.82</v>
      </c>
      <c r="M23" s="223">
        <v>186.28</v>
      </c>
      <c r="N23" s="69">
        <v>0</v>
      </c>
      <c r="O23" s="69">
        <v>234.58</v>
      </c>
      <c r="P23" s="69">
        <v>369.36</v>
      </c>
      <c r="Q23" s="69">
        <v>244.14</v>
      </c>
      <c r="R23" s="69">
        <v>11.22</v>
      </c>
      <c r="S23" s="69">
        <v>279.49</v>
      </c>
      <c r="T23" s="115">
        <v>328.66</v>
      </c>
      <c r="U23" s="115">
        <v>135.41999999999999</v>
      </c>
      <c r="V23" s="115">
        <v>0</v>
      </c>
      <c r="W23" s="115">
        <v>200.94</v>
      </c>
      <c r="X23" s="115">
        <v>465.87</v>
      </c>
      <c r="Y23" s="223">
        <v>229.95</v>
      </c>
      <c r="Z23" s="223">
        <v>5.07</v>
      </c>
      <c r="AA23" s="223">
        <v>328.52199999999999</v>
      </c>
      <c r="AB23" s="112">
        <v>392.33100000000002</v>
      </c>
      <c r="AC23" s="112">
        <v>200.56700000000001</v>
      </c>
      <c r="AD23" s="112">
        <v>7.5439999999999996</v>
      </c>
      <c r="AE23" s="112">
        <v>297.10000000000002</v>
      </c>
      <c r="AF23" s="112">
        <v>454.21</v>
      </c>
      <c r="AG23" s="112">
        <v>253.92</v>
      </c>
    </row>
    <row r="24" spans="1:92">
      <c r="A24" s="38" t="s">
        <v>494</v>
      </c>
      <c r="B24" s="223">
        <v>0</v>
      </c>
      <c r="C24" s="223">
        <v>219</v>
      </c>
      <c r="D24" s="223">
        <v>516</v>
      </c>
      <c r="E24" s="223">
        <v>334</v>
      </c>
      <c r="F24" s="223">
        <v>0</v>
      </c>
      <c r="G24" s="223">
        <v>335</v>
      </c>
      <c r="H24" s="294">
        <v>428</v>
      </c>
      <c r="I24" s="294">
        <v>287</v>
      </c>
      <c r="J24" s="223">
        <v>0</v>
      </c>
      <c r="K24" s="223">
        <v>392</v>
      </c>
      <c r="L24" s="223">
        <v>496.19</v>
      </c>
      <c r="M24" s="223">
        <v>268.17</v>
      </c>
      <c r="N24" s="69">
        <v>0</v>
      </c>
      <c r="O24" s="69">
        <v>379.45</v>
      </c>
      <c r="P24" s="69">
        <v>498.49</v>
      </c>
      <c r="Q24" s="69">
        <v>342.41</v>
      </c>
      <c r="R24" s="69">
        <v>69.28</v>
      </c>
      <c r="S24" s="69">
        <v>458.54</v>
      </c>
      <c r="T24" s="115">
        <v>516.13</v>
      </c>
      <c r="U24" s="115">
        <v>271.99</v>
      </c>
      <c r="V24" s="115">
        <v>0</v>
      </c>
      <c r="W24" s="115">
        <v>388.35</v>
      </c>
      <c r="X24" s="115">
        <v>557.97</v>
      </c>
      <c r="Y24" s="223">
        <v>331.31</v>
      </c>
      <c r="Z24" s="223">
        <v>26.9</v>
      </c>
      <c r="AA24" s="223">
        <v>544.86599999999999</v>
      </c>
      <c r="AB24" s="112">
        <v>691.83799999999997</v>
      </c>
      <c r="AC24" s="112">
        <v>345.54199999999997</v>
      </c>
      <c r="AD24" s="112">
        <v>3.4159999999999999</v>
      </c>
      <c r="AE24" s="112">
        <v>476.4</v>
      </c>
      <c r="AF24" s="112">
        <v>674.35</v>
      </c>
      <c r="AG24" s="112">
        <v>335.34</v>
      </c>
    </row>
    <row r="25" spans="1:92" s="25" customFormat="1">
      <c r="A25" s="24" t="s">
        <v>653</v>
      </c>
      <c r="B25" s="217">
        <v>0</v>
      </c>
      <c r="C25" s="217">
        <v>1203</v>
      </c>
      <c r="D25" s="217">
        <v>3630.4</v>
      </c>
      <c r="E25" s="217">
        <v>2365.8000000000002</v>
      </c>
      <c r="F25" s="217">
        <v>0</v>
      </c>
      <c r="G25" s="217">
        <v>2142</v>
      </c>
      <c r="H25" s="295">
        <v>3542.4</v>
      </c>
      <c r="I25" s="295">
        <v>2067.8000000000002</v>
      </c>
      <c r="J25" s="217">
        <v>0</v>
      </c>
      <c r="K25" s="217">
        <v>2481</v>
      </c>
      <c r="L25" s="217">
        <v>3325.9960000000001</v>
      </c>
      <c r="M25" s="217">
        <v>1574.16</v>
      </c>
      <c r="N25" s="64">
        <v>0</v>
      </c>
      <c r="O25" s="64">
        <v>2223.1480000000001</v>
      </c>
      <c r="P25" s="64">
        <v>3195.8100000000004</v>
      </c>
      <c r="Q25" s="64">
        <v>1954.5700000000002</v>
      </c>
      <c r="R25" s="64">
        <v>265.18</v>
      </c>
      <c r="S25" s="64">
        <v>2601.0879999999997</v>
      </c>
      <c r="T25" s="64">
        <v>3335.884</v>
      </c>
      <c r="U25" s="64">
        <v>1474.1460000000002</v>
      </c>
      <c r="V25" s="64">
        <v>0</v>
      </c>
      <c r="W25" s="64">
        <v>2185.2640000000001</v>
      </c>
      <c r="X25" s="64">
        <v>3850.5140000000001</v>
      </c>
      <c r="Y25" s="217">
        <v>1725.6460000000002</v>
      </c>
      <c r="Z25" s="217">
        <v>62.282000000000004</v>
      </c>
      <c r="AA25" s="217">
        <v>2711.6194</v>
      </c>
      <c r="AB25" s="217">
        <v>3380.1274000000003</v>
      </c>
      <c r="AC25" s="217">
        <v>1579.1012000000001</v>
      </c>
      <c r="AD25" s="217">
        <v>23.396000000000001</v>
      </c>
      <c r="AE25" s="217">
        <v>2414.3200000000002</v>
      </c>
      <c r="AF25" s="217">
        <v>3629.4760000000001</v>
      </c>
      <c r="AG25" s="217">
        <v>1733.6759999999999</v>
      </c>
      <c r="AH25" s="424"/>
      <c r="AI25" s="422"/>
    </row>
    <row r="26" spans="1:92">
      <c r="A26" s="38"/>
      <c r="B26" s="294"/>
      <c r="C26" s="294"/>
      <c r="D26" s="294"/>
      <c r="E26" s="294"/>
      <c r="F26" s="294"/>
      <c r="G26" s="294"/>
      <c r="H26" s="294"/>
      <c r="I26" s="294"/>
      <c r="J26" s="217"/>
      <c r="K26" s="223"/>
      <c r="L26" s="223"/>
      <c r="M26" s="223"/>
      <c r="N26" s="69"/>
      <c r="O26" s="69"/>
      <c r="P26" s="69"/>
      <c r="Q26" s="69"/>
      <c r="U26" s="5"/>
      <c r="V26" s="5"/>
      <c r="Y26" s="223"/>
      <c r="Z26" s="223"/>
      <c r="AA26" s="223"/>
      <c r="AB26" s="223"/>
      <c r="AC26" s="223"/>
      <c r="AD26" s="223"/>
      <c r="AE26" s="223"/>
      <c r="AF26" s="223"/>
      <c r="AG26" s="223"/>
    </row>
    <row r="27" spans="1:92" s="25" customFormat="1">
      <c r="A27" s="141" t="s">
        <v>495</v>
      </c>
      <c r="B27" s="217"/>
      <c r="C27" s="217"/>
      <c r="D27" s="217"/>
      <c r="E27" s="217"/>
      <c r="F27" s="217"/>
      <c r="G27" s="217"/>
      <c r="H27" s="295"/>
      <c r="I27" s="295"/>
      <c r="J27" s="217"/>
      <c r="K27" s="217"/>
      <c r="L27" s="217"/>
      <c r="M27" s="217"/>
      <c r="N27" s="63"/>
      <c r="O27" s="63"/>
      <c r="P27" s="63"/>
      <c r="Q27" s="63"/>
      <c r="Y27" s="217"/>
      <c r="Z27" s="217"/>
      <c r="AA27" s="217"/>
      <c r="AB27" s="139"/>
      <c r="AC27" s="217"/>
      <c r="AD27" s="217"/>
      <c r="AE27" s="139"/>
      <c r="AF27" s="139"/>
      <c r="AG27" s="139"/>
    </row>
    <row r="28" spans="1:92" s="25" customFormat="1">
      <c r="A28" s="26" t="s">
        <v>654</v>
      </c>
      <c r="B28" s="217">
        <v>0</v>
      </c>
      <c r="C28" s="217">
        <v>0</v>
      </c>
      <c r="D28" s="217">
        <v>0</v>
      </c>
      <c r="E28" s="217">
        <v>0</v>
      </c>
      <c r="F28" s="217">
        <v>0</v>
      </c>
      <c r="G28" s="217">
        <v>0</v>
      </c>
      <c r="H28" s="217">
        <v>0</v>
      </c>
      <c r="I28" s="217">
        <v>0</v>
      </c>
      <c r="J28" s="217">
        <v>2237.1629388152696</v>
      </c>
      <c r="K28" s="217">
        <v>1251.6903643812361</v>
      </c>
      <c r="L28" s="217">
        <v>1741.1471790836913</v>
      </c>
      <c r="M28" s="217">
        <v>1974.637318464698</v>
      </c>
      <c r="N28" s="217">
        <v>2399.3720393909789</v>
      </c>
      <c r="O28" s="217">
        <v>902.86597807045598</v>
      </c>
      <c r="P28" s="217">
        <v>1882.413239666419</v>
      </c>
      <c r="Q28" s="217">
        <v>2180.2825640000001</v>
      </c>
      <c r="R28" s="217">
        <v>2530.3261101999997</v>
      </c>
      <c r="S28" s="217">
        <v>1863.816</v>
      </c>
      <c r="T28" s="217">
        <v>1804.6590000000001</v>
      </c>
      <c r="U28" s="217">
        <v>1916.3045068479998</v>
      </c>
      <c r="V28" s="217">
        <v>1620.461619274</v>
      </c>
      <c r="W28" s="217">
        <v>1606.4840679079998</v>
      </c>
      <c r="X28" s="217">
        <v>2348.8181347620002</v>
      </c>
      <c r="Y28" s="217">
        <v>1887.428809254</v>
      </c>
      <c r="Z28" s="217">
        <v>2131.1128326039998</v>
      </c>
      <c r="AA28" s="217">
        <v>1278.3630720400001</v>
      </c>
      <c r="AB28" s="217">
        <v>2076.4341072000007</v>
      </c>
      <c r="AC28" s="217">
        <v>1717.9495580000003</v>
      </c>
      <c r="AD28" s="217">
        <v>2479.9146742600001</v>
      </c>
      <c r="AE28" s="217">
        <v>1242.5221415400001</v>
      </c>
      <c r="AF28" s="217">
        <v>1834.7029215999999</v>
      </c>
      <c r="AG28" s="217">
        <v>1721.3879999999999</v>
      </c>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c r="BI28" s="217"/>
      <c r="BJ28" s="217"/>
      <c r="BK28" s="428"/>
      <c r="BL28" s="428"/>
      <c r="BM28" s="428"/>
      <c r="BN28" s="428"/>
      <c r="BO28" s="428"/>
      <c r="BP28" s="428"/>
      <c r="BQ28" s="428"/>
      <c r="BR28" s="428"/>
      <c r="BS28" s="428"/>
      <c r="BT28" s="428"/>
      <c r="BU28" s="428"/>
      <c r="BV28" s="428"/>
      <c r="BW28" s="428"/>
      <c r="BX28" s="428"/>
      <c r="BY28" s="428"/>
      <c r="BZ28" s="428"/>
      <c r="CA28" s="428"/>
      <c r="CB28" s="428"/>
      <c r="CC28" s="428"/>
      <c r="CD28" s="428"/>
      <c r="CE28" s="428"/>
      <c r="CF28" s="428"/>
      <c r="CG28" s="428"/>
      <c r="CH28" s="428"/>
      <c r="CI28" s="428"/>
      <c r="CJ28" s="428"/>
      <c r="CK28" s="428"/>
      <c r="CL28" s="428"/>
      <c r="CM28" s="428"/>
      <c r="CN28" s="428"/>
    </row>
    <row r="29" spans="1:92" s="27" customFormat="1">
      <c r="A29" s="26" t="s">
        <v>496</v>
      </c>
      <c r="B29" s="262">
        <v>702.6</v>
      </c>
      <c r="C29" s="262">
        <v>600</v>
      </c>
      <c r="D29" s="262">
        <v>1219.2</v>
      </c>
      <c r="E29" s="217">
        <v>1217.8</v>
      </c>
      <c r="F29" s="217">
        <v>1192.7</v>
      </c>
      <c r="G29" s="217">
        <v>830.3</v>
      </c>
      <c r="H29" s="292">
        <v>1510</v>
      </c>
      <c r="I29" s="292">
        <v>937.1</v>
      </c>
      <c r="J29" s="217">
        <v>1322.3</v>
      </c>
      <c r="K29" s="217">
        <v>642.20000000000005</v>
      </c>
      <c r="L29" s="217">
        <v>1163.69</v>
      </c>
      <c r="M29" s="217">
        <v>1304.55</v>
      </c>
      <c r="N29" s="63">
        <v>1440.21</v>
      </c>
      <c r="O29" s="63">
        <v>544.71</v>
      </c>
      <c r="P29" s="63">
        <v>1368.52</v>
      </c>
      <c r="Q29" s="63">
        <v>1270.2</v>
      </c>
      <c r="R29" s="63">
        <v>1499.19</v>
      </c>
      <c r="S29" s="63">
        <v>970.59</v>
      </c>
      <c r="T29" s="64">
        <v>1175.3300000000002</v>
      </c>
      <c r="U29" s="64">
        <v>1049.08</v>
      </c>
      <c r="V29" s="64">
        <v>1076.1198796899998</v>
      </c>
      <c r="W29" s="64">
        <v>1042.6876956999999</v>
      </c>
      <c r="X29" s="64">
        <v>1370.5264154899999</v>
      </c>
      <c r="Y29" s="64">
        <v>1070.5527363900001</v>
      </c>
      <c r="Z29" s="217">
        <v>1198.9493706200001</v>
      </c>
      <c r="AA29" s="217">
        <v>726.96307203999993</v>
      </c>
      <c r="AB29" s="217">
        <v>989.03410720000034</v>
      </c>
      <c r="AC29" s="217">
        <v>578.54955799999993</v>
      </c>
      <c r="AD29" s="217">
        <v>1397.5902006599999</v>
      </c>
      <c r="AE29" s="217">
        <v>650.9999999800001</v>
      </c>
      <c r="AF29" s="217">
        <v>513.99999999999977</v>
      </c>
      <c r="AG29" s="217">
        <v>854.9</v>
      </c>
      <c r="AI29" s="403"/>
      <c r="AJ29" s="403"/>
      <c r="AK29" s="217"/>
      <c r="AL29" s="217"/>
      <c r="AM29" s="292"/>
      <c r="AN29" s="292"/>
      <c r="AO29" s="217"/>
      <c r="AP29" s="217"/>
      <c r="AQ29" s="217"/>
      <c r="AR29" s="217"/>
      <c r="AS29" s="64"/>
      <c r="AT29" s="64"/>
      <c r="AU29" s="64"/>
      <c r="AV29" s="64"/>
      <c r="AW29" s="64"/>
      <c r="AX29" s="64"/>
      <c r="AY29" s="64"/>
      <c r="AZ29" s="64"/>
      <c r="BA29" s="64"/>
      <c r="BB29" s="64"/>
      <c r="BC29" s="64"/>
      <c r="BD29" s="64"/>
      <c r="BE29" s="217"/>
      <c r="BF29" s="217"/>
      <c r="BG29" s="217"/>
      <c r="BH29" s="217"/>
      <c r="BI29" s="217"/>
      <c r="BJ29" s="217"/>
      <c r="BK29" s="428"/>
      <c r="BL29" s="428"/>
      <c r="BM29" s="428"/>
      <c r="BN29" s="428"/>
      <c r="BO29" s="428"/>
      <c r="BP29" s="428"/>
      <c r="BQ29" s="428"/>
      <c r="BR29" s="428"/>
      <c r="BS29" s="428"/>
      <c r="BT29" s="428"/>
      <c r="BU29" s="428"/>
      <c r="BV29" s="428"/>
      <c r="BW29" s="428"/>
      <c r="BX29" s="428"/>
      <c r="BY29" s="428"/>
      <c r="BZ29" s="428"/>
      <c r="CA29" s="428"/>
      <c r="CB29" s="428"/>
      <c r="CC29" s="428"/>
      <c r="CD29" s="428"/>
      <c r="CE29" s="428"/>
      <c r="CF29" s="428"/>
      <c r="CG29" s="428"/>
      <c r="CH29" s="428"/>
      <c r="CI29" s="428"/>
      <c r="CJ29" s="428"/>
      <c r="CK29" s="428"/>
      <c r="CL29" s="428"/>
      <c r="CM29" s="428"/>
      <c r="CN29" s="428"/>
    </row>
    <row r="30" spans="1:92" s="6" customFormat="1">
      <c r="A30" s="91" t="s">
        <v>497</v>
      </c>
      <c r="B30" s="265">
        <v>254.3</v>
      </c>
      <c r="C30" s="265">
        <v>206.9</v>
      </c>
      <c r="D30" s="265">
        <v>270.8</v>
      </c>
      <c r="E30" s="223">
        <v>251.8</v>
      </c>
      <c r="F30" s="223">
        <v>224.4</v>
      </c>
      <c r="G30" s="223">
        <v>225</v>
      </c>
      <c r="H30" s="293">
        <v>248.6</v>
      </c>
      <c r="I30" s="293">
        <v>305.3</v>
      </c>
      <c r="J30" s="223">
        <v>299.7</v>
      </c>
      <c r="K30" s="223">
        <v>248.3</v>
      </c>
      <c r="L30" s="223">
        <v>290.81</v>
      </c>
      <c r="M30" s="223">
        <v>292.03999999999996</v>
      </c>
      <c r="N30" s="69">
        <v>308.06</v>
      </c>
      <c r="O30" s="69">
        <v>174.05</v>
      </c>
      <c r="P30" s="69">
        <v>271.64</v>
      </c>
      <c r="Q30" s="69">
        <v>287.55</v>
      </c>
      <c r="R30" s="69">
        <v>276.47000000000003</v>
      </c>
      <c r="S30" s="69">
        <v>208.59</v>
      </c>
      <c r="T30" s="115">
        <v>268.15688163999999</v>
      </c>
      <c r="U30" s="115">
        <v>267.14906271000001</v>
      </c>
      <c r="V30" s="115">
        <v>239.31758616999997</v>
      </c>
      <c r="W30" s="115">
        <v>237.52669330000001</v>
      </c>
      <c r="X30" s="115">
        <v>274.41919027</v>
      </c>
      <c r="Y30" s="115">
        <v>316.92714362999999</v>
      </c>
      <c r="Z30" s="223">
        <v>283.25053550000001</v>
      </c>
      <c r="AA30" s="223">
        <v>229.24724053999998</v>
      </c>
      <c r="AB30" s="112">
        <v>357.72679518000007</v>
      </c>
      <c r="AC30" s="112">
        <v>329.95511333999991</v>
      </c>
      <c r="AD30" s="112">
        <v>342.69020065999996</v>
      </c>
      <c r="AE30" s="112">
        <v>250.99999998000007</v>
      </c>
      <c r="AF30" s="112">
        <v>353.99999999999983</v>
      </c>
      <c r="AG30" s="112">
        <v>376.5</v>
      </c>
      <c r="AH30" s="265"/>
      <c r="AI30" s="265"/>
      <c r="AJ30" s="223"/>
      <c r="AK30" s="223"/>
      <c r="AL30" s="223"/>
      <c r="AM30" s="293"/>
      <c r="AN30" s="293"/>
      <c r="AO30" s="223"/>
      <c r="AP30" s="223"/>
      <c r="AQ30" s="223"/>
      <c r="AR30" s="223"/>
      <c r="AS30" s="115"/>
      <c r="AT30" s="115"/>
      <c r="AU30" s="115"/>
      <c r="AV30" s="115"/>
      <c r="AW30" s="115"/>
      <c r="AX30" s="115"/>
      <c r="AY30" s="115"/>
      <c r="AZ30" s="115"/>
      <c r="BA30" s="115"/>
      <c r="BB30" s="115"/>
      <c r="BC30" s="115"/>
      <c r="BD30" s="115"/>
      <c r="BE30" s="223"/>
      <c r="BF30" s="223"/>
      <c r="BG30" s="112"/>
      <c r="BH30" s="112"/>
      <c r="BI30" s="112"/>
      <c r="BJ30" s="112"/>
      <c r="BK30" s="428"/>
      <c r="BL30" s="428"/>
      <c r="BM30" s="428"/>
      <c r="BN30" s="428"/>
      <c r="BO30" s="428"/>
      <c r="BP30" s="428"/>
      <c r="BQ30" s="428"/>
      <c r="BR30" s="428"/>
      <c r="BS30" s="428"/>
      <c r="BT30" s="428"/>
      <c r="BU30" s="428"/>
      <c r="BV30" s="428"/>
      <c r="BW30" s="428"/>
      <c r="BX30" s="428"/>
      <c r="BY30" s="428"/>
      <c r="BZ30" s="428"/>
      <c r="CA30" s="428"/>
      <c r="CB30" s="428"/>
      <c r="CC30" s="428"/>
      <c r="CD30" s="428"/>
      <c r="CE30" s="428"/>
      <c r="CF30" s="428"/>
      <c r="CG30" s="428"/>
      <c r="CH30" s="428"/>
      <c r="CI30" s="428"/>
      <c r="CJ30" s="428"/>
      <c r="CK30" s="428"/>
      <c r="CL30" s="428"/>
      <c r="CM30" s="428"/>
      <c r="CN30" s="428"/>
    </row>
    <row r="31" spans="1:92" s="6" customFormat="1">
      <c r="A31" s="91" t="s">
        <v>498</v>
      </c>
      <c r="B31" s="265">
        <v>448.4</v>
      </c>
      <c r="C31" s="265">
        <v>393.1</v>
      </c>
      <c r="D31" s="265">
        <v>948.4</v>
      </c>
      <c r="E31" s="223">
        <v>966</v>
      </c>
      <c r="F31" s="223">
        <v>968.2</v>
      </c>
      <c r="G31" s="223">
        <v>605.29999999999995</v>
      </c>
      <c r="H31" s="293">
        <v>1261.3</v>
      </c>
      <c r="I31" s="293">
        <v>631.79999999999995</v>
      </c>
      <c r="J31" s="223">
        <v>1022.6</v>
      </c>
      <c r="K31" s="223">
        <v>393.9</v>
      </c>
      <c r="L31" s="223">
        <v>872.88</v>
      </c>
      <c r="M31" s="223">
        <v>1012.51</v>
      </c>
      <c r="N31" s="69">
        <v>1132.1500000000001</v>
      </c>
      <c r="O31" s="69">
        <v>370.66</v>
      </c>
      <c r="P31" s="69">
        <v>1096.8800000000001</v>
      </c>
      <c r="Q31" s="69">
        <v>982.65</v>
      </c>
      <c r="R31" s="69">
        <v>1222.72</v>
      </c>
      <c r="S31" s="69">
        <v>762</v>
      </c>
      <c r="T31" s="115">
        <v>907.1731183600001</v>
      </c>
      <c r="U31" s="115">
        <v>781.93093728999997</v>
      </c>
      <c r="V31" s="115">
        <v>836.80229351999992</v>
      </c>
      <c r="W31" s="115">
        <v>805.16100239999992</v>
      </c>
      <c r="X31" s="115">
        <v>1096.1072252199999</v>
      </c>
      <c r="Y31" s="115">
        <v>753.62559276000002</v>
      </c>
      <c r="Z31" s="223">
        <v>915.69883512000001</v>
      </c>
      <c r="AA31" s="223">
        <v>497.71583149999998</v>
      </c>
      <c r="AB31" s="112">
        <v>631.30731202000027</v>
      </c>
      <c r="AC31" s="112">
        <v>248.59444466000008</v>
      </c>
      <c r="AD31" s="112">
        <v>1054.9000000000001</v>
      </c>
      <c r="AE31" s="112">
        <v>400</v>
      </c>
      <c r="AF31" s="112">
        <v>160</v>
      </c>
      <c r="AG31" s="112">
        <v>478.4</v>
      </c>
      <c r="AH31" s="265"/>
      <c r="AI31" s="265"/>
      <c r="AJ31" s="223"/>
      <c r="AK31" s="223"/>
      <c r="AL31" s="223"/>
      <c r="AM31" s="293"/>
      <c r="AN31" s="293"/>
      <c r="AO31" s="223"/>
      <c r="AP31" s="223"/>
      <c r="AQ31" s="223"/>
      <c r="AR31" s="223"/>
      <c r="AS31" s="115"/>
      <c r="AT31" s="115"/>
      <c r="AU31" s="115"/>
      <c r="AV31" s="115"/>
      <c r="AW31" s="115"/>
      <c r="AX31" s="115"/>
      <c r="AY31" s="115"/>
      <c r="AZ31" s="115"/>
      <c r="BA31" s="115"/>
      <c r="BB31" s="115"/>
      <c r="BC31" s="115"/>
      <c r="BD31" s="115"/>
      <c r="BE31" s="223"/>
      <c r="BF31" s="223"/>
      <c r="BG31" s="112"/>
      <c r="BH31" s="112"/>
      <c r="BI31" s="112"/>
      <c r="BJ31" s="112"/>
      <c r="BK31" s="428"/>
      <c r="BL31" s="428"/>
      <c r="BM31" s="428"/>
      <c r="BN31" s="428"/>
      <c r="BO31" s="428"/>
      <c r="BP31" s="428"/>
      <c r="BQ31" s="428"/>
      <c r="BR31" s="428"/>
      <c r="BS31" s="428"/>
      <c r="BT31" s="428"/>
      <c r="BU31" s="428"/>
      <c r="BV31" s="428"/>
      <c r="BW31" s="428"/>
      <c r="BX31" s="428"/>
      <c r="BY31" s="428"/>
      <c r="BZ31" s="428"/>
      <c r="CA31" s="428"/>
      <c r="CB31" s="428"/>
      <c r="CC31" s="428"/>
      <c r="CD31" s="428"/>
      <c r="CE31" s="428"/>
      <c r="CF31" s="428"/>
      <c r="CG31" s="428"/>
      <c r="CH31" s="428"/>
      <c r="CI31" s="428"/>
      <c r="CJ31" s="428"/>
      <c r="CK31" s="428"/>
      <c r="CL31" s="428"/>
      <c r="CM31" s="428"/>
      <c r="CN31" s="428"/>
    </row>
    <row r="32" spans="1:92" s="6" customFormat="1">
      <c r="A32" s="26" t="s">
        <v>496</v>
      </c>
      <c r="B32" s="265"/>
      <c r="C32" s="265"/>
      <c r="D32" s="265"/>
      <c r="E32" s="223"/>
      <c r="F32" s="223"/>
      <c r="G32" s="223"/>
      <c r="H32" s="293"/>
      <c r="I32" s="293"/>
      <c r="J32" s="217">
        <v>1322.3</v>
      </c>
      <c r="K32" s="217">
        <v>642.20000000000005</v>
      </c>
      <c r="L32" s="217">
        <v>1163.69</v>
      </c>
      <c r="M32" s="217">
        <v>1304.55</v>
      </c>
      <c r="N32" s="63">
        <v>1440.21</v>
      </c>
      <c r="O32" s="63">
        <v>544.71</v>
      </c>
      <c r="P32" s="63">
        <v>1368.52</v>
      </c>
      <c r="Q32" s="63">
        <v>1270.2</v>
      </c>
      <c r="R32" s="63">
        <v>1499.19</v>
      </c>
      <c r="S32" s="63">
        <v>971</v>
      </c>
      <c r="T32" s="64">
        <v>1175.3300000000002</v>
      </c>
      <c r="U32" s="64">
        <v>1049.08</v>
      </c>
      <c r="V32" s="64">
        <v>1076.1198796900001</v>
      </c>
      <c r="W32" s="64">
        <v>1042.6876956999999</v>
      </c>
      <c r="X32" s="64">
        <v>1370.5264154899999</v>
      </c>
      <c r="Y32" s="64">
        <v>1070.5527363899998</v>
      </c>
      <c r="Z32" s="217">
        <v>1198.9493706200001</v>
      </c>
      <c r="AA32" s="217">
        <v>726.96307203999993</v>
      </c>
      <c r="AB32" s="217">
        <v>989.03410720000034</v>
      </c>
      <c r="AC32" s="217">
        <v>578.54955800000005</v>
      </c>
      <c r="AD32" s="217">
        <v>1397.5902006599999</v>
      </c>
      <c r="AE32" s="217">
        <v>650.9999999800001</v>
      </c>
      <c r="AF32" s="217">
        <v>513.99999999999977</v>
      </c>
      <c r="AG32" s="217">
        <v>854.90000000000009</v>
      </c>
      <c r="AH32" s="265"/>
      <c r="AI32" s="265"/>
      <c r="AJ32" s="223"/>
      <c r="AK32" s="223"/>
      <c r="AL32" s="223"/>
      <c r="AM32" s="293"/>
      <c r="AN32" s="293"/>
      <c r="AO32" s="217"/>
      <c r="AP32" s="217"/>
      <c r="AQ32" s="217"/>
      <c r="AR32" s="217"/>
      <c r="AS32" s="64"/>
      <c r="AT32" s="64"/>
      <c r="AU32" s="64"/>
      <c r="AV32" s="64"/>
      <c r="AW32" s="64"/>
      <c r="AX32" s="64"/>
      <c r="AY32" s="64"/>
      <c r="AZ32" s="64"/>
      <c r="BA32" s="64"/>
      <c r="BB32" s="64"/>
      <c r="BC32" s="64"/>
      <c r="BD32" s="64"/>
      <c r="BE32" s="217"/>
      <c r="BF32" s="217"/>
      <c r="BG32" s="217"/>
      <c r="BH32" s="217"/>
      <c r="BI32" s="217"/>
      <c r="BJ32" s="217"/>
      <c r="BK32" s="428"/>
      <c r="BL32" s="428"/>
      <c r="BM32" s="428"/>
      <c r="BN32" s="428"/>
      <c r="BO32" s="428"/>
      <c r="BP32" s="428"/>
      <c r="BQ32" s="428"/>
      <c r="BR32" s="428"/>
      <c r="BS32" s="428"/>
      <c r="BT32" s="428"/>
      <c r="BU32" s="428"/>
      <c r="BV32" s="428"/>
      <c r="BW32" s="428"/>
      <c r="BX32" s="428"/>
      <c r="BY32" s="428"/>
      <c r="BZ32" s="428"/>
      <c r="CA32" s="428"/>
      <c r="CB32" s="428"/>
      <c r="CC32" s="428"/>
      <c r="CD32" s="428"/>
      <c r="CE32" s="428"/>
      <c r="CF32" s="428"/>
      <c r="CG32" s="428"/>
      <c r="CH32" s="428"/>
      <c r="CI32" s="428"/>
      <c r="CJ32" s="428"/>
      <c r="CK32" s="428"/>
      <c r="CL32" s="428"/>
      <c r="CM32" s="428"/>
      <c r="CN32" s="428"/>
    </row>
    <row r="33" spans="1:92" s="6" customFormat="1">
      <c r="A33" s="91" t="s">
        <v>499</v>
      </c>
      <c r="B33" s="265"/>
      <c r="C33" s="265"/>
      <c r="D33" s="265"/>
      <c r="E33" s="223"/>
      <c r="F33" s="223"/>
      <c r="G33" s="223"/>
      <c r="H33" s="293"/>
      <c r="I33" s="293"/>
      <c r="J33" s="223">
        <v>1322.2829388152695</v>
      </c>
      <c r="K33" s="223">
        <v>619.69036438123601</v>
      </c>
      <c r="L33" s="223">
        <v>1092.1871790836913</v>
      </c>
      <c r="M33" s="223">
        <v>1076.557318464698</v>
      </c>
      <c r="N33" s="69">
        <v>1277.7720393909785</v>
      </c>
      <c r="O33" s="69">
        <v>438.7059780704559</v>
      </c>
      <c r="P33" s="69">
        <v>1264.9121500664189</v>
      </c>
      <c r="Q33" s="69">
        <v>1051.0044760000001</v>
      </c>
      <c r="R33" s="69">
        <v>1423.047411</v>
      </c>
      <c r="S33" s="69">
        <v>969</v>
      </c>
      <c r="T33" s="115">
        <v>1100.6590000000001</v>
      </c>
      <c r="U33" s="115">
        <v>939.72599999999989</v>
      </c>
      <c r="V33" s="115">
        <v>1016.59302969</v>
      </c>
      <c r="W33" s="115">
        <v>930.80226169999992</v>
      </c>
      <c r="X33" s="115">
        <v>1336.60828249</v>
      </c>
      <c r="Y33" s="115">
        <v>974.94653638999989</v>
      </c>
      <c r="Z33" s="223">
        <v>1155.24937062</v>
      </c>
      <c r="AA33" s="223">
        <v>673.56307203999995</v>
      </c>
      <c r="AB33" s="112">
        <v>942.03410720000034</v>
      </c>
      <c r="AC33" s="112">
        <v>575.54955800000005</v>
      </c>
      <c r="AD33" s="112">
        <v>1397.5902006599999</v>
      </c>
      <c r="AE33" s="112">
        <v>600.9221415400001</v>
      </c>
      <c r="AF33" s="112">
        <v>513.99999999999977</v>
      </c>
      <c r="AG33" s="112">
        <v>804.46</v>
      </c>
      <c r="AH33" s="265"/>
      <c r="AI33" s="265"/>
      <c r="AJ33" s="223"/>
      <c r="AK33" s="405"/>
      <c r="AL33" s="223"/>
      <c r="AM33" s="293"/>
      <c r="AN33" s="293"/>
      <c r="AO33" s="223"/>
      <c r="AP33" s="223"/>
      <c r="AQ33" s="223"/>
      <c r="AR33" s="223"/>
      <c r="AS33" s="115"/>
      <c r="AT33" s="115"/>
      <c r="AU33" s="115"/>
      <c r="AV33" s="115"/>
      <c r="AW33" s="115"/>
      <c r="AX33" s="115"/>
      <c r="AY33" s="115"/>
      <c r="AZ33" s="115"/>
      <c r="BA33" s="115"/>
      <c r="BB33" s="115"/>
      <c r="BC33" s="115"/>
      <c r="BD33" s="115"/>
      <c r="BE33" s="223"/>
      <c r="BF33" s="223"/>
      <c r="BG33" s="112"/>
      <c r="BH33" s="112"/>
      <c r="BI33" s="112"/>
      <c r="BJ33" s="112"/>
      <c r="BK33" s="428"/>
      <c r="BL33" s="428"/>
      <c r="BM33" s="428"/>
      <c r="BN33" s="428"/>
      <c r="BO33" s="428"/>
      <c r="BP33" s="428"/>
      <c r="BQ33" s="428"/>
      <c r="BR33" s="428"/>
      <c r="BS33" s="428"/>
      <c r="BT33" s="428"/>
      <c r="BU33" s="428"/>
      <c r="BV33" s="428"/>
      <c r="BW33" s="428"/>
      <c r="BX33" s="428"/>
      <c r="BY33" s="428"/>
      <c r="BZ33" s="428"/>
      <c r="CA33" s="428"/>
      <c r="CB33" s="428"/>
      <c r="CC33" s="428"/>
      <c r="CD33" s="428"/>
      <c r="CE33" s="428"/>
      <c r="CF33" s="428"/>
      <c r="CG33" s="428"/>
      <c r="CH33" s="428"/>
      <c r="CI33" s="428"/>
      <c r="CJ33" s="428"/>
      <c r="CK33" s="428"/>
      <c r="CL33" s="428"/>
      <c r="CM33" s="428"/>
      <c r="CN33" s="428"/>
    </row>
    <row r="34" spans="1:92" s="6" customFormat="1">
      <c r="A34" s="91" t="s">
        <v>500</v>
      </c>
      <c r="B34" s="265"/>
      <c r="C34" s="265"/>
      <c r="D34" s="265"/>
      <c r="E34" s="223"/>
      <c r="F34" s="223"/>
      <c r="G34" s="223"/>
      <c r="H34" s="293"/>
      <c r="I34" s="293"/>
      <c r="J34" s="223">
        <v>1.7061184730437162E-2</v>
      </c>
      <c r="K34" s="223">
        <v>22.509635618764037</v>
      </c>
      <c r="L34" s="223">
        <v>71.502820916308792</v>
      </c>
      <c r="M34" s="223">
        <v>227.99268153530193</v>
      </c>
      <c r="N34" s="69">
        <v>162.4379606090215</v>
      </c>
      <c r="O34" s="69">
        <v>106.00402192954414</v>
      </c>
      <c r="P34" s="69">
        <v>103.60784993358106</v>
      </c>
      <c r="Q34" s="69">
        <v>219.19552399999998</v>
      </c>
      <c r="R34" s="69">
        <v>76.142589000000044</v>
      </c>
      <c r="S34" s="69">
        <v>2</v>
      </c>
      <c r="T34" s="115">
        <v>74.671000000000006</v>
      </c>
      <c r="U34" s="115">
        <v>109.354</v>
      </c>
      <c r="V34" s="115">
        <v>59.526850000000003</v>
      </c>
      <c r="W34" s="115">
        <v>111.885434</v>
      </c>
      <c r="X34" s="115">
        <v>33.918132999999997</v>
      </c>
      <c r="Y34" s="115">
        <v>95.606200000000001</v>
      </c>
      <c r="Z34" s="223">
        <v>43.7</v>
      </c>
      <c r="AA34" s="223">
        <v>53.4</v>
      </c>
      <c r="AB34" s="112">
        <v>47</v>
      </c>
      <c r="AC34" s="112">
        <v>3</v>
      </c>
      <c r="AD34" s="112">
        <v>0</v>
      </c>
      <c r="AE34" s="112">
        <v>50.07785844</v>
      </c>
      <c r="AF34" s="112">
        <v>0</v>
      </c>
      <c r="AG34" s="112">
        <v>50.44</v>
      </c>
      <c r="AH34" s="265"/>
      <c r="AI34" s="265"/>
      <c r="AJ34" s="223"/>
      <c r="AK34" s="223"/>
      <c r="AL34" s="223"/>
      <c r="AM34" s="293"/>
      <c r="AN34" s="293"/>
      <c r="AO34" s="223"/>
      <c r="AP34" s="223"/>
      <c r="AQ34" s="223"/>
      <c r="AR34" s="223"/>
      <c r="AS34" s="115"/>
      <c r="AT34" s="115"/>
      <c r="AU34" s="115"/>
      <c r="AV34" s="115"/>
      <c r="AW34" s="115"/>
      <c r="AX34" s="115"/>
      <c r="AY34" s="115"/>
      <c r="AZ34" s="115"/>
      <c r="BA34" s="115"/>
      <c r="BB34" s="115"/>
      <c r="BC34" s="115"/>
      <c r="BD34" s="115"/>
      <c r="BE34" s="223"/>
      <c r="BF34" s="223"/>
      <c r="BG34" s="112"/>
      <c r="BH34" s="112"/>
      <c r="BI34" s="112"/>
      <c r="BJ34" s="112"/>
      <c r="BK34" s="428"/>
      <c r="BL34" s="428"/>
      <c r="BM34" s="428"/>
      <c r="BN34" s="428"/>
      <c r="BO34" s="428"/>
      <c r="BP34" s="428"/>
      <c r="BQ34" s="428"/>
      <c r="BR34" s="428"/>
      <c r="BS34" s="428"/>
      <c r="BT34" s="428"/>
      <c r="BU34" s="428"/>
      <c r="BV34" s="428"/>
      <c r="BW34" s="428"/>
      <c r="BX34" s="428"/>
      <c r="BY34" s="428"/>
      <c r="BZ34" s="428"/>
      <c r="CA34" s="428"/>
      <c r="CB34" s="428"/>
      <c r="CC34" s="428"/>
      <c r="CD34" s="428"/>
      <c r="CE34" s="428"/>
      <c r="CF34" s="428"/>
      <c r="CG34" s="428"/>
      <c r="CH34" s="428"/>
      <c r="CI34" s="428"/>
      <c r="CJ34" s="428"/>
      <c r="CK34" s="428"/>
      <c r="CL34" s="428"/>
      <c r="CM34" s="428"/>
      <c r="CN34" s="428"/>
    </row>
    <row r="35" spans="1:92" s="27" customFormat="1">
      <c r="A35" s="26" t="s">
        <v>501</v>
      </c>
      <c r="B35" s="262">
        <v>404.7</v>
      </c>
      <c r="C35" s="262">
        <v>380.3</v>
      </c>
      <c r="D35" s="262">
        <v>519.70000000000005</v>
      </c>
      <c r="E35" s="217">
        <v>670.4</v>
      </c>
      <c r="F35" s="217">
        <v>788.9</v>
      </c>
      <c r="G35" s="217">
        <v>420.3</v>
      </c>
      <c r="H35" s="292">
        <v>1123.7</v>
      </c>
      <c r="I35" s="292">
        <v>724.9</v>
      </c>
      <c r="J35" s="217">
        <v>843.5</v>
      </c>
      <c r="K35" s="217">
        <v>568.4</v>
      </c>
      <c r="L35" s="217">
        <v>685.19</v>
      </c>
      <c r="M35" s="217">
        <v>828.15039000000002</v>
      </c>
      <c r="N35" s="63">
        <v>1223.46</v>
      </c>
      <c r="O35" s="63">
        <v>626.3900000000001</v>
      </c>
      <c r="P35" s="63">
        <v>757.24000000000012</v>
      </c>
      <c r="Q35" s="63">
        <v>1039.1599999999999</v>
      </c>
      <c r="R35" s="63">
        <v>1021.0400000000001</v>
      </c>
      <c r="S35" s="63">
        <v>766.26</v>
      </c>
      <c r="T35" s="217">
        <v>847.11</v>
      </c>
      <c r="U35" s="217">
        <v>979.93563877999998</v>
      </c>
      <c r="V35" s="217">
        <v>825.33451149000007</v>
      </c>
      <c r="W35" s="217">
        <v>962.25248488</v>
      </c>
      <c r="X35" s="217">
        <v>1077.7035156699999</v>
      </c>
      <c r="Y35" s="217">
        <v>978.11540754000009</v>
      </c>
      <c r="Z35" s="217">
        <v>1316.73584074</v>
      </c>
      <c r="AA35" s="217">
        <v>924</v>
      </c>
      <c r="AB35" s="217">
        <v>1168</v>
      </c>
      <c r="AC35" s="217">
        <v>1285</v>
      </c>
      <c r="AD35" s="217">
        <v>1475.99</v>
      </c>
      <c r="AE35" s="217">
        <v>998</v>
      </c>
      <c r="AF35" s="217">
        <v>1388</v>
      </c>
      <c r="AG35" s="217">
        <v>1367.4</v>
      </c>
      <c r="AH35" s="262"/>
      <c r="AI35" s="262"/>
      <c r="AJ35" s="217"/>
      <c r="AK35" s="217"/>
      <c r="AL35" s="217"/>
      <c r="AM35" s="292"/>
      <c r="AN35" s="292"/>
      <c r="AO35" s="217"/>
      <c r="AP35" s="217"/>
      <c r="AQ35" s="217"/>
      <c r="AR35" s="217"/>
      <c r="AS35" s="64"/>
      <c r="AT35" s="64"/>
      <c r="AU35" s="64"/>
      <c r="AV35" s="64"/>
      <c r="AW35" s="64"/>
      <c r="AX35" s="64"/>
      <c r="AY35" s="217"/>
      <c r="AZ35" s="217"/>
      <c r="BA35" s="217"/>
      <c r="BB35" s="217"/>
      <c r="BC35" s="217"/>
      <c r="BD35" s="217"/>
      <c r="BE35" s="217"/>
      <c r="BF35" s="217"/>
      <c r="BG35" s="217"/>
      <c r="BH35" s="217"/>
      <c r="BI35" s="217"/>
      <c r="BJ35" s="217"/>
      <c r="BK35" s="428"/>
      <c r="BL35" s="428"/>
      <c r="BM35" s="428"/>
      <c r="BN35" s="428"/>
      <c r="BO35" s="428"/>
      <c r="BP35" s="428"/>
      <c r="BQ35" s="428"/>
      <c r="BR35" s="428"/>
      <c r="BS35" s="428"/>
      <c r="BT35" s="428"/>
      <c r="BU35" s="428"/>
      <c r="BV35" s="428"/>
      <c r="BW35" s="428"/>
      <c r="BX35" s="428"/>
      <c r="BY35" s="428"/>
      <c r="BZ35" s="428"/>
      <c r="CA35" s="428"/>
      <c r="CB35" s="428"/>
      <c r="CC35" s="428"/>
      <c r="CD35" s="428"/>
      <c r="CE35" s="428"/>
      <c r="CF35" s="428"/>
      <c r="CG35" s="428"/>
      <c r="CH35" s="428"/>
      <c r="CI35" s="428"/>
      <c r="CJ35" s="428"/>
      <c r="CK35" s="428"/>
      <c r="CL35" s="428"/>
      <c r="CM35" s="428"/>
      <c r="CN35" s="428"/>
    </row>
    <row r="36" spans="1:92" s="6" customFormat="1">
      <c r="A36" s="91" t="s">
        <v>497</v>
      </c>
      <c r="B36" s="265">
        <v>303.60000000000002</v>
      </c>
      <c r="C36" s="265">
        <v>151.4</v>
      </c>
      <c r="D36" s="265">
        <v>260.39999999999998</v>
      </c>
      <c r="E36" s="223">
        <v>293.39999999999998</v>
      </c>
      <c r="F36" s="223">
        <v>405.6</v>
      </c>
      <c r="G36" s="223">
        <v>248.8</v>
      </c>
      <c r="H36" s="293">
        <v>725</v>
      </c>
      <c r="I36" s="293">
        <v>404.3</v>
      </c>
      <c r="J36" s="223">
        <v>470.8</v>
      </c>
      <c r="K36" s="223">
        <v>258.60000000000002</v>
      </c>
      <c r="L36" s="223">
        <v>405.51</v>
      </c>
      <c r="M36" s="223">
        <v>543.89</v>
      </c>
      <c r="N36" s="69">
        <v>627.11</v>
      </c>
      <c r="O36" s="69">
        <v>289.23</v>
      </c>
      <c r="P36" s="69">
        <v>413.08000000000004</v>
      </c>
      <c r="Q36" s="69">
        <v>482.99</v>
      </c>
      <c r="R36" s="69">
        <v>655.25</v>
      </c>
      <c r="S36" s="69">
        <v>308.52999999999997</v>
      </c>
      <c r="T36" s="223">
        <v>375.92</v>
      </c>
      <c r="U36" s="223">
        <v>805.53813177999996</v>
      </c>
      <c r="V36" s="223">
        <v>645.26923249000004</v>
      </c>
      <c r="W36" s="223">
        <v>705.05128988000001</v>
      </c>
      <c r="X36" s="223">
        <v>655.81351567000002</v>
      </c>
      <c r="Y36" s="223">
        <v>687.24540754000009</v>
      </c>
      <c r="Z36" s="223">
        <v>1132.5058407399999</v>
      </c>
      <c r="AA36" s="223">
        <v>513</v>
      </c>
      <c r="AB36" s="112">
        <v>645</v>
      </c>
      <c r="AC36" s="112">
        <v>787</v>
      </c>
      <c r="AD36" s="112">
        <v>904.026341</v>
      </c>
      <c r="AE36" s="112">
        <v>729</v>
      </c>
      <c r="AF36" s="112">
        <v>844</v>
      </c>
      <c r="AG36" s="112">
        <v>822.9</v>
      </c>
      <c r="AH36" s="265"/>
      <c r="AI36" s="265"/>
      <c r="AJ36" s="223"/>
      <c r="AK36" s="223"/>
      <c r="AL36" s="223"/>
      <c r="AM36" s="293"/>
      <c r="AN36" s="293"/>
      <c r="AO36" s="223"/>
      <c r="AP36" s="223"/>
      <c r="AQ36" s="223"/>
      <c r="AR36" s="223"/>
      <c r="AS36" s="115"/>
      <c r="AT36" s="115"/>
      <c r="AU36" s="115"/>
      <c r="AV36" s="115"/>
      <c r="AW36" s="115"/>
      <c r="AX36" s="115"/>
      <c r="AY36" s="223"/>
      <c r="AZ36" s="223"/>
      <c r="BA36" s="223"/>
      <c r="BB36" s="223"/>
      <c r="BC36" s="223"/>
      <c r="BD36" s="223"/>
      <c r="BE36" s="223"/>
      <c r="BF36" s="223"/>
      <c r="BG36" s="112"/>
      <c r="BH36" s="112"/>
      <c r="BI36" s="112"/>
      <c r="BJ36" s="112"/>
      <c r="BK36" s="428"/>
      <c r="BL36" s="428"/>
      <c r="BM36" s="428"/>
      <c r="BN36" s="428"/>
      <c r="BO36" s="428"/>
      <c r="BP36" s="428"/>
      <c r="BQ36" s="428"/>
      <c r="BR36" s="428"/>
      <c r="BS36" s="428"/>
      <c r="BT36" s="428"/>
      <c r="BU36" s="428"/>
      <c r="BV36" s="428"/>
      <c r="BW36" s="428"/>
      <c r="BX36" s="428"/>
      <c r="BY36" s="428"/>
      <c r="BZ36" s="428"/>
      <c r="CA36" s="428"/>
      <c r="CB36" s="428"/>
      <c r="CC36" s="428"/>
      <c r="CD36" s="428"/>
      <c r="CE36" s="428"/>
      <c r="CF36" s="428"/>
      <c r="CG36" s="428"/>
      <c r="CH36" s="428"/>
      <c r="CI36" s="428"/>
      <c r="CJ36" s="428"/>
      <c r="CK36" s="428"/>
      <c r="CL36" s="428"/>
      <c r="CM36" s="428"/>
      <c r="CN36" s="428"/>
    </row>
    <row r="37" spans="1:92" s="6" customFormat="1">
      <c r="A37" s="91" t="s">
        <v>502</v>
      </c>
      <c r="B37" s="223">
        <v>101.09999999999997</v>
      </c>
      <c r="C37" s="223">
        <v>228.9</v>
      </c>
      <c r="D37" s="223">
        <v>259.30000000000007</v>
      </c>
      <c r="E37" s="223">
        <v>377</v>
      </c>
      <c r="F37" s="223">
        <v>383.29999999999995</v>
      </c>
      <c r="G37" s="223">
        <v>171.5</v>
      </c>
      <c r="H37" s="223">
        <v>398.70000000000005</v>
      </c>
      <c r="I37" s="223">
        <v>320.59999999999997</v>
      </c>
      <c r="J37" s="223">
        <v>372.7</v>
      </c>
      <c r="K37" s="223">
        <v>309.79999999999995</v>
      </c>
      <c r="L37" s="223">
        <v>279.68000000000006</v>
      </c>
      <c r="M37" s="223">
        <v>284.26039000000003</v>
      </c>
      <c r="N37" s="69">
        <v>596.35</v>
      </c>
      <c r="O37" s="69">
        <v>337.16000000000008</v>
      </c>
      <c r="P37" s="69">
        <v>344.16</v>
      </c>
      <c r="Q37" s="69">
        <v>556.16999999999996</v>
      </c>
      <c r="R37" s="69">
        <v>366</v>
      </c>
      <c r="S37" s="69">
        <v>457</v>
      </c>
      <c r="T37" s="223">
        <v>471.19</v>
      </c>
      <c r="U37" s="223">
        <v>174.39750700000002</v>
      </c>
      <c r="V37" s="223">
        <v>180.065279</v>
      </c>
      <c r="W37" s="223">
        <v>257.20119499999998</v>
      </c>
      <c r="X37" s="223">
        <v>421.89</v>
      </c>
      <c r="Y37" s="223">
        <v>290.87</v>
      </c>
      <c r="Z37" s="223">
        <v>184.23</v>
      </c>
      <c r="AA37" s="223">
        <v>411</v>
      </c>
      <c r="AB37" s="112">
        <v>523</v>
      </c>
      <c r="AC37" s="112">
        <v>498</v>
      </c>
      <c r="AD37" s="112">
        <v>571.96365900000001</v>
      </c>
      <c r="AE37" s="112">
        <v>269</v>
      </c>
      <c r="AF37" s="112">
        <v>544</v>
      </c>
      <c r="AG37" s="112">
        <v>544.5</v>
      </c>
      <c r="AH37" s="223"/>
      <c r="AI37" s="223"/>
      <c r="AJ37" s="223"/>
      <c r="AK37" s="223"/>
      <c r="AL37" s="223"/>
      <c r="AM37" s="223"/>
      <c r="AN37" s="223"/>
      <c r="AO37" s="223"/>
      <c r="AP37" s="223"/>
      <c r="AQ37" s="223"/>
      <c r="AR37" s="223"/>
      <c r="AS37" s="115"/>
      <c r="AT37" s="115"/>
      <c r="AU37" s="115"/>
      <c r="AV37" s="115"/>
      <c r="AW37" s="115"/>
      <c r="AX37" s="115"/>
      <c r="AY37" s="223"/>
      <c r="AZ37" s="223"/>
      <c r="BA37" s="223"/>
      <c r="BB37" s="223"/>
      <c r="BC37" s="223"/>
      <c r="BD37" s="223"/>
      <c r="BE37" s="223"/>
      <c r="BF37" s="223"/>
      <c r="BG37" s="112"/>
      <c r="BH37" s="112"/>
      <c r="BI37" s="112"/>
      <c r="BJ37" s="112"/>
      <c r="BK37" s="428"/>
      <c r="BL37" s="428"/>
      <c r="BM37" s="428"/>
      <c r="BN37" s="428"/>
      <c r="BO37" s="428"/>
      <c r="BP37" s="428"/>
      <c r="BQ37" s="428"/>
      <c r="BR37" s="428"/>
      <c r="BS37" s="428"/>
      <c r="BT37" s="428"/>
      <c r="BU37" s="428"/>
      <c r="BV37" s="428"/>
      <c r="BW37" s="428"/>
      <c r="BX37" s="428"/>
      <c r="BY37" s="428"/>
      <c r="BZ37" s="428"/>
      <c r="CA37" s="428"/>
      <c r="CB37" s="428"/>
      <c r="CC37" s="428"/>
      <c r="CD37" s="428"/>
      <c r="CE37" s="428"/>
      <c r="CF37" s="428"/>
      <c r="CG37" s="428"/>
      <c r="CH37" s="428"/>
      <c r="CI37" s="428"/>
      <c r="CJ37" s="428"/>
      <c r="CK37" s="428"/>
      <c r="CL37" s="428"/>
      <c r="CM37" s="428"/>
      <c r="CN37" s="428"/>
    </row>
    <row r="38" spans="1:92" s="27" customFormat="1">
      <c r="A38" s="26" t="s">
        <v>501</v>
      </c>
      <c r="B38" s="262"/>
      <c r="C38" s="262"/>
      <c r="D38" s="262"/>
      <c r="E38" s="217"/>
      <c r="F38" s="217"/>
      <c r="G38" s="217"/>
      <c r="H38" s="292"/>
      <c r="I38" s="292"/>
      <c r="J38" s="217">
        <v>843.5</v>
      </c>
      <c r="K38" s="217">
        <v>568.4</v>
      </c>
      <c r="L38" s="217">
        <v>685.19</v>
      </c>
      <c r="M38" s="217">
        <v>828.15039000000002</v>
      </c>
      <c r="N38" s="63">
        <v>1223.46</v>
      </c>
      <c r="O38" s="63">
        <v>626.3900000000001</v>
      </c>
      <c r="P38" s="63">
        <v>757.24000000000012</v>
      </c>
      <c r="Q38" s="63">
        <v>1039.1599999999999</v>
      </c>
      <c r="R38" s="63">
        <v>1021.0400000000001</v>
      </c>
      <c r="S38" s="63">
        <v>766.26</v>
      </c>
      <c r="T38" s="217">
        <v>847.11</v>
      </c>
      <c r="U38" s="217">
        <v>979.93563877999998</v>
      </c>
      <c r="V38" s="217">
        <v>825.33451149000007</v>
      </c>
      <c r="W38" s="217">
        <v>962.25248488</v>
      </c>
      <c r="X38" s="217">
        <v>1077.7035156699999</v>
      </c>
      <c r="Y38" s="217">
        <v>978.11540753999998</v>
      </c>
      <c r="Z38" s="217">
        <v>1316.7358407399997</v>
      </c>
      <c r="AA38" s="217">
        <v>924</v>
      </c>
      <c r="AB38" s="217">
        <v>1168</v>
      </c>
      <c r="AC38" s="217">
        <v>1285</v>
      </c>
      <c r="AD38" s="217">
        <v>1475.99</v>
      </c>
      <c r="AE38" s="217">
        <v>998</v>
      </c>
      <c r="AF38" s="217">
        <v>1388</v>
      </c>
      <c r="AG38" s="217">
        <v>1367.4</v>
      </c>
      <c r="AI38" s="403"/>
      <c r="AJ38" s="403"/>
      <c r="AK38" s="217"/>
      <c r="AL38" s="217"/>
      <c r="AM38" s="292"/>
      <c r="AN38" s="292"/>
      <c r="AO38" s="217"/>
      <c r="AP38" s="217"/>
      <c r="AQ38" s="217"/>
      <c r="AR38" s="217"/>
      <c r="AS38" s="64"/>
      <c r="AT38" s="64"/>
      <c r="AU38" s="64"/>
      <c r="AV38" s="64"/>
      <c r="AW38" s="64"/>
      <c r="AX38" s="64"/>
      <c r="AY38" s="217"/>
      <c r="AZ38" s="217"/>
      <c r="BA38" s="217"/>
      <c r="BB38" s="217"/>
      <c r="BC38" s="217"/>
      <c r="BD38" s="217"/>
      <c r="BE38" s="217"/>
      <c r="BF38" s="217"/>
      <c r="BG38" s="217"/>
      <c r="BH38" s="217"/>
      <c r="BI38" s="217"/>
      <c r="BJ38" s="217"/>
      <c r="BK38" s="428"/>
      <c r="BL38" s="428"/>
      <c r="BM38" s="428"/>
      <c r="BN38" s="428"/>
      <c r="BO38" s="428"/>
      <c r="BP38" s="428"/>
      <c r="BQ38" s="428"/>
      <c r="BR38" s="428"/>
      <c r="BS38" s="428"/>
      <c r="BT38" s="428"/>
      <c r="BU38" s="428"/>
      <c r="BV38" s="428"/>
      <c r="BW38" s="428"/>
      <c r="BX38" s="428"/>
      <c r="BY38" s="428"/>
      <c r="BZ38" s="428"/>
      <c r="CA38" s="428"/>
      <c r="CB38" s="428"/>
      <c r="CC38" s="428"/>
      <c r="CD38" s="428"/>
      <c r="CE38" s="428"/>
      <c r="CF38" s="428"/>
      <c r="CG38" s="428"/>
      <c r="CH38" s="428"/>
      <c r="CI38" s="428"/>
      <c r="CJ38" s="428"/>
      <c r="CK38" s="428"/>
      <c r="CL38" s="428"/>
      <c r="CM38" s="428"/>
      <c r="CN38" s="428"/>
    </row>
    <row r="39" spans="1:92" s="6" customFormat="1">
      <c r="A39" s="91" t="s">
        <v>499</v>
      </c>
      <c r="B39" s="265"/>
      <c r="C39" s="265"/>
      <c r="D39" s="265"/>
      <c r="E39" s="223"/>
      <c r="F39" s="223"/>
      <c r="G39" s="223"/>
      <c r="H39" s="293"/>
      <c r="I39" s="293"/>
      <c r="J39" s="223">
        <v>571.79999999999995</v>
      </c>
      <c r="K39" s="223">
        <v>395</v>
      </c>
      <c r="L39" s="223">
        <v>405.6</v>
      </c>
      <c r="M39" s="223">
        <v>561.29999999999995</v>
      </c>
      <c r="N39" s="69">
        <v>701</v>
      </c>
      <c r="O39" s="69">
        <v>290.10000000000002</v>
      </c>
      <c r="P39" s="69">
        <v>385.9381810000001</v>
      </c>
      <c r="Q39" s="69">
        <v>705.7988049999999</v>
      </c>
      <c r="R39" s="69">
        <v>692.04918699999996</v>
      </c>
      <c r="S39" s="69">
        <v>559.26</v>
      </c>
      <c r="T39" s="223">
        <v>440</v>
      </c>
      <c r="U39" s="223">
        <v>610.36156677999998</v>
      </c>
      <c r="V39" s="223">
        <v>377.41786849000005</v>
      </c>
      <c r="W39" s="223">
        <v>422.30112887999996</v>
      </c>
      <c r="X39" s="223">
        <v>632.63115766999999</v>
      </c>
      <c r="Y39" s="223">
        <v>570.30142053999998</v>
      </c>
      <c r="Z39" s="223">
        <v>609.91466373999992</v>
      </c>
      <c r="AA39" s="223">
        <v>378</v>
      </c>
      <c r="AB39" s="112">
        <v>709</v>
      </c>
      <c r="AC39" s="112">
        <v>714</v>
      </c>
      <c r="AD39" s="112">
        <v>676.45279600000003</v>
      </c>
      <c r="AE39" s="112">
        <v>401</v>
      </c>
      <c r="AF39" s="112">
        <v>825.43932599999994</v>
      </c>
      <c r="AG39" s="112">
        <v>573.07999999999993</v>
      </c>
      <c r="AH39" s="265"/>
      <c r="AI39" s="265"/>
      <c r="AJ39" s="223"/>
      <c r="AK39" s="223"/>
      <c r="AL39" s="223"/>
      <c r="AM39" s="293"/>
      <c r="AN39" s="293"/>
      <c r="AO39" s="223"/>
      <c r="AP39" s="223"/>
      <c r="AQ39" s="223"/>
      <c r="AR39" s="223"/>
      <c r="AS39" s="115"/>
      <c r="AT39" s="115"/>
      <c r="AU39" s="115"/>
      <c r="AV39" s="115"/>
      <c r="AW39" s="115"/>
      <c r="AX39" s="115"/>
      <c r="AY39" s="223"/>
      <c r="AZ39" s="223"/>
      <c r="BA39" s="223"/>
      <c r="BB39" s="223"/>
      <c r="BC39" s="223"/>
      <c r="BD39" s="223"/>
      <c r="BE39" s="223"/>
      <c r="BF39" s="223"/>
      <c r="BG39" s="112"/>
      <c r="BH39" s="112"/>
      <c r="BI39" s="112"/>
      <c r="BJ39" s="112"/>
      <c r="BK39" s="428"/>
      <c r="BL39" s="428"/>
      <c r="BM39" s="428"/>
      <c r="BN39" s="428"/>
      <c r="BO39" s="428"/>
      <c r="BP39" s="428"/>
      <c r="BQ39" s="428"/>
      <c r="BR39" s="428"/>
      <c r="BS39" s="428"/>
      <c r="BT39" s="428"/>
      <c r="BU39" s="428"/>
      <c r="BV39" s="428"/>
      <c r="BW39" s="428"/>
      <c r="BX39" s="428"/>
      <c r="BY39" s="428"/>
      <c r="BZ39" s="428"/>
      <c r="CA39" s="428"/>
      <c r="CB39" s="428"/>
      <c r="CC39" s="428"/>
      <c r="CD39" s="428"/>
      <c r="CE39" s="428"/>
      <c r="CF39" s="428"/>
      <c r="CG39" s="428"/>
      <c r="CH39" s="428"/>
      <c r="CI39" s="428"/>
      <c r="CJ39" s="428"/>
      <c r="CK39" s="428"/>
      <c r="CL39" s="428"/>
      <c r="CM39" s="428"/>
      <c r="CN39" s="428"/>
    </row>
    <row r="40" spans="1:92" s="6" customFormat="1">
      <c r="A40" s="91" t="s">
        <v>503</v>
      </c>
      <c r="B40" s="265"/>
      <c r="C40" s="265"/>
      <c r="D40" s="265"/>
      <c r="E40" s="223"/>
      <c r="F40" s="223"/>
      <c r="G40" s="223"/>
      <c r="H40" s="293"/>
      <c r="I40" s="293"/>
      <c r="J40" s="223">
        <v>271.70000000000005</v>
      </c>
      <c r="K40" s="223">
        <v>173.39999999999998</v>
      </c>
      <c r="L40" s="223">
        <v>279.59000000000003</v>
      </c>
      <c r="M40" s="223">
        <v>266.85039000000006</v>
      </c>
      <c r="N40" s="69">
        <v>522.46</v>
      </c>
      <c r="O40" s="69">
        <v>336.29000000000008</v>
      </c>
      <c r="P40" s="69">
        <v>371.30181900000002</v>
      </c>
      <c r="Q40" s="69">
        <v>333.05119500000001</v>
      </c>
      <c r="R40" s="69">
        <v>328.99081300000012</v>
      </c>
      <c r="S40" s="69">
        <v>207</v>
      </c>
      <c r="T40" s="223">
        <v>407.11</v>
      </c>
      <c r="U40" s="223">
        <v>369.574072</v>
      </c>
      <c r="V40" s="223">
        <v>447.91664300000002</v>
      </c>
      <c r="W40" s="223">
        <v>539.95135600000003</v>
      </c>
      <c r="X40" s="223">
        <v>445.07235800000001</v>
      </c>
      <c r="Y40" s="223">
        <v>407.813987</v>
      </c>
      <c r="Z40" s="223">
        <v>706.82117699999992</v>
      </c>
      <c r="AA40" s="223">
        <v>546</v>
      </c>
      <c r="AB40" s="112">
        <v>459</v>
      </c>
      <c r="AC40" s="112">
        <v>571</v>
      </c>
      <c r="AD40" s="112">
        <v>799.53720399999997</v>
      </c>
      <c r="AE40" s="112">
        <v>597</v>
      </c>
      <c r="AF40" s="112">
        <v>562.56067399999995</v>
      </c>
      <c r="AG40" s="112">
        <v>794.32</v>
      </c>
      <c r="AH40" s="265"/>
      <c r="AI40" s="265"/>
      <c r="AJ40" s="223"/>
      <c r="AK40" s="223"/>
      <c r="AL40" s="223"/>
      <c r="AM40" s="293"/>
      <c r="AN40" s="293"/>
      <c r="AO40" s="223"/>
      <c r="AP40" s="223"/>
      <c r="AQ40" s="223"/>
      <c r="AR40" s="223"/>
      <c r="AS40" s="115"/>
      <c r="AT40" s="115"/>
      <c r="AU40" s="115"/>
      <c r="AV40" s="115"/>
      <c r="AW40" s="115"/>
      <c r="AX40" s="115"/>
      <c r="AY40" s="223"/>
      <c r="AZ40" s="223"/>
      <c r="BA40" s="223"/>
      <c r="BB40" s="223"/>
      <c r="BC40" s="223"/>
      <c r="BD40" s="223"/>
      <c r="BE40" s="223"/>
      <c r="BF40" s="223"/>
      <c r="BG40" s="112"/>
      <c r="BH40" s="112"/>
      <c r="BI40" s="112"/>
      <c r="BJ40" s="112"/>
      <c r="BK40" s="428"/>
      <c r="BL40" s="428"/>
      <c r="BM40" s="428"/>
      <c r="BN40" s="428"/>
      <c r="BO40" s="428"/>
      <c r="BP40" s="428"/>
      <c r="BQ40" s="428"/>
      <c r="BR40" s="428"/>
      <c r="BS40" s="428"/>
      <c r="BT40" s="428"/>
      <c r="BU40" s="428"/>
      <c r="BV40" s="428"/>
      <c r="BW40" s="428"/>
      <c r="BX40" s="428"/>
      <c r="BY40" s="428"/>
      <c r="BZ40" s="428"/>
      <c r="CA40" s="428"/>
      <c r="CB40" s="428"/>
      <c r="CC40" s="428"/>
      <c r="CD40" s="428"/>
      <c r="CE40" s="428"/>
      <c r="CF40" s="428"/>
      <c r="CG40" s="428"/>
      <c r="CH40" s="428"/>
      <c r="CI40" s="428"/>
      <c r="CJ40" s="428"/>
      <c r="CK40" s="428"/>
      <c r="CL40" s="428"/>
      <c r="CM40" s="428"/>
      <c r="CN40" s="428"/>
    </row>
    <row r="41" spans="1:92" s="25" customFormat="1">
      <c r="A41" s="26" t="s">
        <v>504</v>
      </c>
      <c r="B41" s="262">
        <v>7.8</v>
      </c>
      <c r="C41" s="262">
        <v>424.4</v>
      </c>
      <c r="D41" s="262">
        <v>1034.3</v>
      </c>
      <c r="E41" s="217">
        <v>1522.4</v>
      </c>
      <c r="F41" s="217">
        <v>53.7</v>
      </c>
      <c r="G41" s="217">
        <v>572.5</v>
      </c>
      <c r="H41" s="292">
        <v>895.5</v>
      </c>
      <c r="I41" s="292">
        <v>642.6</v>
      </c>
      <c r="J41" s="217">
        <v>71.099999999999994</v>
      </c>
      <c r="K41" s="217">
        <v>683.5</v>
      </c>
      <c r="L41" s="217">
        <v>892.2</v>
      </c>
      <c r="M41" s="217">
        <v>592.95000000000005</v>
      </c>
      <c r="N41" s="63">
        <v>32.86</v>
      </c>
      <c r="O41" s="63">
        <v>705.21</v>
      </c>
      <c r="P41" s="63">
        <v>1030.5999999999999</v>
      </c>
      <c r="Q41" s="63">
        <v>842.51</v>
      </c>
      <c r="R41" s="63">
        <v>292.07</v>
      </c>
      <c r="S41" s="63">
        <v>817.07</v>
      </c>
      <c r="T41" s="217">
        <v>1089.33</v>
      </c>
      <c r="U41" s="217">
        <v>673.44</v>
      </c>
      <c r="V41" s="217">
        <v>222.47</v>
      </c>
      <c r="W41" s="217">
        <v>901.51</v>
      </c>
      <c r="X41" s="217">
        <v>1396.63</v>
      </c>
      <c r="Y41" s="217">
        <v>1000.11</v>
      </c>
      <c r="Z41" s="217">
        <v>629.30999999999995</v>
      </c>
      <c r="AA41" s="217">
        <v>1280.79</v>
      </c>
      <c r="AB41" s="217">
        <v>3552.18</v>
      </c>
      <c r="AC41" s="217">
        <v>5724.18</v>
      </c>
      <c r="AD41" s="217">
        <v>6134.97</v>
      </c>
      <c r="AE41" s="217">
        <v>7380.8499800000009</v>
      </c>
      <c r="AF41" s="217">
        <v>7743.21</v>
      </c>
      <c r="AG41" s="217">
        <v>7282.59</v>
      </c>
      <c r="AH41" s="262"/>
      <c r="AI41" s="262"/>
      <c r="AJ41" s="217"/>
      <c r="AK41" s="217"/>
      <c r="AL41" s="217"/>
      <c r="AM41" s="292"/>
      <c r="AN41" s="292"/>
      <c r="AO41" s="217"/>
      <c r="AP41" s="217"/>
      <c r="AQ41" s="217"/>
      <c r="AR41" s="217"/>
      <c r="AS41" s="64"/>
      <c r="AT41" s="64"/>
      <c r="AU41" s="64"/>
      <c r="AV41" s="64"/>
      <c r="AW41" s="64"/>
      <c r="AX41" s="64"/>
      <c r="AY41" s="217"/>
      <c r="AZ41" s="217"/>
      <c r="BA41" s="217"/>
      <c r="BB41" s="217"/>
      <c r="BC41" s="217"/>
      <c r="BD41" s="217"/>
      <c r="BE41" s="217"/>
      <c r="BF41" s="217"/>
      <c r="BG41" s="217"/>
      <c r="BH41" s="217"/>
      <c r="BI41" s="217"/>
      <c r="BJ41" s="217"/>
      <c r="BK41" s="428"/>
      <c r="BL41" s="428"/>
      <c r="BM41" s="428"/>
      <c r="BN41" s="428"/>
      <c r="BO41" s="428"/>
      <c r="BP41" s="428"/>
      <c r="BQ41" s="428"/>
      <c r="BR41" s="428"/>
      <c r="BS41" s="428"/>
      <c r="BT41" s="428"/>
      <c r="BU41" s="428"/>
      <c r="BV41" s="428"/>
      <c r="BW41" s="428"/>
      <c r="BX41" s="428"/>
      <c r="BY41" s="428"/>
      <c r="BZ41" s="428"/>
      <c r="CA41" s="428"/>
      <c r="CB41" s="428"/>
      <c r="CC41" s="428"/>
      <c r="CD41" s="428"/>
      <c r="CE41" s="428"/>
      <c r="CF41" s="428"/>
      <c r="CG41" s="428"/>
      <c r="CH41" s="428"/>
      <c r="CI41" s="428"/>
      <c r="CJ41" s="428"/>
      <c r="CK41" s="428"/>
      <c r="CL41" s="428"/>
      <c r="CM41" s="428"/>
      <c r="CN41" s="428"/>
    </row>
    <row r="42" spans="1:92" s="25" customFormat="1">
      <c r="A42" s="91" t="s">
        <v>499</v>
      </c>
      <c r="B42" s="262"/>
      <c r="C42" s="262"/>
      <c r="D42" s="262"/>
      <c r="E42" s="217"/>
      <c r="F42" s="217"/>
      <c r="G42" s="217"/>
      <c r="H42" s="292"/>
      <c r="I42" s="292"/>
      <c r="J42" s="217"/>
      <c r="K42" s="217"/>
      <c r="L42" s="217"/>
      <c r="M42" s="217"/>
      <c r="N42" s="64"/>
      <c r="O42" s="64"/>
      <c r="P42" s="64"/>
      <c r="Q42" s="64"/>
      <c r="R42" s="64"/>
      <c r="S42" s="64"/>
      <c r="T42" s="217"/>
      <c r="U42" s="217"/>
      <c r="V42" s="217"/>
      <c r="W42" s="223">
        <v>650.79999999999995</v>
      </c>
      <c r="X42" s="223">
        <v>975.1</v>
      </c>
      <c r="Y42" s="223">
        <v>668.1</v>
      </c>
      <c r="Z42" s="223">
        <v>95.5</v>
      </c>
      <c r="AA42" s="223">
        <v>740.9</v>
      </c>
      <c r="AB42" s="223">
        <v>891.2</v>
      </c>
      <c r="AC42" s="223">
        <v>558.1</v>
      </c>
      <c r="AD42" s="223">
        <v>173.8</v>
      </c>
      <c r="AE42" s="223">
        <v>658.9</v>
      </c>
      <c r="AF42" s="223">
        <v>841.1</v>
      </c>
      <c r="AG42" s="223">
        <v>599.6846512159542</v>
      </c>
      <c r="AH42" s="262"/>
      <c r="AI42" s="262"/>
      <c r="AJ42" s="217"/>
      <c r="AK42" s="448"/>
      <c r="AL42" s="217"/>
      <c r="AM42" s="292"/>
      <c r="AN42" s="292"/>
      <c r="AO42" s="217"/>
      <c r="AP42" s="217"/>
      <c r="AQ42" s="217"/>
      <c r="AR42" s="217"/>
      <c r="AS42" s="64"/>
      <c r="AT42" s="64"/>
      <c r="AU42" s="64"/>
      <c r="AV42" s="64"/>
      <c r="AW42" s="64"/>
      <c r="AX42" s="64"/>
      <c r="AY42" s="217"/>
      <c r="AZ42" s="217"/>
      <c r="BA42" s="217"/>
      <c r="BB42" s="223"/>
      <c r="BC42" s="223"/>
      <c r="BD42" s="223"/>
      <c r="BE42" s="223"/>
      <c r="BF42" s="223"/>
      <c r="BG42" s="223"/>
      <c r="BH42" s="223"/>
      <c r="BI42" s="223"/>
      <c r="BJ42" s="223"/>
      <c r="BK42" s="428"/>
      <c r="BL42" s="428"/>
      <c r="BM42" s="428"/>
      <c r="BN42" s="428"/>
      <c r="BO42" s="428"/>
      <c r="BP42" s="428"/>
      <c r="BQ42" s="428"/>
      <c r="BR42" s="428"/>
      <c r="BS42" s="428"/>
      <c r="BT42" s="428"/>
      <c r="BU42" s="428"/>
      <c r="BV42" s="428"/>
      <c r="BW42" s="428"/>
      <c r="BX42" s="428"/>
      <c r="BY42" s="428"/>
      <c r="BZ42" s="428"/>
      <c r="CA42" s="428"/>
      <c r="CB42" s="428"/>
      <c r="CC42" s="428"/>
      <c r="CD42" s="428"/>
      <c r="CE42" s="428"/>
      <c r="CF42" s="428"/>
      <c r="CG42" s="428"/>
      <c r="CH42" s="428"/>
      <c r="CI42" s="428"/>
      <c r="CJ42" s="428"/>
      <c r="CK42" s="428"/>
      <c r="CL42" s="428"/>
      <c r="CM42" s="428"/>
      <c r="CN42" s="428"/>
    </row>
    <row r="43" spans="1:92" s="25" customFormat="1">
      <c r="A43" s="91" t="s">
        <v>503</v>
      </c>
      <c r="B43" s="262"/>
      <c r="C43" s="262"/>
      <c r="D43" s="262"/>
      <c r="E43" s="217"/>
      <c r="F43" s="217"/>
      <c r="G43" s="217"/>
      <c r="H43" s="292"/>
      <c r="I43" s="292"/>
      <c r="J43" s="217"/>
      <c r="K43" s="217"/>
      <c r="L43" s="217"/>
      <c r="M43" s="217"/>
      <c r="N43" s="64"/>
      <c r="O43" s="64"/>
      <c r="P43" s="64"/>
      <c r="Q43" s="64"/>
      <c r="R43" s="64"/>
      <c r="S43" s="64"/>
      <c r="T43" s="217"/>
      <c r="U43" s="217"/>
      <c r="V43" s="217"/>
      <c r="W43" s="223">
        <v>250.7</v>
      </c>
      <c r="X43" s="223">
        <v>421.4</v>
      </c>
      <c r="Y43" s="223">
        <v>332.1</v>
      </c>
      <c r="Z43" s="223">
        <v>533.79999999999995</v>
      </c>
      <c r="AA43" s="223">
        <v>539.9</v>
      </c>
      <c r="AB43" s="223">
        <v>2660.9</v>
      </c>
      <c r="AC43" s="223">
        <v>5166.2</v>
      </c>
      <c r="AD43" s="223">
        <v>5961.6</v>
      </c>
      <c r="AE43" s="223">
        <v>6722</v>
      </c>
      <c r="AF43" s="223">
        <v>6902</v>
      </c>
      <c r="AG43" s="223">
        <v>6682.9153487840458</v>
      </c>
      <c r="AH43" s="262"/>
      <c r="AI43" s="262"/>
      <c r="AJ43" s="217"/>
      <c r="AK43" s="217"/>
      <c r="AL43" s="217"/>
      <c r="AM43" s="292"/>
      <c r="AN43" s="292"/>
      <c r="AO43" s="217"/>
      <c r="AP43" s="217"/>
      <c r="AQ43" s="217"/>
      <c r="AR43" s="217"/>
      <c r="AS43" s="64"/>
      <c r="AT43" s="64"/>
      <c r="AU43" s="64"/>
      <c r="AV43" s="64"/>
      <c r="AW43" s="64"/>
      <c r="AX43" s="64"/>
      <c r="AY43" s="217"/>
      <c r="AZ43" s="217"/>
      <c r="BA43" s="217"/>
      <c r="BB43" s="223"/>
      <c r="BC43" s="223"/>
      <c r="BD43" s="223"/>
      <c r="BE43" s="223"/>
      <c r="BF43" s="223"/>
      <c r="BG43" s="223"/>
      <c r="BH43" s="223"/>
      <c r="BI43" s="223"/>
      <c r="BJ43" s="223"/>
      <c r="BK43" s="428"/>
      <c r="BL43" s="428"/>
      <c r="BM43" s="428"/>
      <c r="BN43" s="428"/>
      <c r="BO43" s="428"/>
      <c r="BP43" s="428"/>
      <c r="BQ43" s="428"/>
      <c r="BR43" s="428"/>
      <c r="BS43" s="428"/>
      <c r="BT43" s="428"/>
      <c r="BU43" s="428"/>
      <c r="BV43" s="428"/>
      <c r="BW43" s="428"/>
      <c r="BX43" s="428"/>
      <c r="BY43" s="428"/>
      <c r="BZ43" s="428"/>
      <c r="CA43" s="428"/>
      <c r="CB43" s="428"/>
      <c r="CC43" s="428"/>
      <c r="CD43" s="428"/>
      <c r="CE43" s="428"/>
      <c r="CF43" s="428"/>
      <c r="CG43" s="428"/>
      <c r="CH43" s="428"/>
      <c r="CI43" s="428"/>
      <c r="CJ43" s="428"/>
      <c r="CK43" s="428"/>
      <c r="CL43" s="428"/>
      <c r="CM43" s="428"/>
      <c r="CN43" s="428"/>
    </row>
    <row r="44" spans="1:92" s="25" customFormat="1">
      <c r="A44" s="26"/>
      <c r="B44" s="262"/>
      <c r="C44" s="262"/>
      <c r="D44" s="262"/>
      <c r="E44" s="217"/>
      <c r="F44" s="217"/>
      <c r="G44" s="217"/>
      <c r="H44" s="292"/>
      <c r="I44" s="292"/>
      <c r="J44" s="217"/>
      <c r="K44" s="217"/>
      <c r="L44" s="217"/>
      <c r="M44" s="217"/>
      <c r="N44" s="64"/>
      <c r="O44" s="64"/>
      <c r="P44" s="64"/>
      <c r="Q44" s="64"/>
      <c r="R44" s="64"/>
      <c r="S44" s="64"/>
      <c r="T44" s="217"/>
      <c r="U44" s="217"/>
      <c r="V44" s="217"/>
      <c r="W44" s="217"/>
      <c r="X44" s="217"/>
      <c r="Y44" s="217"/>
      <c r="Z44" s="217"/>
      <c r="AA44" s="217"/>
      <c r="AB44" s="217"/>
      <c r="AC44" s="217"/>
      <c r="AD44" s="217"/>
      <c r="AE44" s="217"/>
      <c r="AF44" s="217"/>
      <c r="AG44" s="217"/>
      <c r="AH44" s="262"/>
      <c r="AI44" s="262"/>
      <c r="AJ44" s="217"/>
      <c r="AK44" s="217"/>
      <c r="AL44" s="217"/>
      <c r="AM44" s="292"/>
      <c r="AN44" s="292"/>
      <c r="AO44" s="217"/>
      <c r="AP44" s="217"/>
      <c r="AQ44" s="217"/>
      <c r="AR44" s="217"/>
      <c r="AS44" s="64"/>
      <c r="AT44" s="64"/>
      <c r="AU44" s="64"/>
      <c r="AV44" s="64"/>
      <c r="AW44" s="64"/>
      <c r="AX44" s="64"/>
      <c r="AY44" s="217"/>
      <c r="AZ44" s="217"/>
      <c r="BA44" s="217"/>
      <c r="BB44" s="217"/>
      <c r="BC44" s="217"/>
      <c r="BD44" s="217"/>
      <c r="BE44" s="217"/>
      <c r="BF44" s="217"/>
      <c r="BG44" s="217"/>
      <c r="BH44" s="217"/>
      <c r="BI44" s="217"/>
      <c r="BJ44" s="217"/>
      <c r="BK44" s="428"/>
      <c r="BL44" s="428"/>
      <c r="BM44" s="428"/>
      <c r="BN44" s="428"/>
      <c r="BO44" s="428"/>
      <c r="BP44" s="428"/>
      <c r="BQ44" s="428"/>
      <c r="BR44" s="428"/>
      <c r="BS44" s="428"/>
      <c r="BT44" s="428"/>
      <c r="BU44" s="428"/>
      <c r="BV44" s="428"/>
      <c r="BW44" s="428"/>
      <c r="BX44" s="428"/>
      <c r="BY44" s="428"/>
      <c r="BZ44" s="428"/>
      <c r="CA44" s="428"/>
      <c r="CB44" s="428"/>
      <c r="CC44" s="428"/>
      <c r="CD44" s="428"/>
      <c r="CE44" s="428"/>
      <c r="CF44" s="428"/>
      <c r="CG44" s="428"/>
      <c r="CH44" s="428"/>
      <c r="CI44" s="428"/>
      <c r="CJ44" s="428"/>
      <c r="CK44" s="428"/>
      <c r="CL44" s="428"/>
      <c r="CM44" s="428"/>
      <c r="CN44" s="428"/>
    </row>
    <row r="45" spans="1:92" s="25" customFormat="1">
      <c r="A45" s="26" t="s">
        <v>701</v>
      </c>
      <c r="B45" s="217"/>
      <c r="C45" s="217"/>
      <c r="D45" s="217"/>
      <c r="E45" s="217"/>
      <c r="F45" s="217"/>
      <c r="G45" s="217"/>
      <c r="H45" s="217"/>
      <c r="I45" s="217"/>
      <c r="J45" s="217"/>
      <c r="K45" s="217"/>
      <c r="L45" s="217"/>
      <c r="M45" s="217"/>
      <c r="N45" s="217"/>
      <c r="O45" s="217"/>
      <c r="P45" s="217"/>
      <c r="Q45" s="217"/>
      <c r="R45" s="217"/>
      <c r="S45" s="217"/>
      <c r="T45" s="217"/>
      <c r="U45" s="217"/>
      <c r="V45" s="217"/>
      <c r="W45" s="217">
        <v>226.53997812200367</v>
      </c>
      <c r="X45" s="217">
        <v>244.4034916411035</v>
      </c>
      <c r="Y45" s="217">
        <v>254.51719080305341</v>
      </c>
      <c r="Z45" s="217">
        <v>215.32895255665255</v>
      </c>
      <c r="AA45" s="217">
        <v>232.13861519773249</v>
      </c>
      <c r="AB45" s="217">
        <v>244.13352782764809</v>
      </c>
      <c r="AC45" s="217">
        <v>209.73158932091022</v>
      </c>
      <c r="AD45" s="217">
        <v>298.22899884925198</v>
      </c>
      <c r="AE45" s="217">
        <v>235.33769297945949</v>
      </c>
      <c r="AF45" s="217">
        <v>231.77651207426609</v>
      </c>
      <c r="AG45" s="217">
        <v>233.08779918803796</v>
      </c>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428"/>
      <c r="BL45" s="428"/>
      <c r="BM45" s="428"/>
      <c r="BN45" s="428"/>
      <c r="BO45" s="428"/>
      <c r="BP45" s="428"/>
      <c r="BQ45" s="428"/>
      <c r="BR45" s="428"/>
      <c r="BS45" s="428"/>
      <c r="BT45" s="428"/>
      <c r="BU45" s="428"/>
      <c r="BV45" s="428"/>
      <c r="BW45" s="428"/>
      <c r="BX45" s="428"/>
      <c r="BY45" s="428"/>
      <c r="BZ45" s="428"/>
      <c r="CA45" s="428"/>
      <c r="CB45" s="428"/>
      <c r="CC45" s="428"/>
      <c r="CD45" s="428"/>
      <c r="CE45" s="428"/>
      <c r="CF45" s="428"/>
      <c r="CG45" s="428"/>
      <c r="CH45" s="428"/>
      <c r="CI45" s="428"/>
      <c r="CJ45" s="428"/>
      <c r="CK45" s="428"/>
      <c r="CL45" s="428"/>
      <c r="CM45" s="428"/>
      <c r="CN45" s="428"/>
    </row>
    <row r="46" spans="1:92">
      <c r="A46" s="110" t="s">
        <v>451</v>
      </c>
      <c r="B46" s="368" t="s">
        <v>603</v>
      </c>
      <c r="C46" s="368" t="s">
        <v>604</v>
      </c>
      <c r="D46" s="368" t="s">
        <v>605</v>
      </c>
      <c r="E46" s="368" t="s">
        <v>606</v>
      </c>
      <c r="F46" s="368" t="s">
        <v>607</v>
      </c>
      <c r="G46" s="368" t="s">
        <v>608</v>
      </c>
      <c r="H46" s="368" t="s">
        <v>609</v>
      </c>
      <c r="I46" s="368" t="s">
        <v>610</v>
      </c>
      <c r="J46" s="368" t="s">
        <v>611</v>
      </c>
      <c r="K46" s="368" t="s">
        <v>612</v>
      </c>
      <c r="L46" s="368" t="s">
        <v>613</v>
      </c>
      <c r="M46" s="368" t="s">
        <v>614</v>
      </c>
      <c r="N46" s="368" t="s">
        <v>615</v>
      </c>
      <c r="O46" s="368" t="s">
        <v>616</v>
      </c>
      <c r="P46" s="368" t="s">
        <v>617</v>
      </c>
      <c r="Q46" s="368" t="s">
        <v>618</v>
      </c>
      <c r="R46" s="368" t="s">
        <v>619</v>
      </c>
      <c r="S46" s="368" t="s">
        <v>620</v>
      </c>
      <c r="T46" s="368" t="s">
        <v>621</v>
      </c>
      <c r="U46" s="368" t="s">
        <v>622</v>
      </c>
      <c r="V46" s="368" t="s">
        <v>623</v>
      </c>
      <c r="W46" s="368" t="s">
        <v>624</v>
      </c>
      <c r="X46" s="368" t="s">
        <v>625</v>
      </c>
      <c r="Y46" s="368" t="s">
        <v>626</v>
      </c>
      <c r="Z46" s="368" t="s">
        <v>627</v>
      </c>
      <c r="AA46" s="368" t="s">
        <v>628</v>
      </c>
      <c r="AB46" s="368" t="s">
        <v>629</v>
      </c>
      <c r="AC46" s="368" t="s">
        <v>643</v>
      </c>
      <c r="AD46" s="368" t="s">
        <v>648</v>
      </c>
      <c r="AE46" s="368" t="s">
        <v>662</v>
      </c>
      <c r="AF46" s="368" t="s">
        <v>694</v>
      </c>
      <c r="AG46" s="368" t="s">
        <v>704</v>
      </c>
    </row>
    <row r="47" spans="1:92" ht="15" customHeight="1">
      <c r="A47" s="110" t="s">
        <v>250</v>
      </c>
      <c r="B47" s="367" t="s">
        <v>10</v>
      </c>
      <c r="C47" s="367" t="s">
        <v>630</v>
      </c>
      <c r="D47" s="367" t="s">
        <v>631</v>
      </c>
      <c r="E47" s="367" t="s">
        <v>632</v>
      </c>
      <c r="F47" s="367" t="s">
        <v>10</v>
      </c>
      <c r="G47" s="367" t="s">
        <v>630</v>
      </c>
      <c r="H47" s="367" t="s">
        <v>631</v>
      </c>
      <c r="I47" s="367" t="s">
        <v>632</v>
      </c>
      <c r="J47" s="367" t="s">
        <v>10</v>
      </c>
      <c r="K47" s="367" t="s">
        <v>630</v>
      </c>
      <c r="L47" s="367" t="s">
        <v>631</v>
      </c>
      <c r="M47" s="367" t="s">
        <v>632</v>
      </c>
      <c r="N47" s="367" t="s">
        <v>10</v>
      </c>
      <c r="O47" s="367" t="s">
        <v>630</v>
      </c>
      <c r="P47" s="367" t="s">
        <v>631</v>
      </c>
      <c r="Q47" s="367" t="s">
        <v>632</v>
      </c>
      <c r="R47" s="367" t="s">
        <v>10</v>
      </c>
      <c r="S47" s="367" t="s">
        <v>630</v>
      </c>
      <c r="T47" s="367" t="s">
        <v>631</v>
      </c>
      <c r="U47" s="367" t="s">
        <v>632</v>
      </c>
      <c r="V47" s="367" t="s">
        <v>10</v>
      </c>
      <c r="W47" s="367" t="s">
        <v>630</v>
      </c>
      <c r="X47" s="367" t="s">
        <v>631</v>
      </c>
      <c r="Y47" s="367" t="s">
        <v>632</v>
      </c>
      <c r="Z47" s="367" t="s">
        <v>10</v>
      </c>
      <c r="AA47" s="367" t="s">
        <v>630</v>
      </c>
      <c r="AB47" s="367" t="s">
        <v>631</v>
      </c>
      <c r="AC47" s="367" t="s">
        <v>632</v>
      </c>
      <c r="AD47" s="367" t="s">
        <v>10</v>
      </c>
      <c r="AE47" s="367" t="s">
        <v>630</v>
      </c>
      <c r="AF47" s="367" t="s">
        <v>631</v>
      </c>
      <c r="AG47" s="367" t="s">
        <v>632</v>
      </c>
    </row>
    <row r="48" spans="1:92">
      <c r="A48" s="24" t="s">
        <v>251</v>
      </c>
      <c r="B48" s="226">
        <v>1193.2</v>
      </c>
      <c r="C48" s="226">
        <v>1264.0999999999999</v>
      </c>
      <c r="D48" s="226">
        <v>2248.4</v>
      </c>
      <c r="E48" s="226">
        <v>2605.4</v>
      </c>
      <c r="F48" s="226">
        <v>2350.4</v>
      </c>
      <c r="G48" s="226">
        <v>1478.3</v>
      </c>
      <c r="H48" s="298">
        <v>3246.7</v>
      </c>
      <c r="I48" s="298">
        <v>2125.4</v>
      </c>
      <c r="J48" s="226">
        <v>2604.8000000000002</v>
      </c>
      <c r="K48" s="226">
        <v>1686.3</v>
      </c>
      <c r="L48" s="226">
        <v>2331.3380000000002</v>
      </c>
      <c r="M48" s="226">
        <v>2641.4650000000001</v>
      </c>
      <c r="N48" s="66">
        <v>3080.04</v>
      </c>
      <c r="O48" s="66">
        <v>1646.883</v>
      </c>
      <c r="P48" s="122">
        <v>2637.4760000000001</v>
      </c>
      <c r="Q48" s="122">
        <v>3716.45</v>
      </c>
      <c r="R48" s="66">
        <v>3866.279</v>
      </c>
      <c r="S48" s="66">
        <v>2642.8980000000001</v>
      </c>
      <c r="T48" s="122">
        <v>3148.4110000000001</v>
      </c>
      <c r="U48" s="122">
        <v>3476.1489999999999</v>
      </c>
      <c r="V48" s="122">
        <v>2913.2339999999999</v>
      </c>
      <c r="W48" s="122">
        <v>3105.9140000000002</v>
      </c>
      <c r="X48" s="122">
        <v>3839.9279999999999</v>
      </c>
      <c r="Y48" s="226">
        <v>3293.6019999999999</v>
      </c>
      <c r="Z48" s="122">
        <v>4512.9369999999999</v>
      </c>
      <c r="AA48" s="122">
        <v>4091.556</v>
      </c>
      <c r="AB48" s="122">
        <v>5452.0550000000003</v>
      </c>
      <c r="AC48" s="122">
        <v>5741.9979999999996</v>
      </c>
      <c r="AD48" s="122">
        <v>7120.0280000000002</v>
      </c>
      <c r="AE48" s="122">
        <v>6084.1009999999997</v>
      </c>
      <c r="AF48" s="122">
        <v>7698.6850000000004</v>
      </c>
      <c r="AG48" s="122">
        <v>7932.4949999999999</v>
      </c>
      <c r="AI48" s="403"/>
      <c r="AJ48" s="403"/>
    </row>
    <row r="49" spans="1:91">
      <c r="A49" s="142" t="s">
        <v>505</v>
      </c>
      <c r="B49" s="226">
        <v>665.6</v>
      </c>
      <c r="C49" s="226">
        <v>624.70000000000005</v>
      </c>
      <c r="D49" s="226">
        <v>1302.2</v>
      </c>
      <c r="E49" s="226">
        <v>1250.4000000000001</v>
      </c>
      <c r="F49" s="226">
        <v>1176.7</v>
      </c>
      <c r="G49" s="226">
        <v>759.1</v>
      </c>
      <c r="H49" s="298">
        <v>1492.3</v>
      </c>
      <c r="I49" s="298">
        <v>876.2</v>
      </c>
      <c r="J49" s="226">
        <v>1225.5</v>
      </c>
      <c r="K49" s="226">
        <v>582.79999999999995</v>
      </c>
      <c r="L49" s="226">
        <v>1075.1300000000001</v>
      </c>
      <c r="M49" s="226">
        <v>1176.1750000000002</v>
      </c>
      <c r="N49" s="66">
        <v>1408.3290000000002</v>
      </c>
      <c r="O49" s="66">
        <v>464.96800000000002</v>
      </c>
      <c r="P49" s="122">
        <v>1200.6399999999999</v>
      </c>
      <c r="Q49" s="122">
        <v>1597.069</v>
      </c>
      <c r="R49" s="66">
        <v>1846.288</v>
      </c>
      <c r="S49" s="66">
        <v>1115.3209999999999</v>
      </c>
      <c r="T49" s="122">
        <v>1443.03</v>
      </c>
      <c r="U49" s="122">
        <v>1390.1320000000001</v>
      </c>
      <c r="V49" s="122">
        <v>1291.7260000000001</v>
      </c>
      <c r="W49" s="122">
        <v>1221.5160000000001</v>
      </c>
      <c r="X49" s="122">
        <v>1643.0650000000001</v>
      </c>
      <c r="Y49" s="226">
        <v>1221.0440000000001</v>
      </c>
      <c r="Z49" s="122">
        <v>1350.25</v>
      </c>
      <c r="AA49" s="122">
        <v>729.44399999999996</v>
      </c>
      <c r="AB49" s="122">
        <v>1022.944</v>
      </c>
      <c r="AC49" s="122">
        <v>568.11099999999999</v>
      </c>
      <c r="AD49" s="122">
        <v>1581.597</v>
      </c>
      <c r="AE49" s="122">
        <v>751.31700000000001</v>
      </c>
      <c r="AF49" s="122">
        <v>593.65899999999999</v>
      </c>
      <c r="AG49" s="122">
        <v>998.92600000000004</v>
      </c>
      <c r="AI49" s="403"/>
      <c r="AJ49" s="403"/>
    </row>
    <row r="50" spans="1:91">
      <c r="A50" s="91" t="s">
        <v>506</v>
      </c>
      <c r="B50" s="225">
        <v>258.8</v>
      </c>
      <c r="C50" s="225">
        <v>206.8</v>
      </c>
      <c r="D50" s="225">
        <v>261.10000000000002</v>
      </c>
      <c r="E50" s="225">
        <v>233</v>
      </c>
      <c r="F50" s="225">
        <v>198.3</v>
      </c>
      <c r="G50" s="225">
        <v>185.3</v>
      </c>
      <c r="H50" s="299">
        <v>211.7</v>
      </c>
      <c r="I50" s="299">
        <v>272.5</v>
      </c>
      <c r="J50" s="225">
        <v>270.89999999999998</v>
      </c>
      <c r="K50" s="225">
        <v>220.9</v>
      </c>
      <c r="L50" s="225">
        <v>254.79699999999997</v>
      </c>
      <c r="M50" s="225">
        <v>262.50400000000002</v>
      </c>
      <c r="N50" s="93">
        <v>281.178</v>
      </c>
      <c r="O50" s="93">
        <v>169.11</v>
      </c>
      <c r="P50" s="93">
        <v>241.39</v>
      </c>
      <c r="Q50" s="93">
        <v>319.18899999999996</v>
      </c>
      <c r="R50" s="93">
        <v>361.73699999999997</v>
      </c>
      <c r="S50" s="93">
        <v>267.44200000000001</v>
      </c>
      <c r="T50" s="93">
        <v>381.30999999999995</v>
      </c>
      <c r="U50" s="93">
        <v>426.88099999999997</v>
      </c>
      <c r="V50" s="93">
        <v>358.24599999999998</v>
      </c>
      <c r="W50" s="93">
        <v>315.40099999999995</v>
      </c>
      <c r="X50" s="93">
        <v>295.90699999999998</v>
      </c>
      <c r="Y50" s="93">
        <v>325.97000000000003</v>
      </c>
      <c r="Z50" s="93">
        <v>295.68899999999996</v>
      </c>
      <c r="AA50" s="93">
        <v>230.654</v>
      </c>
      <c r="AB50" s="93">
        <v>352.43700000000001</v>
      </c>
      <c r="AC50" s="93">
        <v>339.60899999999998</v>
      </c>
      <c r="AD50" s="93">
        <v>377.07499999999999</v>
      </c>
      <c r="AE50" s="93">
        <v>288.49599999999998</v>
      </c>
      <c r="AF50" s="93">
        <v>391.21</v>
      </c>
      <c r="AG50" s="93">
        <v>440.64800000000002</v>
      </c>
      <c r="AH50" s="389"/>
      <c r="AI50" s="389"/>
    </row>
    <row r="51" spans="1:91">
      <c r="A51" s="91" t="s">
        <v>507</v>
      </c>
      <c r="B51" s="225">
        <v>406.9</v>
      </c>
      <c r="C51" s="225">
        <v>417.9</v>
      </c>
      <c r="D51" s="225">
        <v>1041.0999999999999</v>
      </c>
      <c r="E51" s="225">
        <v>1017.5</v>
      </c>
      <c r="F51" s="225">
        <v>978.4</v>
      </c>
      <c r="G51" s="225">
        <v>573.9</v>
      </c>
      <c r="H51" s="299">
        <v>1280.5999999999999</v>
      </c>
      <c r="I51" s="299">
        <v>603.70000000000005</v>
      </c>
      <c r="J51" s="225">
        <v>954.5</v>
      </c>
      <c r="K51" s="225">
        <v>361.9</v>
      </c>
      <c r="L51" s="225">
        <v>820.33300000000008</v>
      </c>
      <c r="M51" s="225">
        <v>913.67100000000005</v>
      </c>
      <c r="N51" s="93">
        <v>1127.1510000000001</v>
      </c>
      <c r="O51" s="93">
        <v>295.858</v>
      </c>
      <c r="P51" s="93">
        <v>959.25</v>
      </c>
      <c r="Q51" s="93">
        <v>1277.8800000000001</v>
      </c>
      <c r="R51" s="93">
        <v>1484.5509999999999</v>
      </c>
      <c r="S51" s="93">
        <v>847.87899999999991</v>
      </c>
      <c r="T51" s="93">
        <v>1061.72</v>
      </c>
      <c r="U51" s="93">
        <v>963.25099999999998</v>
      </c>
      <c r="V51" s="93">
        <v>933.48</v>
      </c>
      <c r="W51" s="93">
        <v>906.11500000000001</v>
      </c>
      <c r="X51" s="93">
        <v>1347.1580000000001</v>
      </c>
      <c r="Y51" s="93">
        <v>895.07400000000007</v>
      </c>
      <c r="Z51" s="93">
        <v>1054.5610000000001</v>
      </c>
      <c r="AA51" s="93">
        <v>498.79</v>
      </c>
      <c r="AB51" s="93">
        <v>670.50699999999995</v>
      </c>
      <c r="AC51" s="93">
        <v>228.50200000000001</v>
      </c>
      <c r="AD51" s="93">
        <v>1204.5219999999999</v>
      </c>
      <c r="AE51" s="93">
        <v>462.82100000000003</v>
      </c>
      <c r="AF51" s="93">
        <v>202.44900000000001</v>
      </c>
      <c r="AG51" s="93">
        <v>558.27800000000002</v>
      </c>
      <c r="AH51" s="389"/>
      <c r="AI51" s="389"/>
    </row>
    <row r="52" spans="1:91">
      <c r="A52" s="142" t="s">
        <v>508</v>
      </c>
      <c r="B52" s="226">
        <v>501.5</v>
      </c>
      <c r="C52" s="226">
        <v>535.5</v>
      </c>
      <c r="D52" s="226">
        <v>717</v>
      </c>
      <c r="E52" s="226">
        <v>937.6</v>
      </c>
      <c r="F52" s="226">
        <v>1123.3</v>
      </c>
      <c r="G52" s="226">
        <v>580.70000000000005</v>
      </c>
      <c r="H52" s="298">
        <v>1519.8</v>
      </c>
      <c r="I52" s="298">
        <v>1042.8</v>
      </c>
      <c r="J52" s="226">
        <v>1321.3</v>
      </c>
      <c r="K52" s="226">
        <v>879.3</v>
      </c>
      <c r="L52" s="226">
        <v>951.99</v>
      </c>
      <c r="M52" s="226">
        <v>1224.24</v>
      </c>
      <c r="N52" s="66">
        <v>1626.4839999999999</v>
      </c>
      <c r="O52" s="66">
        <v>940.50299999999993</v>
      </c>
      <c r="P52" s="122">
        <v>1128.511</v>
      </c>
      <c r="Q52" s="122">
        <v>1861.7999999999997</v>
      </c>
      <c r="R52" s="66">
        <v>1936.912</v>
      </c>
      <c r="S52" s="66">
        <v>1262.3400000000001</v>
      </c>
      <c r="T52" s="122">
        <v>1400.7719999999999</v>
      </c>
      <c r="U52" s="122">
        <v>1880.3850000000002</v>
      </c>
      <c r="V52" s="122">
        <v>1530.5619999999999</v>
      </c>
      <c r="W52" s="122">
        <v>1614.6970000000001</v>
      </c>
      <c r="X52" s="122">
        <v>1729.1089999999999</v>
      </c>
      <c r="Y52" s="226">
        <v>1676.2839999999999</v>
      </c>
      <c r="Z52" s="122">
        <v>2423.694</v>
      </c>
      <c r="AA52" s="122">
        <v>1624.3239999999998</v>
      </c>
      <c r="AB52" s="122">
        <v>2055.7069999999999</v>
      </c>
      <c r="AC52" s="122">
        <v>2465.7110000000002</v>
      </c>
      <c r="AD52" s="122">
        <v>2950.5450000000001</v>
      </c>
      <c r="AE52" s="122">
        <v>1912.1010000000001</v>
      </c>
      <c r="AF52" s="122">
        <v>3031.393</v>
      </c>
      <c r="AG52" s="122">
        <v>2917.8829999999998</v>
      </c>
      <c r="AI52" s="403"/>
      <c r="AJ52" s="403"/>
    </row>
    <row r="53" spans="1:91">
      <c r="A53" s="91" t="s">
        <v>506</v>
      </c>
      <c r="B53" s="225">
        <v>364</v>
      </c>
      <c r="C53" s="225">
        <v>185.1</v>
      </c>
      <c r="D53" s="225">
        <v>281.5</v>
      </c>
      <c r="E53" s="225">
        <v>332.9</v>
      </c>
      <c r="F53" s="225">
        <v>528.9</v>
      </c>
      <c r="G53" s="225">
        <v>323.2</v>
      </c>
      <c r="H53" s="299">
        <v>870.4</v>
      </c>
      <c r="I53" s="299">
        <v>521.9</v>
      </c>
      <c r="J53" s="225">
        <v>663.9</v>
      </c>
      <c r="K53" s="225">
        <v>359</v>
      </c>
      <c r="L53" s="225">
        <v>528.28499999999997</v>
      </c>
      <c r="M53" s="225">
        <v>676.61699999999996</v>
      </c>
      <c r="N53" s="93">
        <v>839.95399999999995</v>
      </c>
      <c r="O53" s="93">
        <v>379.51599999999996</v>
      </c>
      <c r="P53" s="93">
        <v>548.80999999999995</v>
      </c>
      <c r="Q53" s="93">
        <v>806.45600000000002</v>
      </c>
      <c r="R53" s="93">
        <v>1234.289</v>
      </c>
      <c r="S53" s="93">
        <v>468.81600000000003</v>
      </c>
      <c r="T53" s="93">
        <v>588.74800000000005</v>
      </c>
      <c r="U53" s="93">
        <v>1518.5500000000002</v>
      </c>
      <c r="V53" s="93">
        <v>1167.8040000000001</v>
      </c>
      <c r="W53" s="93">
        <v>1140.915</v>
      </c>
      <c r="X53" s="93">
        <v>1016.322</v>
      </c>
      <c r="Y53" s="93">
        <v>1149.8209999999999</v>
      </c>
      <c r="Z53" s="93">
        <v>2006.34</v>
      </c>
      <c r="AA53" s="93">
        <v>1217.9570000000001</v>
      </c>
      <c r="AB53" s="93">
        <v>1228.0999999999999</v>
      </c>
      <c r="AC53" s="93">
        <v>1802.53</v>
      </c>
      <c r="AD53" s="93">
        <v>2105.6619999999998</v>
      </c>
      <c r="AE53" s="93">
        <v>1334.8040000000001</v>
      </c>
      <c r="AF53" s="93">
        <v>1546.8050000000001</v>
      </c>
      <c r="AG53" s="93">
        <v>1610.4829999999999</v>
      </c>
      <c r="AH53" s="389"/>
      <c r="AI53" s="389"/>
    </row>
    <row r="54" spans="1:91">
      <c r="A54" s="91" t="s">
        <v>682</v>
      </c>
      <c r="B54" s="225">
        <v>137.5</v>
      </c>
      <c r="C54" s="225">
        <v>350.5</v>
      </c>
      <c r="D54" s="225">
        <v>435.5</v>
      </c>
      <c r="E54" s="225">
        <v>604.70000000000005</v>
      </c>
      <c r="F54" s="225">
        <v>594.4</v>
      </c>
      <c r="G54" s="225">
        <v>257.5</v>
      </c>
      <c r="H54" s="225">
        <v>649.4</v>
      </c>
      <c r="I54" s="225">
        <v>520.79999999999995</v>
      </c>
      <c r="J54" s="225">
        <v>657.3</v>
      </c>
      <c r="K54" s="225">
        <v>520.4</v>
      </c>
      <c r="L54" s="225">
        <v>423.70499999999998</v>
      </c>
      <c r="M54" s="225">
        <v>547.62300000000005</v>
      </c>
      <c r="N54" s="93">
        <v>786.53</v>
      </c>
      <c r="O54" s="93">
        <v>560.98699999999997</v>
      </c>
      <c r="P54" s="93">
        <v>579.70100000000002</v>
      </c>
      <c r="Q54" s="93">
        <v>1055.3440000000001</v>
      </c>
      <c r="R54" s="93">
        <v>702.62300000000005</v>
      </c>
      <c r="S54" s="93">
        <v>794</v>
      </c>
      <c r="T54" s="93">
        <v>812.024</v>
      </c>
      <c r="U54" s="93">
        <v>361.83500000000004</v>
      </c>
      <c r="V54" s="93">
        <v>362.75799999999998</v>
      </c>
      <c r="W54" s="93">
        <v>473.78199999999998</v>
      </c>
      <c r="X54" s="93">
        <v>712.78700000000003</v>
      </c>
      <c r="Y54" s="93">
        <v>526.46299999999997</v>
      </c>
      <c r="Z54" s="93">
        <v>417.35400000000004</v>
      </c>
      <c r="AA54" s="93">
        <v>406.36900000000003</v>
      </c>
      <c r="AB54" s="93">
        <v>827.6</v>
      </c>
      <c r="AC54" s="93">
        <v>663.18100000000004</v>
      </c>
      <c r="AD54" s="93">
        <v>844.88300000000004</v>
      </c>
      <c r="AE54" s="93">
        <v>577.29700000000003</v>
      </c>
      <c r="AF54" s="93">
        <v>1484.588</v>
      </c>
      <c r="AG54" s="93">
        <v>1307.4000000000001</v>
      </c>
      <c r="AH54" s="389"/>
      <c r="AI54" s="389"/>
    </row>
    <row r="55" spans="1:91">
      <c r="A55" s="142" t="s">
        <v>509</v>
      </c>
      <c r="B55" s="226">
        <v>1.3</v>
      </c>
      <c r="C55" s="226">
        <v>71</v>
      </c>
      <c r="D55" s="226">
        <v>163.9</v>
      </c>
      <c r="E55" s="226">
        <v>321.7</v>
      </c>
      <c r="F55" s="226">
        <v>13.1</v>
      </c>
      <c r="G55" s="226">
        <v>97.2</v>
      </c>
      <c r="H55" s="298">
        <v>153.30000000000001</v>
      </c>
      <c r="I55" s="298">
        <v>126.1</v>
      </c>
      <c r="J55" s="226">
        <v>27.3</v>
      </c>
      <c r="K55" s="226">
        <v>175</v>
      </c>
      <c r="L55" s="226">
        <v>230.58199999999999</v>
      </c>
      <c r="M55" s="226">
        <v>185.749</v>
      </c>
      <c r="N55" s="66">
        <v>12.686</v>
      </c>
      <c r="O55" s="66">
        <v>172.05199999999999</v>
      </c>
      <c r="P55" s="122">
        <v>203.00200000000001</v>
      </c>
      <c r="Q55" s="122">
        <v>167.136</v>
      </c>
      <c r="R55" s="66">
        <v>43.881</v>
      </c>
      <c r="S55" s="66">
        <v>151.43799999999999</v>
      </c>
      <c r="T55" s="122">
        <v>206.55699999999999</v>
      </c>
      <c r="U55" s="122">
        <v>118.592</v>
      </c>
      <c r="V55" s="122">
        <v>41.097999999999999</v>
      </c>
      <c r="W55" s="122">
        <v>198.67699999999999</v>
      </c>
      <c r="X55" s="122">
        <v>364.84800000000001</v>
      </c>
      <c r="Y55" s="226">
        <v>279.67700000000002</v>
      </c>
      <c r="Z55" s="122">
        <v>108.995</v>
      </c>
      <c r="AA55" s="122">
        <v>303.93900000000002</v>
      </c>
      <c r="AB55" s="122">
        <v>1181.989</v>
      </c>
      <c r="AC55" s="122">
        <v>1241.7349999999999</v>
      </c>
      <c r="AD55" s="122">
        <v>735.88</v>
      </c>
      <c r="AE55" s="122">
        <v>911.26800000000003</v>
      </c>
      <c r="AF55" s="122">
        <v>1151.721</v>
      </c>
      <c r="AG55" s="122">
        <v>1135.77</v>
      </c>
      <c r="AH55" s="403"/>
      <c r="AI55" s="403"/>
      <c r="AJ55" s="403"/>
    </row>
    <row r="56" spans="1:91">
      <c r="A56" s="91" t="s">
        <v>702</v>
      </c>
      <c r="B56" s="226"/>
      <c r="C56" s="226"/>
      <c r="D56" s="226"/>
      <c r="E56" s="226"/>
      <c r="F56" s="226"/>
      <c r="G56" s="226"/>
      <c r="H56" s="298"/>
      <c r="I56" s="298"/>
      <c r="J56" s="226"/>
      <c r="K56" s="226"/>
      <c r="L56" s="226"/>
      <c r="M56" s="226"/>
      <c r="N56" s="122"/>
      <c r="O56" s="122"/>
      <c r="P56" s="122"/>
      <c r="Q56" s="122"/>
      <c r="R56" s="122"/>
      <c r="S56" s="122"/>
      <c r="T56" s="122"/>
      <c r="U56" s="122"/>
      <c r="V56" s="122"/>
      <c r="W56" s="93">
        <v>147.43221776179999</v>
      </c>
      <c r="X56" s="93">
        <v>238.31784469924003</v>
      </c>
      <c r="Y56" s="93">
        <v>170.04293517551997</v>
      </c>
      <c r="Z56" s="93">
        <v>20.563914969160319</v>
      </c>
      <c r="AA56" s="93">
        <v>171.9915</v>
      </c>
      <c r="AB56" s="93">
        <v>217.5718</v>
      </c>
      <c r="AC56" s="93">
        <v>117.05119999999999</v>
      </c>
      <c r="AD56" s="93">
        <v>51.8322</v>
      </c>
      <c r="AE56" s="93">
        <v>155.06400590416587</v>
      </c>
      <c r="AF56" s="93">
        <v>194.9472243056652</v>
      </c>
      <c r="AG56" s="93">
        <v>139.77917555877292</v>
      </c>
      <c r="AH56" s="389"/>
      <c r="AI56" s="389"/>
    </row>
    <row r="57" spans="1:91">
      <c r="A57" s="91" t="s">
        <v>703</v>
      </c>
      <c r="B57" s="226"/>
      <c r="C57" s="226"/>
      <c r="D57" s="226"/>
      <c r="E57" s="226"/>
      <c r="F57" s="226"/>
      <c r="G57" s="226"/>
      <c r="H57" s="298"/>
      <c r="I57" s="298"/>
      <c r="J57" s="226"/>
      <c r="K57" s="226"/>
      <c r="L57" s="226"/>
      <c r="M57" s="226"/>
      <c r="N57" s="122"/>
      <c r="O57" s="122"/>
      <c r="P57" s="122"/>
      <c r="Q57" s="122"/>
      <c r="R57" s="122"/>
      <c r="S57" s="122"/>
      <c r="T57" s="122"/>
      <c r="U57" s="122"/>
      <c r="V57" s="122"/>
      <c r="W57" s="93">
        <v>51.241695774804043</v>
      </c>
      <c r="X57" s="93">
        <v>126.523538343005</v>
      </c>
      <c r="Y57" s="93">
        <v>109.66545346113107</v>
      </c>
      <c r="Z57" s="93">
        <v>88.822132201513583</v>
      </c>
      <c r="AA57" s="93">
        <v>131.94749999999999</v>
      </c>
      <c r="AB57" s="93">
        <v>964.41719999999998</v>
      </c>
      <c r="AC57" s="93">
        <v>1124.6837999999998</v>
      </c>
      <c r="AD57" s="93">
        <v>684.04780000000005</v>
      </c>
      <c r="AE57" s="93">
        <v>756.2039940958341</v>
      </c>
      <c r="AF57" s="93">
        <v>956.77377569433497</v>
      </c>
      <c r="AG57" s="93">
        <v>995.99082444122701</v>
      </c>
      <c r="AH57" s="389"/>
      <c r="AI57" s="389"/>
    </row>
    <row r="58" spans="1:91">
      <c r="A58" s="142" t="s">
        <v>510</v>
      </c>
      <c r="B58" s="226">
        <v>24.8</v>
      </c>
      <c r="C58" s="226">
        <v>32.9</v>
      </c>
      <c r="D58" s="226">
        <v>65.3</v>
      </c>
      <c r="E58" s="226">
        <v>95.8</v>
      </c>
      <c r="F58" s="226">
        <v>37.200000000000003</v>
      </c>
      <c r="G58" s="226">
        <v>41.1</v>
      </c>
      <c r="H58" s="298">
        <v>81.400000000000006</v>
      </c>
      <c r="I58" s="298">
        <v>80.400000000000006</v>
      </c>
      <c r="J58" s="226">
        <v>30.8</v>
      </c>
      <c r="K58" s="226">
        <v>49.2</v>
      </c>
      <c r="L58" s="226">
        <v>73.638000000000005</v>
      </c>
      <c r="M58" s="226">
        <v>55.3</v>
      </c>
      <c r="N58" s="66">
        <v>32.540999999999997</v>
      </c>
      <c r="O58" s="66">
        <v>69.358999999999995</v>
      </c>
      <c r="P58" s="122">
        <v>105.32299999999999</v>
      </c>
      <c r="Q58" s="122">
        <v>90.447000000000003</v>
      </c>
      <c r="R58" s="66">
        <v>39.198</v>
      </c>
      <c r="S58" s="66">
        <v>113.798</v>
      </c>
      <c r="T58" s="122">
        <v>98.051000000000002</v>
      </c>
      <c r="U58" s="122">
        <v>87.04</v>
      </c>
      <c r="V58" s="122">
        <v>49.850999999999999</v>
      </c>
      <c r="W58" s="122">
        <v>71.022999999999996</v>
      </c>
      <c r="X58" s="122">
        <v>102.905</v>
      </c>
      <c r="Y58" s="226">
        <v>116.59699999999999</v>
      </c>
      <c r="Z58" s="122">
        <v>630</v>
      </c>
      <c r="AA58" s="122">
        <v>1433.8</v>
      </c>
      <c r="AB58" s="122">
        <v>1191.5</v>
      </c>
      <c r="AC58" s="122">
        <v>1466.3999999999999</v>
      </c>
      <c r="AD58" s="122">
        <v>1851.9979999999998</v>
      </c>
      <c r="AE58" s="122">
        <v>2509.4119999999998</v>
      </c>
      <c r="AF58" s="122">
        <v>2921.92</v>
      </c>
      <c r="AG58" s="122">
        <v>2879.9169999999999</v>
      </c>
      <c r="AH58" s="389"/>
      <c r="AI58" s="389"/>
      <c r="AJ58" s="389"/>
      <c r="AK58" s="389"/>
      <c r="AL58" s="389"/>
      <c r="AM58" s="389"/>
      <c r="AN58" s="389"/>
      <c r="AO58" s="389"/>
    </row>
    <row r="59" spans="1:91">
      <c r="A59" s="24" t="s">
        <v>452</v>
      </c>
      <c r="B59" s="226">
        <v>-757.1</v>
      </c>
      <c r="C59" s="226">
        <v>-1094.2</v>
      </c>
      <c r="D59" s="226">
        <v>-1667.9</v>
      </c>
      <c r="E59" s="226">
        <v>-2028.8</v>
      </c>
      <c r="F59" s="226">
        <v>-2091</v>
      </c>
      <c r="G59" s="226">
        <v>-1252.4000000000001</v>
      </c>
      <c r="H59" s="226">
        <v>-2520.6999999999998</v>
      </c>
      <c r="I59" s="226">
        <v>-1817</v>
      </c>
      <c r="J59" s="226">
        <v>-2112.1196810764882</v>
      </c>
      <c r="K59" s="226">
        <v>-1385.6729822884499</v>
      </c>
      <c r="L59" s="122">
        <v>-1991.3837222071752</v>
      </c>
      <c r="M59" s="122">
        <v>-2282.4499739762477</v>
      </c>
      <c r="N59" s="122">
        <v>-2584.1563215281276</v>
      </c>
      <c r="O59" s="122">
        <v>-1577.9261525903057</v>
      </c>
      <c r="P59" s="122">
        <v>-2207.304847409695</v>
      </c>
      <c r="Q59" s="122">
        <v>-2778.7130889</v>
      </c>
      <c r="R59" s="122">
        <v>-2667.0861741600002</v>
      </c>
      <c r="S59" s="122">
        <v>-2216.69257831</v>
      </c>
      <c r="T59" s="122">
        <v>-2480.3287369399995</v>
      </c>
      <c r="U59" s="122">
        <v>-2603.4230501599995</v>
      </c>
      <c r="V59" s="122">
        <v>-2232.1439240999998</v>
      </c>
      <c r="W59" s="122">
        <v>-3095.8844922099993</v>
      </c>
      <c r="X59" s="122">
        <v>-2933.8193450099998</v>
      </c>
      <c r="Y59" s="226">
        <v>-2645.8029377900002</v>
      </c>
      <c r="Z59" s="122">
        <v>-3945.0539377</v>
      </c>
      <c r="AA59" s="122">
        <v>-3790.3305895600001</v>
      </c>
      <c r="AB59" s="122">
        <v>-5099.5237678399963</v>
      </c>
      <c r="AC59" s="122">
        <v>-5301.5397304999997</v>
      </c>
      <c r="AD59" s="122">
        <v>-6651.2749851600001</v>
      </c>
      <c r="AE59" s="122">
        <v>-5690.1886032000002</v>
      </c>
      <c r="AF59" s="122">
        <v>-7162.6814027600049</v>
      </c>
      <c r="AG59" s="122">
        <v>-7447.8238883999938</v>
      </c>
      <c r="AH59" s="225"/>
      <c r="AI59" s="403"/>
      <c r="AJ59" s="403"/>
    </row>
    <row r="60" spans="1:91">
      <c r="A60" s="91" t="s">
        <v>678</v>
      </c>
      <c r="B60" s="225">
        <v>-430.9</v>
      </c>
      <c r="C60" s="225">
        <v>-494.1</v>
      </c>
      <c r="D60" s="225">
        <v>-858.8</v>
      </c>
      <c r="E60" s="225">
        <v>-819</v>
      </c>
      <c r="F60" s="225">
        <v>-825.6</v>
      </c>
      <c r="G60" s="225">
        <v>-612.6</v>
      </c>
      <c r="H60" s="225">
        <v>-1048.2</v>
      </c>
      <c r="I60" s="225">
        <v>-656.8</v>
      </c>
      <c r="J60" s="225">
        <v>-958.4</v>
      </c>
      <c r="K60" s="93">
        <v>-468.54138909958635</v>
      </c>
      <c r="L60" s="93">
        <v>-811.54336732231059</v>
      </c>
      <c r="M60" s="93">
        <v>-788.16549198980135</v>
      </c>
      <c r="N60" s="92">
        <v>-995.44024133509697</v>
      </c>
      <c r="O60" s="92">
        <v>-360.87019500070005</v>
      </c>
      <c r="P60" s="93">
        <v>-947.01519543038569</v>
      </c>
      <c r="Q60" s="93">
        <v>-884.12268558999995</v>
      </c>
      <c r="R60" s="92">
        <v>-1303.2</v>
      </c>
      <c r="S60" s="92">
        <v>-834.8</v>
      </c>
      <c r="T60" s="93">
        <v>-940.85611859999983</v>
      </c>
      <c r="U60" s="93">
        <v>-927.15039947999992</v>
      </c>
      <c r="V60" s="93">
        <v>-965.33791578</v>
      </c>
      <c r="W60" s="93">
        <v>-931.04095458999984</v>
      </c>
      <c r="X60" s="93">
        <v>-1048.62071999</v>
      </c>
      <c r="Y60" s="225">
        <v>-882.60756042999992</v>
      </c>
      <c r="Z60" s="93">
        <v>-1112.3576761600002</v>
      </c>
      <c r="AA60" s="93">
        <v>-596.14834733999999</v>
      </c>
      <c r="AB60" s="93">
        <v>-837.51055259999998</v>
      </c>
      <c r="AC60" s="93">
        <v>-553.70141964000015</v>
      </c>
      <c r="AD60" s="93">
        <v>-1390.6</v>
      </c>
      <c r="AE60" s="93">
        <v>-648.202</v>
      </c>
      <c r="AF60" s="93">
        <v>-523.23027232000004</v>
      </c>
      <c r="AG60" s="93">
        <v>-847.57934160000002</v>
      </c>
      <c r="AH60" s="225"/>
      <c r="AI60" s="225"/>
      <c r="AJ60" s="225"/>
      <c r="AK60" s="225"/>
      <c r="AL60" s="225"/>
      <c r="AM60" s="225"/>
      <c r="AN60" s="225"/>
      <c r="AO60" s="225"/>
      <c r="AP60" s="93"/>
      <c r="AQ60" s="93"/>
      <c r="AR60" s="93"/>
      <c r="AS60" s="93"/>
      <c r="AT60" s="93"/>
      <c r="AU60" s="93"/>
      <c r="AV60" s="93"/>
      <c r="AW60" s="93"/>
      <c r="AX60" s="93"/>
      <c r="AY60" s="93"/>
      <c r="AZ60" s="93"/>
      <c r="BA60" s="93"/>
      <c r="BB60" s="93"/>
      <c r="BC60" s="93"/>
      <c r="BD60" s="225"/>
      <c r="BE60" s="93"/>
      <c r="BF60" s="93"/>
      <c r="BG60" s="93"/>
      <c r="BH60" s="93"/>
      <c r="BI60" s="93"/>
      <c r="BJ60" s="93"/>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row>
    <row r="61" spans="1:91">
      <c r="A61" s="91" t="s">
        <v>679</v>
      </c>
      <c r="B61" s="225">
        <v>-405.4</v>
      </c>
      <c r="C61" s="225">
        <v>-513.5</v>
      </c>
      <c r="D61" s="225">
        <v>-635.80000000000018</v>
      </c>
      <c r="E61" s="225">
        <v>-870.3</v>
      </c>
      <c r="F61" s="225">
        <v>-1003.8</v>
      </c>
      <c r="G61" s="225">
        <v>-537.80000000000007</v>
      </c>
      <c r="H61" s="225">
        <v>-1334.8999999999996</v>
      </c>
      <c r="I61" s="225">
        <v>-935.60000000000014</v>
      </c>
      <c r="J61" s="225">
        <v>-677.3719902991827</v>
      </c>
      <c r="K61" s="93">
        <v>-492.24076419256346</v>
      </c>
      <c r="L61" s="93">
        <v>-474.95438349000005</v>
      </c>
      <c r="M61" s="93">
        <v>-686.81715783000027</v>
      </c>
      <c r="N61" s="92">
        <v>-863.72758666432583</v>
      </c>
      <c r="O61" s="92">
        <v>-383.11397606000003</v>
      </c>
      <c r="P61" s="93">
        <v>-483.84899931427697</v>
      </c>
      <c r="Q61" s="93">
        <v>-927.13237699000001</v>
      </c>
      <c r="R61" s="92">
        <v>-992</v>
      </c>
      <c r="S61" s="92">
        <v>-745.2</v>
      </c>
      <c r="T61" s="93">
        <v>-608.85094531000004</v>
      </c>
      <c r="U61" s="93">
        <v>-918.95026824999991</v>
      </c>
      <c r="V61" s="93">
        <v>-599.89101428000015</v>
      </c>
      <c r="W61" s="93">
        <v>-624.80505533929988</v>
      </c>
      <c r="X61" s="93">
        <v>-827.19474344999992</v>
      </c>
      <c r="Y61" s="223">
        <v>-771.89858013999992</v>
      </c>
      <c r="Z61" s="115">
        <v>-946.98410450000006</v>
      </c>
      <c r="AA61" s="93">
        <v>-526.73161861999995</v>
      </c>
      <c r="AB61" s="115">
        <v>-995.40850265999984</v>
      </c>
      <c r="AC61" s="115">
        <v>-1020.0035132800002</v>
      </c>
      <c r="AD61" s="93">
        <v>-1157</v>
      </c>
      <c r="AE61" s="115">
        <v>-672.35699999999997</v>
      </c>
      <c r="AF61" s="115">
        <v>-1284.63286242</v>
      </c>
      <c r="AG61" s="93">
        <v>-888.20177420999994</v>
      </c>
      <c r="AH61" s="225"/>
      <c r="AI61" s="225"/>
      <c r="AJ61" s="225"/>
      <c r="AK61" s="225"/>
      <c r="AL61" s="225"/>
      <c r="AM61" s="225"/>
      <c r="AN61" s="225"/>
      <c r="AO61" s="225"/>
      <c r="AP61" s="93"/>
      <c r="AQ61" s="93"/>
      <c r="AR61" s="93"/>
      <c r="AS61" s="93"/>
      <c r="AT61" s="93"/>
      <c r="AU61" s="93"/>
      <c r="AV61" s="93"/>
      <c r="AW61" s="93"/>
      <c r="AX61" s="93"/>
      <c r="AY61" s="93"/>
      <c r="AZ61" s="93"/>
      <c r="BA61" s="93"/>
      <c r="BB61" s="93"/>
      <c r="BC61" s="93"/>
      <c r="BD61" s="223"/>
      <c r="BE61" s="115"/>
      <c r="BF61" s="93"/>
      <c r="BG61" s="115"/>
      <c r="BH61" s="115"/>
      <c r="BI61" s="93"/>
      <c r="BJ61" s="115"/>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row>
    <row r="62" spans="1:91">
      <c r="A62" s="91" t="s">
        <v>680</v>
      </c>
      <c r="B62" s="225">
        <v>-0.1</v>
      </c>
      <c r="C62" s="225">
        <v>-43.2</v>
      </c>
      <c r="D62" s="225">
        <v>-91.5</v>
      </c>
      <c r="E62" s="225">
        <v>-253.4</v>
      </c>
      <c r="F62" s="225">
        <v>-10.9</v>
      </c>
      <c r="G62" s="225">
        <v>-49.3</v>
      </c>
      <c r="H62" s="225">
        <v>-59.2</v>
      </c>
      <c r="I62" s="225">
        <v>-40.1</v>
      </c>
      <c r="J62" s="225">
        <v>-14.9</v>
      </c>
      <c r="K62" s="225">
        <v>-50.7</v>
      </c>
      <c r="L62" s="93">
        <v>-68.599999999999994</v>
      </c>
      <c r="M62" s="93">
        <v>-27.376000000000001</v>
      </c>
      <c r="N62" s="93">
        <v>-5.242</v>
      </c>
      <c r="O62" s="93">
        <v>-55.040999999999997</v>
      </c>
      <c r="P62" s="93">
        <v>-96.972000000000008</v>
      </c>
      <c r="Q62" s="93">
        <v>-98.111999999999995</v>
      </c>
      <c r="R62" s="93">
        <v>-21.145</v>
      </c>
      <c r="S62" s="93">
        <v>-67.015699999999995</v>
      </c>
      <c r="T62" s="93">
        <v>-73.126999999999995</v>
      </c>
      <c r="U62" s="93">
        <v>-51.932000000000002</v>
      </c>
      <c r="V62" s="93">
        <v>-21.335000000000001</v>
      </c>
      <c r="W62" s="93">
        <v>-112.06399999999999</v>
      </c>
      <c r="X62" s="93">
        <v>-176.381</v>
      </c>
      <c r="Y62" s="223">
        <v>-143.28800000000001</v>
      </c>
      <c r="Z62" s="115">
        <v>-101.694</v>
      </c>
      <c r="AA62" s="93">
        <v>-69.599999999999994</v>
      </c>
      <c r="AB62" s="93">
        <v>-85.9</v>
      </c>
      <c r="AC62" s="93">
        <v>-70.3</v>
      </c>
      <c r="AD62" s="93">
        <v>-24</v>
      </c>
      <c r="AE62" s="93">
        <v>-94.8</v>
      </c>
      <c r="AF62" s="93">
        <v>-73.5</v>
      </c>
      <c r="AG62" s="93">
        <v>-63.34</v>
      </c>
      <c r="AH62" s="225"/>
      <c r="AI62" s="225"/>
      <c r="AJ62" s="225"/>
      <c r="AK62" s="225"/>
      <c r="AL62" s="225"/>
      <c r="AM62" s="225"/>
      <c r="AN62" s="225"/>
      <c r="AO62" s="225"/>
      <c r="AP62" s="225"/>
      <c r="AQ62" s="93"/>
      <c r="AR62" s="93"/>
      <c r="AS62" s="93"/>
      <c r="AT62" s="93"/>
      <c r="AU62" s="93"/>
      <c r="AV62" s="93"/>
      <c r="AW62" s="93"/>
      <c r="AX62" s="93"/>
      <c r="AY62" s="93"/>
      <c r="AZ62" s="93"/>
      <c r="BA62" s="93"/>
      <c r="BB62" s="93"/>
      <c r="BC62" s="93"/>
      <c r="BD62" s="223"/>
      <c r="BE62" s="115"/>
      <c r="BF62" s="93"/>
      <c r="BG62" s="93"/>
      <c r="BH62" s="93"/>
      <c r="BI62" s="93"/>
      <c r="BJ62" s="93"/>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row>
    <row r="63" spans="1:91">
      <c r="A63" s="91" t="s">
        <v>681</v>
      </c>
      <c r="B63" s="225"/>
      <c r="C63" s="225"/>
      <c r="D63" s="225"/>
      <c r="E63" s="225"/>
      <c r="F63" s="225"/>
      <c r="G63" s="225"/>
      <c r="H63" s="225"/>
      <c r="I63" s="225"/>
      <c r="J63" s="225">
        <v>-472.22800970081727</v>
      </c>
      <c r="K63" s="93">
        <v>-316.71784670785013</v>
      </c>
      <c r="L63" s="93">
        <v>-470.00224918768936</v>
      </c>
      <c r="M63" s="93">
        <v>-681.41835018019844</v>
      </c>
      <c r="N63" s="92">
        <v>-778.98417200057725</v>
      </c>
      <c r="O63" s="92">
        <v>-639.08582893929997</v>
      </c>
      <c r="P63" s="93">
        <v>-618.19480525533754</v>
      </c>
      <c r="Q63" s="93">
        <v>-821.00323321999997</v>
      </c>
      <c r="R63" s="92">
        <v>-662.8</v>
      </c>
      <c r="S63" s="92">
        <v>-364.3</v>
      </c>
      <c r="T63" s="93">
        <v>-752.77823618999992</v>
      </c>
      <c r="U63" s="93">
        <v>-805.55457551999996</v>
      </c>
      <c r="V63" s="93">
        <v>-790.68976570999996</v>
      </c>
      <c r="W63" s="93">
        <v>-987.94121960069981</v>
      </c>
      <c r="X63" s="93">
        <v>-726.70560248000004</v>
      </c>
      <c r="Y63" s="223">
        <v>-751.73602032999997</v>
      </c>
      <c r="Z63" s="115">
        <v>-1124.0813186600001</v>
      </c>
      <c r="AA63" s="93">
        <v>-1084.2</v>
      </c>
      <c r="AB63" s="93">
        <v>-1817</v>
      </c>
      <c r="AC63" s="93">
        <v>-2114.3000000000002</v>
      </c>
      <c r="AD63" s="93">
        <v>-2176.7749851600001</v>
      </c>
      <c r="AE63" s="93">
        <v>-1845.66</v>
      </c>
      <c r="AF63" s="93">
        <v>-2264.5560000000005</v>
      </c>
      <c r="AG63" s="93">
        <v>-3371.7239999999997</v>
      </c>
      <c r="AH63" s="225"/>
      <c r="AI63" s="225"/>
      <c r="AJ63" s="225"/>
      <c r="AK63" s="225"/>
      <c r="AL63" s="225"/>
      <c r="AM63" s="225"/>
      <c r="AN63" s="225"/>
      <c r="AO63" s="225"/>
      <c r="AP63" s="93"/>
      <c r="AQ63" s="93"/>
      <c r="AR63" s="93"/>
      <c r="AS63" s="93"/>
      <c r="AT63" s="93"/>
      <c r="AU63" s="93"/>
      <c r="AV63" s="93"/>
      <c r="AW63" s="93"/>
      <c r="AX63" s="93"/>
      <c r="AY63" s="93"/>
      <c r="AZ63" s="93"/>
      <c r="BA63" s="93"/>
      <c r="BB63" s="93"/>
      <c r="BC63" s="93"/>
      <c r="BD63" s="223"/>
      <c r="BE63" s="115"/>
      <c r="BF63" s="93"/>
      <c r="BG63" s="93"/>
      <c r="BH63" s="93"/>
      <c r="BI63" s="93"/>
      <c r="BJ63" s="93"/>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row>
    <row r="64" spans="1:91" s="130" customFormat="1">
      <c r="A64" s="143" t="s">
        <v>352</v>
      </c>
      <c r="B64" s="300">
        <v>79.3</v>
      </c>
      <c r="C64" s="300">
        <v>-43.4</v>
      </c>
      <c r="D64" s="300">
        <v>-81.8</v>
      </c>
      <c r="E64" s="300">
        <v>-86.1</v>
      </c>
      <c r="F64" s="300">
        <v>-250.7</v>
      </c>
      <c r="G64" s="300">
        <v>-52.7</v>
      </c>
      <c r="H64" s="300">
        <v>-78.400000000000006</v>
      </c>
      <c r="I64" s="300">
        <v>-184.5</v>
      </c>
      <c r="J64" s="300">
        <v>10.880318923511803</v>
      </c>
      <c r="K64" s="300">
        <v>-57.472982288450034</v>
      </c>
      <c r="L64" s="145">
        <v>-166.38372220717517</v>
      </c>
      <c r="M64" s="145">
        <v>-98.672973976247491</v>
      </c>
      <c r="N64" s="145">
        <v>59.237678471872826</v>
      </c>
      <c r="O64" s="145">
        <v>-139.81515259030553</v>
      </c>
      <c r="P64" s="145">
        <v>-61.273847409694334</v>
      </c>
      <c r="Q64" s="145">
        <v>-48.342793099999994</v>
      </c>
      <c r="R64" s="145">
        <v>312.03682584000001</v>
      </c>
      <c r="S64" s="145">
        <v>-205.42612144</v>
      </c>
      <c r="T64" s="145">
        <v>-104.71643684</v>
      </c>
      <c r="U64" s="145">
        <v>100.16419309000003</v>
      </c>
      <c r="V64" s="145">
        <v>145.10977166999999</v>
      </c>
      <c r="W64" s="145">
        <v>-440.03326268000006</v>
      </c>
      <c r="X64" s="145">
        <v>-154.91727908999997</v>
      </c>
      <c r="Y64" s="223">
        <v>-96.272776889999989</v>
      </c>
      <c r="Z64" s="115">
        <v>-660</v>
      </c>
      <c r="AA64" s="93">
        <v>-1513.6506236000005</v>
      </c>
      <c r="AB64" s="93">
        <v>-1363.7047125799963</v>
      </c>
      <c r="AC64" s="93">
        <v>-1543.2347975799989</v>
      </c>
      <c r="AD64" s="93">
        <v>-1902.9</v>
      </c>
      <c r="AE64" s="93">
        <v>-2429.174</v>
      </c>
      <c r="AF64" s="93">
        <v>-3016.7452679999997</v>
      </c>
      <c r="AG64" s="93">
        <v>-2276.9787725899942</v>
      </c>
      <c r="AH64" s="225"/>
      <c r="AI64" s="300"/>
      <c r="AJ64" s="300"/>
      <c r="AK64" s="300"/>
      <c r="AL64" s="300"/>
      <c r="AM64" s="300"/>
      <c r="AN64" s="300"/>
      <c r="AO64" s="300"/>
      <c r="AP64" s="300"/>
      <c r="AQ64" s="145"/>
      <c r="AR64" s="145"/>
      <c r="AS64" s="145"/>
      <c r="AT64" s="145"/>
      <c r="AU64" s="145"/>
      <c r="AV64" s="145"/>
      <c r="AW64" s="145"/>
      <c r="AX64" s="145"/>
      <c r="AY64" s="145"/>
      <c r="AZ64" s="145"/>
      <c r="BA64" s="145"/>
      <c r="BB64" s="145"/>
      <c r="BC64" s="145"/>
      <c r="BD64" s="223"/>
      <c r="BE64" s="115"/>
      <c r="BF64" s="93"/>
      <c r="BG64" s="93"/>
      <c r="BH64" s="93"/>
      <c r="BI64" s="93"/>
      <c r="BJ64" s="93"/>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row>
    <row r="65" spans="1:91" s="130" customFormat="1">
      <c r="A65" s="379" t="s">
        <v>511</v>
      </c>
      <c r="B65" s="229"/>
      <c r="C65" s="229"/>
      <c r="D65" s="229"/>
      <c r="E65" s="229"/>
      <c r="F65" s="229"/>
      <c r="G65" s="229"/>
      <c r="H65" s="229"/>
      <c r="I65" s="229"/>
      <c r="J65" s="226">
        <v>-519.64840807304313</v>
      </c>
      <c r="K65" s="226">
        <v>-501.47714416570284</v>
      </c>
      <c r="L65" s="122">
        <v>-480.63449342252352</v>
      </c>
      <c r="M65" s="122">
        <v>-490.45394795845408</v>
      </c>
      <c r="N65" s="122">
        <v>-520.72608310083058</v>
      </c>
      <c r="O65" s="122">
        <v>-526.41044379825189</v>
      </c>
      <c r="P65" s="122">
        <v>-522.76841981787561</v>
      </c>
      <c r="Q65" s="122">
        <v>-598.53194642405401</v>
      </c>
      <c r="R65" s="122">
        <v>-660.74785681276092</v>
      </c>
      <c r="S65" s="122">
        <v>-597.1</v>
      </c>
      <c r="T65" s="122">
        <v>-634.20000000000005</v>
      </c>
      <c r="U65" s="122">
        <v>-717.75699999999995</v>
      </c>
      <c r="V65" s="122">
        <v>-718.8</v>
      </c>
      <c r="W65" s="122">
        <v>-689.13605628500693</v>
      </c>
      <c r="X65" s="122">
        <v>-582</v>
      </c>
      <c r="Y65" s="122">
        <v>-600.79999999999995</v>
      </c>
      <c r="Z65" s="122">
        <v>-693.7</v>
      </c>
      <c r="AA65" s="122">
        <v>-615.1</v>
      </c>
      <c r="AB65" s="122">
        <v>-627.05008252744096</v>
      </c>
      <c r="AC65" s="122">
        <v>-679.5</v>
      </c>
      <c r="AD65" s="122">
        <v>-747.89400000000001</v>
      </c>
      <c r="AE65" s="122">
        <v>-749.9</v>
      </c>
      <c r="AF65" s="122">
        <v>-723.00425733228474</v>
      </c>
      <c r="AG65" s="122">
        <v>-738.18</v>
      </c>
      <c r="AH65" s="229"/>
      <c r="AI65" s="229"/>
      <c r="AJ65" s="229"/>
      <c r="AK65" s="229"/>
      <c r="AL65" s="229"/>
      <c r="AM65" s="229"/>
      <c r="AN65" s="229"/>
      <c r="AO65" s="226"/>
      <c r="AP65" s="226"/>
      <c r="AQ65" s="122"/>
      <c r="AR65" s="122"/>
      <c r="AS65" s="122"/>
      <c r="AT65" s="122"/>
      <c r="AU65" s="122"/>
      <c r="AV65" s="122"/>
      <c r="AW65" s="122"/>
      <c r="AX65" s="122"/>
      <c r="AY65" s="122"/>
      <c r="AZ65" s="122"/>
      <c r="BA65" s="122"/>
      <c r="BB65" s="122"/>
      <c r="BC65" s="122"/>
      <c r="BD65" s="122"/>
      <c r="BE65" s="122"/>
      <c r="BF65" s="122"/>
      <c r="BG65" s="122"/>
      <c r="BH65" s="122"/>
      <c r="BI65" s="122"/>
      <c r="BJ65" s="122"/>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row>
    <row r="66" spans="1:91" s="130" customFormat="1">
      <c r="A66" s="146" t="s">
        <v>512</v>
      </c>
      <c r="B66" s="301">
        <v>-458.9</v>
      </c>
      <c r="C66" s="301">
        <v>-548.70000000000005</v>
      </c>
      <c r="D66" s="301">
        <v>-483.2</v>
      </c>
      <c r="E66" s="301">
        <v>-464.8</v>
      </c>
      <c r="F66" s="301">
        <v>-504.7795643045668</v>
      </c>
      <c r="G66" s="301">
        <v>-499.43695081683836</v>
      </c>
      <c r="H66" s="301">
        <v>-500.13911256471977</v>
      </c>
      <c r="I66" s="301">
        <v>-515.01310391232437</v>
      </c>
      <c r="J66" s="301">
        <v>-529.93196798548013</v>
      </c>
      <c r="K66" s="301">
        <v>-504.81886935897433</v>
      </c>
      <c r="L66" s="147">
        <v>-489.52173909499976</v>
      </c>
      <c r="M66" s="147">
        <v>-475.69644756132374</v>
      </c>
      <c r="N66" s="147">
        <v>-518.90964968299375</v>
      </c>
      <c r="O66" s="147">
        <v>-534.75267429117082</v>
      </c>
      <c r="P66" s="147">
        <v>-511.03564417216097</v>
      </c>
      <c r="Q66" s="147">
        <v>-615.80981934404929</v>
      </c>
      <c r="R66" s="147">
        <v>-663.59356129141622</v>
      </c>
      <c r="S66" s="147">
        <v>-606.6</v>
      </c>
      <c r="T66" s="147">
        <v>-635.76724663133609</v>
      </c>
      <c r="U66" s="147">
        <v>-740.55519624869373</v>
      </c>
      <c r="V66" s="147">
        <v>-698.56474751411099</v>
      </c>
      <c r="W66" s="147">
        <v>-688.25493500624566</v>
      </c>
      <c r="X66" s="147">
        <v>-554.70000000000005</v>
      </c>
      <c r="Y66" s="147">
        <v>-643.5</v>
      </c>
      <c r="Z66" s="147">
        <v>-718.1</v>
      </c>
      <c r="AA66" s="147">
        <v>-616.20000000000005</v>
      </c>
      <c r="AB66" s="147">
        <v>-643.79</v>
      </c>
      <c r="AC66" s="147">
        <v>-721.4</v>
      </c>
      <c r="AD66" s="147">
        <v>-726.34900000000005</v>
      </c>
      <c r="AE66" s="147">
        <v>-810.6</v>
      </c>
      <c r="AF66" s="147">
        <v>-771.2</v>
      </c>
      <c r="AG66" s="147">
        <v>-782.79</v>
      </c>
      <c r="AH66" s="301"/>
      <c r="AI66" s="301"/>
      <c r="AJ66" s="301"/>
      <c r="AK66" s="301"/>
      <c r="AL66" s="301"/>
      <c r="AM66" s="301"/>
      <c r="AN66" s="301"/>
      <c r="AO66" s="301"/>
      <c r="AP66" s="301"/>
      <c r="AQ66" s="147"/>
      <c r="AR66" s="147"/>
      <c r="AS66" s="147"/>
      <c r="AT66" s="147"/>
      <c r="AU66" s="147"/>
      <c r="AV66" s="147"/>
      <c r="AW66" s="147"/>
      <c r="AX66" s="147"/>
      <c r="AY66" s="147"/>
      <c r="AZ66" s="147"/>
      <c r="BA66" s="147"/>
      <c r="BB66" s="147"/>
      <c r="BC66" s="147"/>
      <c r="BD66" s="147"/>
      <c r="BE66" s="147"/>
      <c r="BF66" s="147"/>
      <c r="BG66" s="147"/>
      <c r="BH66" s="147"/>
      <c r="BI66" s="147"/>
      <c r="BJ66" s="147"/>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row>
    <row r="67" spans="1:91" s="130" customFormat="1">
      <c r="A67" s="146" t="s">
        <v>513</v>
      </c>
      <c r="B67" s="301">
        <v>-714.7</v>
      </c>
      <c r="C67" s="301">
        <v>-882.4</v>
      </c>
      <c r="D67" s="301">
        <v>-650</v>
      </c>
      <c r="E67" s="301">
        <v>-770.7</v>
      </c>
      <c r="F67" s="301">
        <v>-778.47960063006224</v>
      </c>
      <c r="G67" s="301">
        <v>-816.5351955030485</v>
      </c>
      <c r="H67" s="301">
        <v>-791.54708452005468</v>
      </c>
      <c r="I67" s="301">
        <v>-773.268568603115</v>
      </c>
      <c r="J67" s="301">
        <v>-807.63622967831236</v>
      </c>
      <c r="K67" s="301">
        <v>-797.1308730457248</v>
      </c>
      <c r="L67" s="147">
        <v>-745.08448436238825</v>
      </c>
      <c r="M67" s="147">
        <v>-812.99555717463124</v>
      </c>
      <c r="N67" s="147">
        <v>-836.47292541834258</v>
      </c>
      <c r="O67" s="147">
        <v>-829.64023411699452</v>
      </c>
      <c r="P67" s="147">
        <v>-874.88363664717724</v>
      </c>
      <c r="Q67" s="147">
        <v>-931.92264655364488</v>
      </c>
      <c r="R67" s="147">
        <v>-1051.3450036030461</v>
      </c>
      <c r="S67" s="147">
        <v>-938.9</v>
      </c>
      <c r="T67" s="147">
        <v>-1010.963231568182</v>
      </c>
      <c r="U67" s="147">
        <v>-1113.3113372862949</v>
      </c>
      <c r="V67" s="147">
        <v>-1204.8444170039988</v>
      </c>
      <c r="W67" s="147">
        <v>-1103.9538757649555</v>
      </c>
      <c r="X67" s="147">
        <v>-981</v>
      </c>
      <c r="Y67" s="147">
        <v>-888.3</v>
      </c>
      <c r="Z67" s="147">
        <v>-1130.4000000000001</v>
      </c>
      <c r="AA67" s="147">
        <v>-982.2</v>
      </c>
      <c r="AB67" s="147">
        <v>-981.05</v>
      </c>
      <c r="AC67" s="147">
        <v>-1053.3</v>
      </c>
      <c r="AD67" s="147">
        <v>-1241.143</v>
      </c>
      <c r="AE67" s="147">
        <v>-1244.8</v>
      </c>
      <c r="AF67" s="147">
        <v>-1126.8</v>
      </c>
      <c r="AG67" s="147">
        <v>-1118.48</v>
      </c>
      <c r="AH67" s="301"/>
      <c r="AI67" s="301"/>
      <c r="AJ67" s="301"/>
      <c r="AK67" s="301"/>
      <c r="AL67" s="301"/>
      <c r="AM67" s="301"/>
      <c r="AN67" s="301"/>
      <c r="AO67" s="301"/>
      <c r="AP67" s="301"/>
      <c r="AQ67" s="147"/>
      <c r="AR67" s="147"/>
      <c r="AS67" s="147"/>
      <c r="AT67" s="147"/>
      <c r="AU67" s="147"/>
      <c r="AV67" s="147"/>
      <c r="AW67" s="147"/>
      <c r="AX67" s="147"/>
      <c r="AY67" s="147"/>
      <c r="AZ67" s="147"/>
      <c r="BA67" s="147"/>
      <c r="BB67" s="147"/>
      <c r="BC67" s="147"/>
      <c r="BD67" s="147"/>
      <c r="BE67" s="147"/>
      <c r="BF67" s="147"/>
      <c r="BG67" s="147"/>
      <c r="BH67" s="147"/>
      <c r="BI67" s="147"/>
      <c r="BJ67" s="147"/>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row>
    <row r="68" spans="1:91">
      <c r="A68" s="24" t="s">
        <v>253</v>
      </c>
      <c r="B68" s="226">
        <v>436.1</v>
      </c>
      <c r="C68" s="226">
        <v>169.9</v>
      </c>
      <c r="D68" s="226">
        <v>580.4</v>
      </c>
      <c r="E68" s="226">
        <v>576.5</v>
      </c>
      <c r="F68" s="226">
        <v>259.39999999999998</v>
      </c>
      <c r="G68" s="226">
        <v>225.8</v>
      </c>
      <c r="H68" s="226">
        <v>726.1</v>
      </c>
      <c r="I68" s="226">
        <v>308.39999999999998</v>
      </c>
      <c r="J68" s="226">
        <v>492.7803189235118</v>
      </c>
      <c r="K68" s="226">
        <v>300.62701771154997</v>
      </c>
      <c r="L68" s="122">
        <v>339.91627779282481</v>
      </c>
      <c r="M68" s="122">
        <v>359.0370260237525</v>
      </c>
      <c r="N68" s="122">
        <v>495.88467847187269</v>
      </c>
      <c r="O68" s="122">
        <v>68.955847409694542</v>
      </c>
      <c r="P68" s="122">
        <v>430.1711525903055</v>
      </c>
      <c r="Q68" s="122">
        <v>937.73691110000004</v>
      </c>
      <c r="R68" s="122">
        <v>1199.1928258399998</v>
      </c>
      <c r="S68" s="122">
        <v>426.20442170000001</v>
      </c>
      <c r="T68" s="122">
        <v>668.08426304999898</v>
      </c>
      <c r="U68" s="122">
        <v>872.72594984</v>
      </c>
      <c r="V68" s="122">
        <v>681.09007591</v>
      </c>
      <c r="W68" s="122">
        <v>10.029507789999998</v>
      </c>
      <c r="X68" s="122">
        <v>906.10765495999897</v>
      </c>
      <c r="Y68" s="226">
        <v>647.79906224000001</v>
      </c>
      <c r="Z68" s="122">
        <v>567.8850622799979</v>
      </c>
      <c r="AA68" s="122">
        <v>301.22541043999991</v>
      </c>
      <c r="AB68" s="122">
        <v>352.53123216000404</v>
      </c>
      <c r="AC68" s="122">
        <v>440.45826949999991</v>
      </c>
      <c r="AD68" s="122">
        <v>468.75301484000011</v>
      </c>
      <c r="AE68" s="122">
        <v>393.91239679999944</v>
      </c>
      <c r="AF68" s="122">
        <v>536.00359723999554</v>
      </c>
      <c r="AG68" s="122">
        <v>484.67111160000604</v>
      </c>
    </row>
    <row r="69" spans="1:91" s="25" customFormat="1">
      <c r="A69" s="24" t="s">
        <v>454</v>
      </c>
      <c r="B69" s="226">
        <v>-77.599999999999994</v>
      </c>
      <c r="C69" s="226">
        <v>-88.1</v>
      </c>
      <c r="D69" s="226">
        <v>-167.9</v>
      </c>
      <c r="E69" s="226">
        <v>-186.1</v>
      </c>
      <c r="F69" s="226">
        <v>-196.7</v>
      </c>
      <c r="G69" s="226">
        <v>-113.1</v>
      </c>
      <c r="H69" s="226">
        <v>-223.8</v>
      </c>
      <c r="I69" s="226">
        <v>-137.19999999999999</v>
      </c>
      <c r="J69" s="226">
        <v>-163.19999999999999</v>
      </c>
      <c r="K69" s="226">
        <v>-117.7</v>
      </c>
      <c r="L69" s="122">
        <v>-146</v>
      </c>
      <c r="M69" s="122">
        <v>-152.059</v>
      </c>
      <c r="N69" s="122">
        <v>-149.07300000000001</v>
      </c>
      <c r="O69" s="122">
        <v>-88.087000000000003</v>
      </c>
      <c r="P69" s="122">
        <v>-188.35</v>
      </c>
      <c r="Q69" s="122">
        <v>-191.405</v>
      </c>
      <c r="R69" s="122">
        <v>-188.404</v>
      </c>
      <c r="S69" s="122">
        <v>-180.31100000000001</v>
      </c>
      <c r="T69" s="122">
        <v>-199.48599999999999</v>
      </c>
      <c r="U69" s="122">
        <v>-164.47900000000001</v>
      </c>
      <c r="V69" s="122">
        <v>-144.30199999999999</v>
      </c>
      <c r="W69" s="122">
        <v>-186.41499999999999</v>
      </c>
      <c r="X69" s="122">
        <v>-274.89100000000002</v>
      </c>
      <c r="Y69" s="226">
        <v>-197.54900000000001</v>
      </c>
      <c r="Z69" s="122">
        <v>-155.09299999999999</v>
      </c>
      <c r="AA69" s="122">
        <v>-184.95400000000001</v>
      </c>
      <c r="AB69" s="14">
        <v>-255.64500000000001</v>
      </c>
      <c r="AC69" s="14">
        <v>-173.13900000000001</v>
      </c>
      <c r="AD69" s="14">
        <v>-235.45</v>
      </c>
      <c r="AE69" s="14">
        <v>-172.208</v>
      </c>
      <c r="AF69" s="14">
        <v>-209.86099999999999</v>
      </c>
      <c r="AG69" s="14">
        <v>-248.81100000000001</v>
      </c>
      <c r="AH69" s="422"/>
    </row>
    <row r="70" spans="1:91" s="25" customFormat="1">
      <c r="A70" s="24" t="s">
        <v>455</v>
      </c>
      <c r="B70" s="226">
        <v>-136.6</v>
      </c>
      <c r="C70" s="226">
        <v>-110.5</v>
      </c>
      <c r="D70" s="226">
        <v>-121.3</v>
      </c>
      <c r="E70" s="226">
        <v>-123.2</v>
      </c>
      <c r="F70" s="226">
        <v>-135.30000000000001</v>
      </c>
      <c r="G70" s="226">
        <v>-131.5</v>
      </c>
      <c r="H70" s="226">
        <v>-134.80000000000001</v>
      </c>
      <c r="I70" s="226">
        <v>-145.30000000000001</v>
      </c>
      <c r="J70" s="226">
        <v>-140.4</v>
      </c>
      <c r="K70" s="226">
        <v>-121</v>
      </c>
      <c r="L70" s="122">
        <v>-137.30000000000001</v>
      </c>
      <c r="M70" s="122">
        <v>-100.065</v>
      </c>
      <c r="N70" s="122">
        <v>-140.65100000000001</v>
      </c>
      <c r="O70" s="122">
        <v>-121.175</v>
      </c>
      <c r="P70" s="122">
        <v>-137.34100000000001</v>
      </c>
      <c r="Q70" s="122">
        <v>-119.6812</v>
      </c>
      <c r="R70" s="122">
        <v>-163.286</v>
      </c>
      <c r="S70" s="122">
        <v>-115.33499999999999</v>
      </c>
      <c r="T70" s="122">
        <v>-127.3302</v>
      </c>
      <c r="U70" s="122">
        <v>-161.4485</v>
      </c>
      <c r="V70" s="122">
        <v>-158.7604</v>
      </c>
      <c r="W70" s="122">
        <v>-128.49116000000001</v>
      </c>
      <c r="X70" s="122">
        <v>-164.97800000000001</v>
      </c>
      <c r="Y70" s="226">
        <v>-165.83430000000001</v>
      </c>
      <c r="Z70" s="122">
        <v>-173.4145</v>
      </c>
      <c r="AA70" s="122">
        <v>-155.959</v>
      </c>
      <c r="AB70" s="14">
        <v>-171.376</v>
      </c>
      <c r="AC70" s="14">
        <v>-163.94</v>
      </c>
      <c r="AD70" s="14">
        <v>-124.437</v>
      </c>
      <c r="AE70" s="14">
        <v>-150.989</v>
      </c>
      <c r="AF70" s="14">
        <v>-172.273</v>
      </c>
      <c r="AG70" s="14">
        <v>-174.14444</v>
      </c>
    </row>
    <row r="71" spans="1:91" s="25" customFormat="1" ht="15" customHeight="1">
      <c r="A71" s="24" t="s">
        <v>456</v>
      </c>
      <c r="B71" s="226">
        <v>8.7479999999999993</v>
      </c>
      <c r="C71" s="226">
        <v>2.2909999999999999</v>
      </c>
      <c r="D71" s="226">
        <v>9.6850000000000005</v>
      </c>
      <c r="E71" s="226">
        <v>10.234999999999999</v>
      </c>
      <c r="F71" s="226">
        <v>26.594999999999999</v>
      </c>
      <c r="G71" s="226">
        <v>9.1530000000000005</v>
      </c>
      <c r="H71" s="226">
        <v>-19.890999999999998</v>
      </c>
      <c r="I71" s="226">
        <v>-24.471</v>
      </c>
      <c r="J71" s="226">
        <v>60.168999999999997</v>
      </c>
      <c r="K71" s="226">
        <v>-1.51</v>
      </c>
      <c r="L71" s="122">
        <v>23.3</v>
      </c>
      <c r="M71" s="122">
        <v>-23.381</v>
      </c>
      <c r="N71" s="122">
        <v>39.098999999999997</v>
      </c>
      <c r="O71" s="122">
        <v>-24.341999999999999</v>
      </c>
      <c r="P71" s="122">
        <v>-5.4329999999999998</v>
      </c>
      <c r="Q71" s="122">
        <v>-28.4709</v>
      </c>
      <c r="R71" s="122">
        <v>68.478999999999999</v>
      </c>
      <c r="S71" s="122">
        <v>-31.530999999999999</v>
      </c>
      <c r="T71" s="122">
        <v>-20.404399999999999</v>
      </c>
      <c r="U71" s="122">
        <v>-31.792999999999999</v>
      </c>
      <c r="V71" s="122">
        <v>-85.293700000000001</v>
      </c>
      <c r="W71" s="122">
        <v>-7.7328799999999998</v>
      </c>
      <c r="X71" s="122">
        <v>1.9330000000000001</v>
      </c>
      <c r="Y71" s="226">
        <v>-16.86</v>
      </c>
      <c r="Z71" s="122">
        <v>108.456</v>
      </c>
      <c r="AA71" s="122">
        <v>50.835999999999999</v>
      </c>
      <c r="AB71" s="122">
        <v>-9.4779999999999998</v>
      </c>
      <c r="AC71" s="122">
        <v>420.529</v>
      </c>
      <c r="AD71" s="122">
        <v>48.03</v>
      </c>
      <c r="AE71" s="122">
        <v>0.42299999999999999</v>
      </c>
      <c r="AF71" s="122">
        <v>84.228489999999994</v>
      </c>
      <c r="AG71" s="122">
        <v>4.0134999999999996</v>
      </c>
    </row>
    <row r="72" spans="1:91" s="25" customFormat="1">
      <c r="A72" s="24"/>
      <c r="B72" s="24"/>
      <c r="C72" s="24"/>
      <c r="D72" s="24"/>
      <c r="E72" s="24"/>
      <c r="F72" s="24"/>
      <c r="G72" s="24"/>
      <c r="H72" s="24"/>
      <c r="I72" s="24"/>
      <c r="J72" s="24"/>
      <c r="K72" s="24"/>
      <c r="L72" s="24"/>
      <c r="M72" s="24"/>
      <c r="N72" s="122"/>
      <c r="O72" s="122"/>
      <c r="P72" s="122"/>
      <c r="Q72" s="122"/>
      <c r="R72" s="122"/>
      <c r="S72" s="122"/>
      <c r="T72" s="122"/>
      <c r="U72" s="122"/>
      <c r="V72" s="122"/>
      <c r="W72" s="122"/>
      <c r="X72" s="122"/>
      <c r="Y72" s="217"/>
      <c r="Z72" s="64"/>
      <c r="AA72" s="64"/>
      <c r="AB72" s="64"/>
      <c r="AC72" s="64"/>
      <c r="AD72" s="64"/>
      <c r="AE72" s="64"/>
      <c r="AF72" s="64"/>
      <c r="AG72" s="64"/>
    </row>
    <row r="73" spans="1:91" s="27" customFormat="1">
      <c r="A73" s="18" t="s">
        <v>262</v>
      </c>
      <c r="B73" s="18"/>
      <c r="C73" s="18"/>
      <c r="D73" s="18"/>
      <c r="E73" s="18"/>
      <c r="F73" s="18"/>
      <c r="G73" s="18"/>
      <c r="H73" s="18"/>
      <c r="I73" s="383"/>
      <c r="J73" s="383"/>
      <c r="K73" s="18"/>
      <c r="L73" s="18"/>
      <c r="M73" s="18"/>
      <c r="N73" s="225">
        <v>-501.31881989999999</v>
      </c>
      <c r="O73" s="225">
        <v>-120.89424879999989</v>
      </c>
      <c r="P73" s="223">
        <v>-139.02153963000001</v>
      </c>
      <c r="Q73" s="223">
        <v>-230.25489731000002</v>
      </c>
      <c r="R73" s="223">
        <v>-217.26628103000002</v>
      </c>
      <c r="S73" s="223">
        <v>-201.53138846999997</v>
      </c>
      <c r="T73" s="223">
        <v>-186.32932608000004</v>
      </c>
      <c r="U73" s="223">
        <v>-183.95408937999991</v>
      </c>
      <c r="V73" s="223">
        <v>-574.22896774999992</v>
      </c>
      <c r="W73" s="223">
        <v>-122.40222039999999</v>
      </c>
      <c r="X73" s="223">
        <v>-153.87471682999998</v>
      </c>
      <c r="Y73" s="225">
        <v>-122.90873508</v>
      </c>
      <c r="Z73" s="93">
        <v>-141.25959771000001</v>
      </c>
      <c r="AA73" s="93">
        <v>-303.69261573</v>
      </c>
      <c r="AB73" s="93">
        <v>-174.12899999999999</v>
      </c>
      <c r="AC73" s="93">
        <v>-70.5</v>
      </c>
      <c r="AD73" s="93">
        <v>-107.31017942931355</v>
      </c>
      <c r="AE73" s="93">
        <v>-106.45450987806989</v>
      </c>
      <c r="AF73" s="93">
        <v>-118.92187081968824</v>
      </c>
      <c r="AG73" s="93">
        <v>-110.23695044060105</v>
      </c>
    </row>
    <row r="74" spans="1:91" s="27" customFormat="1">
      <c r="A74" s="18" t="s">
        <v>264</v>
      </c>
      <c r="B74" s="18"/>
      <c r="C74" s="18"/>
      <c r="D74" s="18"/>
      <c r="E74" s="18"/>
      <c r="F74" s="18"/>
      <c r="G74" s="18"/>
      <c r="H74" s="18"/>
      <c r="I74" s="383"/>
      <c r="J74" s="383"/>
      <c r="K74" s="18"/>
      <c r="L74" s="18"/>
      <c r="M74" s="18"/>
      <c r="N74" s="225">
        <v>77.919269369999995</v>
      </c>
      <c r="O74" s="225">
        <v>65.839390949999995</v>
      </c>
      <c r="P74" s="223">
        <v>98.76363812000001</v>
      </c>
      <c r="Q74" s="223">
        <v>79.298741570000004</v>
      </c>
      <c r="R74" s="223">
        <v>74.471045450000005</v>
      </c>
      <c r="S74" s="223">
        <v>78.813862759999992</v>
      </c>
      <c r="T74" s="223">
        <v>87.619145710000012</v>
      </c>
      <c r="U74" s="223">
        <v>61.678608700000005</v>
      </c>
      <c r="V74" s="223">
        <v>59.063310399999985</v>
      </c>
      <c r="W74" s="223">
        <v>88.063139669999998</v>
      </c>
      <c r="X74" s="223">
        <v>54.050443680000001</v>
      </c>
      <c r="Y74" s="225">
        <v>30.763217040000008</v>
      </c>
      <c r="Z74" s="93">
        <v>31.87437989</v>
      </c>
      <c r="AA74" s="93">
        <v>28.034910949999997</v>
      </c>
      <c r="AB74" s="93">
        <v>16.829000000000001</v>
      </c>
      <c r="AC74" s="93">
        <v>18.085999999999999</v>
      </c>
      <c r="AD74" s="93">
        <v>23.704126769999995</v>
      </c>
      <c r="AE74" s="93">
        <v>23.24520592</v>
      </c>
      <c r="AF74" s="93">
        <v>15.817148139999999</v>
      </c>
      <c r="AG74" s="93">
        <v>10.957668210000001</v>
      </c>
    </row>
    <row r="75" spans="1:91" s="27" customFormat="1">
      <c r="A75" s="224" t="s">
        <v>265</v>
      </c>
      <c r="B75" s="224"/>
      <c r="C75" s="224"/>
      <c r="D75" s="224"/>
      <c r="E75" s="224"/>
      <c r="F75" s="224"/>
      <c r="G75" s="224"/>
      <c r="H75" s="224"/>
      <c r="I75" s="142"/>
      <c r="J75" s="142"/>
      <c r="K75" s="224"/>
      <c r="L75" s="224"/>
      <c r="M75" s="224"/>
      <c r="N75" s="226">
        <v>-423.39955053</v>
      </c>
      <c r="O75" s="226">
        <v>-55.054857849999891</v>
      </c>
      <c r="P75" s="226">
        <v>-40.257901509999996</v>
      </c>
      <c r="Q75" s="226">
        <v>-150.95615574000001</v>
      </c>
      <c r="R75" s="226">
        <v>-142.79523558</v>
      </c>
      <c r="S75" s="226">
        <v>-122.71752570999998</v>
      </c>
      <c r="T75" s="226">
        <v>-98.710180370000032</v>
      </c>
      <c r="U75" s="226">
        <v>-122.2754806799999</v>
      </c>
      <c r="V75" s="226">
        <v>-515.16565734999995</v>
      </c>
      <c r="W75" s="226">
        <v>-34.339080729999999</v>
      </c>
      <c r="X75" s="226">
        <v>-99.824273149999996</v>
      </c>
      <c r="Y75" s="226">
        <v>-92.145518039999999</v>
      </c>
      <c r="Z75" s="122">
        <v>-109.38521782000001</v>
      </c>
      <c r="AA75" s="122">
        <v>-275.65770478000002</v>
      </c>
      <c r="AB75" s="122">
        <v>-157.29999999999998</v>
      </c>
      <c r="AC75" s="122">
        <v>-52.414000000000001</v>
      </c>
      <c r="AD75" s="122">
        <v>-83.606052659313548</v>
      </c>
      <c r="AE75" s="122">
        <v>-83.209303958069881</v>
      </c>
      <c r="AF75" s="122">
        <v>-103.10472267968824</v>
      </c>
      <c r="AG75" s="122">
        <v>-99.279282230601041</v>
      </c>
    </row>
    <row r="76" spans="1:91" s="27" customFormat="1">
      <c r="A76" s="18" t="s">
        <v>266</v>
      </c>
      <c r="B76" s="18"/>
      <c r="C76" s="18"/>
      <c r="D76" s="18"/>
      <c r="E76" s="18"/>
      <c r="F76" s="18"/>
      <c r="G76" s="18"/>
      <c r="H76" s="18"/>
      <c r="I76" s="383"/>
      <c r="J76" s="383"/>
      <c r="K76" s="18"/>
      <c r="L76" s="18"/>
      <c r="M76" s="18"/>
      <c r="N76" s="225">
        <v>187.35773187000001</v>
      </c>
      <c r="O76" s="225">
        <v>67.256695450000009</v>
      </c>
      <c r="P76" s="223">
        <v>-417.21024569000002</v>
      </c>
      <c r="Q76" s="223">
        <v>217.51785461</v>
      </c>
      <c r="R76" s="223">
        <v>356.84482171000002</v>
      </c>
      <c r="S76" s="223">
        <v>331.09843600000011</v>
      </c>
      <c r="T76" s="223">
        <v>174.08671493000008</v>
      </c>
      <c r="U76" s="223">
        <v>167.10728026000004</v>
      </c>
      <c r="V76" s="223">
        <v>655.45128684000008</v>
      </c>
      <c r="W76" s="223">
        <v>-111.19118469999999</v>
      </c>
      <c r="X76" s="223">
        <v>182.09395054000001</v>
      </c>
      <c r="Y76" s="225">
        <v>-22.199587659999992</v>
      </c>
      <c r="Z76" s="93">
        <v>79.516005210000003</v>
      </c>
      <c r="AA76" s="93">
        <v>159.88639976000005</v>
      </c>
      <c r="AB76" s="93">
        <v>42.643999999999998</v>
      </c>
      <c r="AC76" s="93">
        <v>2.6</v>
      </c>
      <c r="AD76" s="225">
        <v>30.281222129313655</v>
      </c>
      <c r="AE76" s="225">
        <v>-132.75177068193011</v>
      </c>
      <c r="AF76" s="225">
        <v>-69.073518850311814</v>
      </c>
      <c r="AG76" s="225">
        <v>-37.503396529398955</v>
      </c>
    </row>
    <row r="77" spans="1:91" s="27" customFormat="1">
      <c r="A77" s="18" t="s">
        <v>267</v>
      </c>
      <c r="B77" s="18"/>
      <c r="C77" s="18"/>
      <c r="D77" s="18"/>
      <c r="E77" s="18"/>
      <c r="F77" s="18"/>
      <c r="G77" s="18"/>
      <c r="H77" s="18"/>
      <c r="I77" s="383"/>
      <c r="J77" s="383"/>
      <c r="K77" s="18"/>
      <c r="L77" s="18"/>
      <c r="M77" s="18"/>
      <c r="N77" s="225">
        <v>-2.2610275499999992</v>
      </c>
      <c r="O77" s="225">
        <v>-1.2438889100000001</v>
      </c>
      <c r="P77" s="223">
        <v>-5.4121497499999993</v>
      </c>
      <c r="Q77" s="223">
        <v>-1.0300698400000001</v>
      </c>
      <c r="R77" s="223">
        <v>-4.8096526800000001</v>
      </c>
      <c r="S77" s="223">
        <v>-1.7253015999999997</v>
      </c>
      <c r="T77" s="223">
        <v>-5.0606605199999999</v>
      </c>
      <c r="U77" s="223">
        <v>5.4353300000000741E-3</v>
      </c>
      <c r="V77" s="223">
        <v>-5.2220126899999997</v>
      </c>
      <c r="W77" s="223">
        <v>47.44881943</v>
      </c>
      <c r="X77" s="223">
        <v>-6.7721335800000002</v>
      </c>
      <c r="Y77" s="225">
        <v>1.9940716000000009</v>
      </c>
      <c r="Z77" s="93">
        <v>-6.4261362399999999</v>
      </c>
      <c r="AA77" s="93">
        <v>0.122261669999999</v>
      </c>
      <c r="AB77" s="93">
        <v>0</v>
      </c>
      <c r="AC77" s="93">
        <v>-1.9</v>
      </c>
      <c r="AD77" s="93">
        <v>-101.72719124</v>
      </c>
      <c r="AE77" s="93">
        <v>-27.909958400000004</v>
      </c>
      <c r="AF77" s="93">
        <v>-21.318879039999999</v>
      </c>
      <c r="AG77" s="93">
        <v>-30.06832124</v>
      </c>
    </row>
    <row r="78" spans="1:91" s="27" customFormat="1">
      <c r="A78" s="24" t="s">
        <v>268</v>
      </c>
      <c r="B78" s="226">
        <v>58.662999999999997</v>
      </c>
      <c r="C78" s="226">
        <v>-275.33</v>
      </c>
      <c r="D78" s="226">
        <v>15.469999999999983</v>
      </c>
      <c r="E78" s="226">
        <v>-83.051999999999992</v>
      </c>
      <c r="F78" s="226">
        <v>8.512999999999991</v>
      </c>
      <c r="G78" s="226">
        <v>-346.33299999999997</v>
      </c>
      <c r="H78" s="226">
        <v>-57.591000000000001</v>
      </c>
      <c r="I78" s="226">
        <v>-242.34399999999999</v>
      </c>
      <c r="J78" s="226">
        <v>64.426000000000016</v>
      </c>
      <c r="K78" s="226">
        <v>13.502000000000006</v>
      </c>
      <c r="L78" s="226">
        <v>-194.02</v>
      </c>
      <c r="M78" s="226">
        <v>-302.22500000000002</v>
      </c>
      <c r="N78" s="226">
        <v>-238.30284620999998</v>
      </c>
      <c r="O78" s="226">
        <v>10.957948690000118</v>
      </c>
      <c r="P78" s="226">
        <v>-462.88029695000006</v>
      </c>
      <c r="Q78" s="226">
        <v>65.531629029999991</v>
      </c>
      <c r="R78" s="226">
        <v>209.23993345000002</v>
      </c>
      <c r="S78" s="226">
        <v>206.65560869000015</v>
      </c>
      <c r="T78" s="226">
        <v>70.315874040000054</v>
      </c>
      <c r="U78" s="226">
        <v>44.837234910000134</v>
      </c>
      <c r="V78" s="226">
        <v>135.06361680000015</v>
      </c>
      <c r="W78" s="226">
        <v>-98.081445999999985</v>
      </c>
      <c r="X78" s="226">
        <v>75.49754381000001</v>
      </c>
      <c r="Y78" s="226">
        <v>-112.35103409999999</v>
      </c>
      <c r="Z78" s="122">
        <v>-36.295348850000003</v>
      </c>
      <c r="AA78" s="122">
        <v>-115.64904334999997</v>
      </c>
      <c r="AB78" s="122">
        <v>-114.65600000000001</v>
      </c>
      <c r="AC78" s="122">
        <v>-51.734000000000002</v>
      </c>
      <c r="AD78" s="122">
        <v>-155.0520217699999</v>
      </c>
      <c r="AE78" s="122">
        <v>-243.95099999999999</v>
      </c>
      <c r="AF78" s="122">
        <v>-193.499</v>
      </c>
      <c r="AG78" s="122">
        <v>-166.85</v>
      </c>
      <c r="AH78" s="394"/>
    </row>
    <row r="79" spans="1:91" s="27" customFormat="1">
      <c r="A79" s="26"/>
      <c r="B79" s="26"/>
      <c r="C79" s="26"/>
      <c r="D79" s="26"/>
      <c r="E79" s="26"/>
      <c r="F79" s="26"/>
      <c r="G79" s="26"/>
      <c r="H79" s="26"/>
      <c r="I79" s="26"/>
      <c r="J79" s="26"/>
      <c r="K79" s="26"/>
      <c r="L79" s="26"/>
      <c r="M79" s="26"/>
      <c r="N79" s="122"/>
      <c r="O79" s="122"/>
      <c r="P79" s="122"/>
      <c r="Q79" s="122"/>
      <c r="R79" s="122"/>
      <c r="S79" s="122"/>
      <c r="T79" s="122"/>
      <c r="U79" s="122"/>
      <c r="V79" s="122"/>
      <c r="W79" s="122"/>
      <c r="X79" s="122"/>
      <c r="Y79" s="217"/>
      <c r="Z79" s="64"/>
      <c r="AA79" s="64"/>
      <c r="AB79" s="64"/>
      <c r="AC79" s="64"/>
      <c r="AD79" s="64"/>
      <c r="AE79" s="64"/>
      <c r="AF79" s="64"/>
      <c r="AG79" s="64"/>
    </row>
    <row r="80" spans="1:91" s="25" customFormat="1">
      <c r="A80" s="24" t="s">
        <v>261</v>
      </c>
      <c r="B80" s="226">
        <v>-3.6269999999999998</v>
      </c>
      <c r="C80" s="226">
        <v>-5.67</v>
      </c>
      <c r="D80" s="226">
        <v>-4.9550000000000001</v>
      </c>
      <c r="E80" s="226">
        <v>-3.21</v>
      </c>
      <c r="F80" s="226">
        <v>-9.2720000000000002</v>
      </c>
      <c r="G80" s="226">
        <v>-0.68200000000000005</v>
      </c>
      <c r="H80" s="226">
        <v>-11.654999999999999</v>
      </c>
      <c r="I80" s="226">
        <v>-11.738</v>
      </c>
      <c r="J80" s="226">
        <v>-10.363</v>
      </c>
      <c r="K80" s="226">
        <v>-5.5679999999999996</v>
      </c>
      <c r="L80" s="122">
        <v>-12.872</v>
      </c>
      <c r="M80" s="122">
        <v>-9.5069999999999997</v>
      </c>
      <c r="N80" s="122">
        <v>-5.99</v>
      </c>
      <c r="O80" s="122">
        <v>-11.422000000000001</v>
      </c>
      <c r="P80" s="122">
        <v>-14.802</v>
      </c>
      <c r="Q80" s="122">
        <v>-10.753</v>
      </c>
      <c r="R80" s="122">
        <v>-36.283000000000001</v>
      </c>
      <c r="S80" s="122">
        <v>-12.492000000000001</v>
      </c>
      <c r="T80" s="122">
        <v>-10.305</v>
      </c>
      <c r="U80" s="122">
        <v>-9.5609999999999999</v>
      </c>
      <c r="V80" s="122">
        <v>-37.277000000000001</v>
      </c>
      <c r="W80" s="122">
        <v>-10.494</v>
      </c>
      <c r="X80" s="122">
        <v>-0.38800000000000001</v>
      </c>
      <c r="Y80" s="226">
        <v>-6.3849999999999998</v>
      </c>
      <c r="Z80" s="122">
        <v>-4.157</v>
      </c>
      <c r="AA80" s="122">
        <v>-1.4019999999999999</v>
      </c>
      <c r="AB80" s="122">
        <v>-7.3650000000000002</v>
      </c>
      <c r="AC80" s="122">
        <v>35.063000000000002</v>
      </c>
      <c r="AD80" s="122">
        <v>4.6890000000000001</v>
      </c>
      <c r="AE80" s="122">
        <v>-8.9469999999999992</v>
      </c>
      <c r="AF80" s="122">
        <v>1.1759999999999999</v>
      </c>
      <c r="AG80" s="122">
        <v>-9.0969999999999995</v>
      </c>
    </row>
    <row r="81" spans="1:34" s="25" customFormat="1">
      <c r="A81" s="26" t="s">
        <v>270</v>
      </c>
      <c r="B81" s="226">
        <v>6.7469999999999999</v>
      </c>
      <c r="C81" s="226">
        <v>143.82900000000001</v>
      </c>
      <c r="D81" s="226">
        <v>-44.918999999999997</v>
      </c>
      <c r="E81" s="226">
        <v>-67.16684712531729</v>
      </c>
      <c r="F81" s="226">
        <v>24.445</v>
      </c>
      <c r="G81" s="226">
        <v>119.55500000000001</v>
      </c>
      <c r="H81" s="226">
        <v>-94.462000000000003</v>
      </c>
      <c r="I81" s="226">
        <v>97.105940000000004</v>
      </c>
      <c r="J81" s="226">
        <v>-96.388308433994013</v>
      </c>
      <c r="K81" s="226">
        <v>27.169813978073012</v>
      </c>
      <c r="L81" s="122">
        <v>74.693665550439562</v>
      </c>
      <c r="M81" s="122">
        <v>110.62583115192415</v>
      </c>
      <c r="N81" s="122">
        <v>30.283339999999999</v>
      </c>
      <c r="O81" s="122">
        <v>72.76482</v>
      </c>
      <c r="P81" s="122">
        <v>164.97776000000002</v>
      </c>
      <c r="Q81" s="122">
        <v>-227.69822199999999</v>
      </c>
      <c r="R81" s="122">
        <v>-368.61590000000001</v>
      </c>
      <c r="S81" s="122">
        <v>-79.297039999999996</v>
      </c>
      <c r="T81" s="122">
        <v>-105.8075</v>
      </c>
      <c r="U81" s="122">
        <v>-105.13971135</v>
      </c>
      <c r="V81" s="122">
        <v>-77.572727780000008</v>
      </c>
      <c r="W81" s="122">
        <v>171.28335049</v>
      </c>
      <c r="X81" s="122">
        <v>-150.26910687</v>
      </c>
      <c r="Y81" s="226">
        <v>-22.378201309999998</v>
      </c>
      <c r="Z81" s="122">
        <v>-72.393082400000011</v>
      </c>
      <c r="AA81" s="122">
        <v>82.052019999999999</v>
      </c>
      <c r="AB81" s="122">
        <v>106.70842000000003</v>
      </c>
      <c r="AC81" s="122">
        <v>-107.36080000000003</v>
      </c>
      <c r="AD81" s="122">
        <v>6.8901399999999997</v>
      </c>
      <c r="AE81" s="122">
        <v>56.938720000000004</v>
      </c>
      <c r="AF81" s="122">
        <v>1.6977123400000333</v>
      </c>
      <c r="AG81" s="122">
        <v>51.84482595999998</v>
      </c>
    </row>
    <row r="82" spans="1:34" s="25" customFormat="1">
      <c r="A82" s="26" t="s">
        <v>271</v>
      </c>
      <c r="B82" s="226">
        <v>-9.8000000000000004E-2</v>
      </c>
      <c r="C82" s="226">
        <v>-0.35699999999999998</v>
      </c>
      <c r="D82" s="226">
        <v>-0.38300000000000001</v>
      </c>
      <c r="E82" s="226">
        <v>-0.34699999999999998</v>
      </c>
      <c r="F82" s="226">
        <v>5.2999999999999999E-2</v>
      </c>
      <c r="G82" s="226">
        <v>0</v>
      </c>
      <c r="H82" s="226">
        <v>0</v>
      </c>
      <c r="I82" s="226">
        <v>0</v>
      </c>
      <c r="J82" s="226">
        <v>0</v>
      </c>
      <c r="K82" s="226">
        <v>0</v>
      </c>
      <c r="L82" s="122">
        <v>0</v>
      </c>
      <c r="M82" s="122">
        <v>0</v>
      </c>
      <c r="N82" s="122">
        <v>0</v>
      </c>
      <c r="O82" s="122">
        <v>0</v>
      </c>
      <c r="P82" s="122">
        <v>0</v>
      </c>
      <c r="Q82" s="122">
        <v>0</v>
      </c>
      <c r="R82" s="122">
        <v>0</v>
      </c>
      <c r="S82" s="122">
        <v>0</v>
      </c>
      <c r="T82" s="122">
        <v>-8.7999999999999995E-2</v>
      </c>
      <c r="U82" s="122">
        <v>0</v>
      </c>
      <c r="V82" s="122">
        <v>0</v>
      </c>
      <c r="W82" s="122">
        <v>0</v>
      </c>
      <c r="X82" s="122">
        <v>0</v>
      </c>
      <c r="Y82" s="217">
        <v>0</v>
      </c>
      <c r="Z82" s="64">
        <v>-1.2999999999999999E-2</v>
      </c>
      <c r="AA82" s="64">
        <v>1.7999999999999999E-2</v>
      </c>
      <c r="AB82" s="122">
        <v>-7.8730000000000002</v>
      </c>
      <c r="AC82" s="122">
        <v>3.7120000000000002</v>
      </c>
      <c r="AD82" s="122">
        <v>-0.78</v>
      </c>
      <c r="AE82" s="122">
        <v>-13.635</v>
      </c>
      <c r="AF82" s="122">
        <v>-28.268999999999998</v>
      </c>
      <c r="AG82" s="122">
        <v>-18.803999999999998</v>
      </c>
    </row>
    <row r="83" spans="1:34" s="25" customFormat="1">
      <c r="A83" s="24" t="s">
        <v>276</v>
      </c>
      <c r="B83" s="226">
        <v>292.33299999999997</v>
      </c>
      <c r="C83" s="226">
        <v>-163.93700000000004</v>
      </c>
      <c r="D83" s="226">
        <v>266.09800000000001</v>
      </c>
      <c r="E83" s="226">
        <v>123.65915287468277</v>
      </c>
      <c r="F83" s="226">
        <v>-22.26600000000002</v>
      </c>
      <c r="G83" s="226">
        <v>-237.10699999999997</v>
      </c>
      <c r="H83" s="226">
        <v>183.90099999999995</v>
      </c>
      <c r="I83" s="226">
        <v>-155.54705999999987</v>
      </c>
      <c r="J83" s="226">
        <v>207.02401048951776</v>
      </c>
      <c r="K83" s="226">
        <v>95.520831689622966</v>
      </c>
      <c r="L83" s="122">
        <v>-52.288056656735606</v>
      </c>
      <c r="M83" s="122">
        <v>-117.57414282432336</v>
      </c>
      <c r="N83" s="122">
        <v>31.250018471872682</v>
      </c>
      <c r="O83" s="122">
        <v>-92.34733259030547</v>
      </c>
      <c r="P83" s="122">
        <v>-213.65808740969453</v>
      </c>
      <c r="Q83" s="122">
        <v>425.2596891</v>
      </c>
      <c r="R83" s="122">
        <v>720.32392584000002</v>
      </c>
      <c r="S83" s="122">
        <v>213.8953817</v>
      </c>
      <c r="T83" s="122">
        <v>274.97806304999898</v>
      </c>
      <c r="U83" s="122">
        <v>445.14073848999999</v>
      </c>
      <c r="V83" s="122">
        <v>312.94644813000002</v>
      </c>
      <c r="W83" s="122">
        <v>-249.90286172</v>
      </c>
      <c r="X83" s="122">
        <v>393.01254809</v>
      </c>
      <c r="Y83" s="226">
        <v>126.44356093</v>
      </c>
      <c r="Z83" s="122">
        <v>234.97647988</v>
      </c>
      <c r="AA83" s="122">
        <v>-23.83156954</v>
      </c>
      <c r="AB83" s="122">
        <v>-107.15334783999694</v>
      </c>
      <c r="AC83" s="122">
        <v>403.58846950000049</v>
      </c>
      <c r="AD83" s="122">
        <v>12.645154839999915</v>
      </c>
      <c r="AE83" s="122">
        <v>-138.4558832000001</v>
      </c>
      <c r="AF83" s="122">
        <v>19.203799579995334</v>
      </c>
      <c r="AG83" s="122">
        <v>-77.177002439993444</v>
      </c>
      <c r="AH83" s="225"/>
    </row>
    <row r="84" spans="1:34">
      <c r="A84" s="110" t="s">
        <v>275</v>
      </c>
      <c r="B84" s="368" t="s">
        <v>603</v>
      </c>
      <c r="C84" s="368" t="s">
        <v>604</v>
      </c>
      <c r="D84" s="368" t="s">
        <v>605</v>
      </c>
      <c r="E84" s="368" t="s">
        <v>606</v>
      </c>
      <c r="F84" s="368" t="s">
        <v>607</v>
      </c>
      <c r="G84" s="368" t="s">
        <v>608</v>
      </c>
      <c r="H84" s="368" t="s">
        <v>609</v>
      </c>
      <c r="I84" s="368" t="s">
        <v>610</v>
      </c>
      <c r="J84" s="368" t="s">
        <v>611</v>
      </c>
      <c r="K84" s="368" t="s">
        <v>612</v>
      </c>
      <c r="L84" s="368" t="s">
        <v>613</v>
      </c>
      <c r="M84" s="368" t="s">
        <v>614</v>
      </c>
      <c r="N84" s="368" t="s">
        <v>615</v>
      </c>
      <c r="O84" s="368" t="s">
        <v>616</v>
      </c>
      <c r="P84" s="368" t="s">
        <v>617</v>
      </c>
      <c r="Q84" s="368" t="s">
        <v>618</v>
      </c>
      <c r="R84" s="368" t="s">
        <v>619</v>
      </c>
      <c r="S84" s="368" t="s">
        <v>620</v>
      </c>
      <c r="T84" s="368" t="s">
        <v>621</v>
      </c>
      <c r="U84" s="368" t="s">
        <v>622</v>
      </c>
      <c r="V84" s="368" t="s">
        <v>623</v>
      </c>
      <c r="W84" s="368" t="s">
        <v>624</v>
      </c>
      <c r="X84" s="368" t="s">
        <v>625</v>
      </c>
      <c r="Y84" s="368" t="s">
        <v>626</v>
      </c>
      <c r="Z84" s="368" t="s">
        <v>627</v>
      </c>
      <c r="AA84" s="368" t="s">
        <v>628</v>
      </c>
      <c r="AB84" s="368" t="s">
        <v>629</v>
      </c>
      <c r="AC84" s="368" t="s">
        <v>643</v>
      </c>
      <c r="AD84" s="368" t="s">
        <v>648</v>
      </c>
      <c r="AE84" s="368" t="s">
        <v>662</v>
      </c>
      <c r="AF84" s="368" t="s">
        <v>694</v>
      </c>
      <c r="AG84" s="368" t="s">
        <v>704</v>
      </c>
    </row>
    <row r="85" spans="1:34" ht="15" customHeight="1">
      <c r="A85" s="110" t="s">
        <v>250</v>
      </c>
      <c r="B85" s="367" t="s">
        <v>10</v>
      </c>
      <c r="C85" s="367" t="s">
        <v>630</v>
      </c>
      <c r="D85" s="367" t="s">
        <v>631</v>
      </c>
      <c r="E85" s="367" t="s">
        <v>632</v>
      </c>
      <c r="F85" s="367" t="s">
        <v>10</v>
      </c>
      <c r="G85" s="367" t="s">
        <v>630</v>
      </c>
      <c r="H85" s="367" t="s">
        <v>631</v>
      </c>
      <c r="I85" s="367" t="s">
        <v>632</v>
      </c>
      <c r="J85" s="367" t="s">
        <v>10</v>
      </c>
      <c r="K85" s="367" t="s">
        <v>630</v>
      </c>
      <c r="L85" s="367" t="s">
        <v>631</v>
      </c>
      <c r="M85" s="367" t="s">
        <v>632</v>
      </c>
      <c r="N85" s="367" t="s">
        <v>10</v>
      </c>
      <c r="O85" s="367" t="s">
        <v>630</v>
      </c>
      <c r="P85" s="367" t="s">
        <v>631</v>
      </c>
      <c r="Q85" s="367" t="s">
        <v>632</v>
      </c>
      <c r="R85" s="367" t="s">
        <v>10</v>
      </c>
      <c r="S85" s="367" t="s">
        <v>630</v>
      </c>
      <c r="T85" s="367" t="s">
        <v>631</v>
      </c>
      <c r="U85" s="367" t="s">
        <v>632</v>
      </c>
      <c r="V85" s="367" t="s">
        <v>10</v>
      </c>
      <c r="W85" s="367" t="s">
        <v>630</v>
      </c>
      <c r="X85" s="367" t="s">
        <v>631</v>
      </c>
      <c r="Y85" s="367" t="s">
        <v>632</v>
      </c>
      <c r="Z85" s="367" t="s">
        <v>10</v>
      </c>
      <c r="AA85" s="367" t="s">
        <v>630</v>
      </c>
      <c r="AB85" s="367" t="s">
        <v>631</v>
      </c>
      <c r="AC85" s="367" t="s">
        <v>632</v>
      </c>
      <c r="AD85" s="367" t="s">
        <v>10</v>
      </c>
      <c r="AE85" s="367" t="s">
        <v>630</v>
      </c>
      <c r="AF85" s="367" t="s">
        <v>631</v>
      </c>
      <c r="AG85" s="367" t="s">
        <v>632</v>
      </c>
    </row>
    <row r="86" spans="1:34" s="25" customFormat="1">
      <c r="A86" s="24" t="s">
        <v>276</v>
      </c>
      <c r="B86" s="226">
        <v>292.33299999999997</v>
      </c>
      <c r="C86" s="226">
        <v>-163.93700000000004</v>
      </c>
      <c r="D86" s="226">
        <v>266.09800000000001</v>
      </c>
      <c r="E86" s="226">
        <v>123.65915287468277</v>
      </c>
      <c r="F86" s="226">
        <v>-22.26600000000002</v>
      </c>
      <c r="G86" s="226">
        <v>-237.10699999999997</v>
      </c>
      <c r="H86" s="226">
        <v>183.90099999999995</v>
      </c>
      <c r="I86" s="226">
        <v>-155.54705999999987</v>
      </c>
      <c r="J86" s="226">
        <v>207.02401048951776</v>
      </c>
      <c r="K86" s="226">
        <v>95.520831689622966</v>
      </c>
      <c r="L86" s="122">
        <v>-52.288056656735606</v>
      </c>
      <c r="M86" s="122">
        <v>-117.57414282432336</v>
      </c>
      <c r="N86" s="122">
        <v>31.250018471872682</v>
      </c>
      <c r="O86" s="122">
        <v>-92.34733259030547</v>
      </c>
      <c r="P86" s="122">
        <v>-213.65822499999999</v>
      </c>
      <c r="Q86" s="226">
        <v>425.2596891</v>
      </c>
      <c r="R86" s="122">
        <v>720.32392584000002</v>
      </c>
      <c r="S86" s="66">
        <v>213.8953817</v>
      </c>
      <c r="T86" s="122">
        <v>274.97806304999898</v>
      </c>
      <c r="U86" s="122">
        <v>445.14073848999999</v>
      </c>
      <c r="V86" s="122">
        <v>312.94644813000002</v>
      </c>
      <c r="W86" s="122">
        <v>-249.90286172</v>
      </c>
      <c r="X86" s="122">
        <v>393.01254809</v>
      </c>
      <c r="Y86" s="226">
        <v>126.44356093</v>
      </c>
      <c r="Z86" s="122">
        <v>234.97647988</v>
      </c>
      <c r="AA86" s="226">
        <v>-23.83156954</v>
      </c>
      <c r="AB86" s="122">
        <v>-107.15334783999694</v>
      </c>
      <c r="AC86" s="122">
        <v>403.58846950000049</v>
      </c>
      <c r="AD86" s="122">
        <v>12.645154839999915</v>
      </c>
      <c r="AE86" s="122">
        <v>-138.4558832000001</v>
      </c>
      <c r="AF86" s="122">
        <v>19.203799579995334</v>
      </c>
      <c r="AG86" s="122">
        <v>-77.177002439993444</v>
      </c>
    </row>
    <row r="87" spans="1:34" s="25" customFormat="1">
      <c r="A87" s="26" t="s">
        <v>270</v>
      </c>
      <c r="B87" s="226">
        <v>-6.7469999999999999</v>
      </c>
      <c r="C87" s="226">
        <v>-143.82900000000001</v>
      </c>
      <c r="D87" s="226">
        <v>44.918999999999997</v>
      </c>
      <c r="E87" s="226">
        <v>67.16684712531729</v>
      </c>
      <c r="F87" s="226">
        <v>-24.445</v>
      </c>
      <c r="G87" s="226">
        <v>-119.55500000000001</v>
      </c>
      <c r="H87" s="226">
        <v>94.462000000000003</v>
      </c>
      <c r="I87" s="226">
        <v>-97.105940000000004</v>
      </c>
      <c r="J87" s="226">
        <v>-96.388308433994013</v>
      </c>
      <c r="K87" s="226">
        <v>27.169813978073012</v>
      </c>
      <c r="L87" s="122">
        <v>74.693665550439562</v>
      </c>
      <c r="M87" s="122">
        <v>110.62583115192415</v>
      </c>
      <c r="N87" s="122">
        <v>30.283339999999999</v>
      </c>
      <c r="O87" s="122">
        <v>72.76482</v>
      </c>
      <c r="P87" s="122">
        <v>164.97775999999999</v>
      </c>
      <c r="Q87" s="226">
        <v>-227.69822199999999</v>
      </c>
      <c r="R87" s="122">
        <v>-368.61590000000001</v>
      </c>
      <c r="S87" s="66">
        <v>-79.297039999999996</v>
      </c>
      <c r="T87" s="122">
        <v>-105.8075</v>
      </c>
      <c r="U87" s="122">
        <v>-105.13971135</v>
      </c>
      <c r="V87" s="122">
        <v>-77.572727780000008</v>
      </c>
      <c r="W87" s="122">
        <v>171.28335049</v>
      </c>
      <c r="X87" s="122">
        <v>-150.26910687</v>
      </c>
      <c r="Y87" s="226">
        <v>-22.378201309999998</v>
      </c>
      <c r="Z87" s="122">
        <v>-72.393082400000011</v>
      </c>
      <c r="AA87" s="226">
        <v>82.052019999999999</v>
      </c>
      <c r="AB87" s="122">
        <v>106.70842000000003</v>
      </c>
      <c r="AC87" s="122">
        <v>-107.36080000000003</v>
      </c>
      <c r="AD87" s="122">
        <v>6.8901399999999997</v>
      </c>
      <c r="AE87" s="122">
        <v>56.938720000000004</v>
      </c>
      <c r="AF87" s="122">
        <v>1.6977123400000333</v>
      </c>
      <c r="AG87" s="122">
        <v>51.84482595999998</v>
      </c>
    </row>
    <row r="88" spans="1:34" s="25" customFormat="1">
      <c r="A88" s="24" t="s">
        <v>277</v>
      </c>
      <c r="B88" s="226">
        <v>-58.662999999999975</v>
      </c>
      <c r="C88" s="226">
        <v>275.33</v>
      </c>
      <c r="D88" s="226">
        <v>-15.469999999999983</v>
      </c>
      <c r="E88" s="226">
        <v>83.051999999999992</v>
      </c>
      <c r="F88" s="226">
        <v>-8.512999999999991</v>
      </c>
      <c r="G88" s="226">
        <v>346.33299999999997</v>
      </c>
      <c r="H88" s="226">
        <v>57.591000000000001</v>
      </c>
      <c r="I88" s="226">
        <v>242.34399999999999</v>
      </c>
      <c r="J88" s="226">
        <v>64.426000000000002</v>
      </c>
      <c r="K88" s="226">
        <v>13.502000000000001</v>
      </c>
      <c r="L88" s="122">
        <v>-194.02</v>
      </c>
      <c r="M88" s="122">
        <v>-302.22500000000002</v>
      </c>
      <c r="N88" s="122">
        <v>-238.303</v>
      </c>
      <c r="O88" s="122">
        <v>10.958</v>
      </c>
      <c r="P88" s="122">
        <v>-462.88099999999997</v>
      </c>
      <c r="Q88" s="226">
        <v>65.531099999999995</v>
      </c>
      <c r="R88" s="122">
        <v>209.24100000000001</v>
      </c>
      <c r="S88" s="66">
        <v>206.65700000000001</v>
      </c>
      <c r="T88" s="122">
        <v>70.314899999999994</v>
      </c>
      <c r="U88" s="122">
        <v>44.835999999999999</v>
      </c>
      <c r="V88" s="122">
        <v>135.06219999999999</v>
      </c>
      <c r="W88" s="122">
        <v>-98.082679999999996</v>
      </c>
      <c r="X88" s="122">
        <v>75.498000000000005</v>
      </c>
      <c r="Y88" s="226">
        <v>-112.349</v>
      </c>
      <c r="Z88" s="122">
        <v>-36.293999999999997</v>
      </c>
      <c r="AA88" s="226">
        <v>-115.651</v>
      </c>
      <c r="AB88" s="122">
        <v>-114.65600000000001</v>
      </c>
      <c r="AC88" s="122">
        <v>-51.734000000000002</v>
      </c>
      <c r="AD88" s="122">
        <v>-155.05000000000001</v>
      </c>
      <c r="AE88" s="122">
        <v>-243.95099999999999</v>
      </c>
      <c r="AF88" s="122">
        <v>-193.499</v>
      </c>
      <c r="AG88" s="122">
        <v>-166.85</v>
      </c>
    </row>
    <row r="89" spans="1:34" s="27" customFormat="1">
      <c r="A89" s="24" t="s">
        <v>278</v>
      </c>
      <c r="B89" s="226">
        <v>-144.50299999999999</v>
      </c>
      <c r="C89" s="226">
        <v>-348.78200000000004</v>
      </c>
      <c r="D89" s="226">
        <v>-553.53399999999999</v>
      </c>
      <c r="E89" s="226">
        <v>-556.226</v>
      </c>
      <c r="F89" s="226">
        <v>-465.75200000000001</v>
      </c>
      <c r="G89" s="226">
        <v>-423.49200000000002</v>
      </c>
      <c r="H89" s="226">
        <v>-564.529</v>
      </c>
      <c r="I89" s="226">
        <v>-398.58699999999999</v>
      </c>
      <c r="J89" s="226">
        <v>-495.85399999999998</v>
      </c>
      <c r="K89" s="226">
        <v>-398.56200000000001</v>
      </c>
      <c r="L89" s="122">
        <v>-529.51700000000005</v>
      </c>
      <c r="M89" s="122">
        <v>-542.93299999999999</v>
      </c>
      <c r="N89" s="122">
        <v>-627.61400000000003</v>
      </c>
      <c r="O89" s="122">
        <v>-336.43</v>
      </c>
      <c r="P89" s="122">
        <v>-509.827</v>
      </c>
      <c r="Q89" s="226">
        <v>-583.49420889999988</v>
      </c>
      <c r="R89" s="122">
        <v>-643.44217415999992</v>
      </c>
      <c r="S89" s="66">
        <v>-541.00157830000001</v>
      </c>
      <c r="T89" s="122">
        <v>-477.90193694999999</v>
      </c>
      <c r="U89" s="122">
        <v>-529.67305411999996</v>
      </c>
      <c r="V89" s="122">
        <v>-448.73191362</v>
      </c>
      <c r="W89" s="122">
        <v>-505.51528999000004</v>
      </c>
      <c r="X89" s="122">
        <v>-582.58854171999997</v>
      </c>
      <c r="Y89" s="226">
        <v>-594.25171221999994</v>
      </c>
      <c r="Z89" s="122">
        <v>-611.58733116000008</v>
      </c>
      <c r="AA89" s="226">
        <v>-430.10558953999998</v>
      </c>
      <c r="AB89" s="226">
        <v>-620.00076783999998</v>
      </c>
      <c r="AC89" s="226">
        <v>-485.76073051999998</v>
      </c>
      <c r="AD89" s="226">
        <v>-728.59698516000003</v>
      </c>
      <c r="AE89" s="226">
        <v>-626.19460320000007</v>
      </c>
      <c r="AF89" s="226">
        <v>-721.76466060000007</v>
      </c>
      <c r="AG89" s="226">
        <v>-756.6444285</v>
      </c>
    </row>
    <row r="90" spans="1:34" s="25" customFormat="1">
      <c r="A90" s="24" t="s">
        <v>279</v>
      </c>
      <c r="B90" s="226">
        <v>9.8000000000000004E-2</v>
      </c>
      <c r="C90" s="226">
        <v>0.35699999999999998</v>
      </c>
      <c r="D90" s="226">
        <v>0.38300000000000001</v>
      </c>
      <c r="E90" s="226">
        <v>0.34699999999999998</v>
      </c>
      <c r="F90" s="226">
        <v>-5.2999999999999999E-2</v>
      </c>
      <c r="G90" s="226">
        <v>0</v>
      </c>
      <c r="H90" s="226">
        <v>0</v>
      </c>
      <c r="I90" s="226">
        <v>0</v>
      </c>
      <c r="J90" s="226">
        <v>0</v>
      </c>
      <c r="K90" s="226">
        <v>0</v>
      </c>
      <c r="L90" s="122">
        <v>0</v>
      </c>
      <c r="M90" s="122">
        <v>0</v>
      </c>
      <c r="N90" s="122">
        <v>0</v>
      </c>
      <c r="O90" s="122">
        <v>0</v>
      </c>
      <c r="P90" s="122">
        <v>0</v>
      </c>
      <c r="Q90" s="122"/>
      <c r="R90" s="122"/>
      <c r="T90" s="122"/>
      <c r="U90" s="122">
        <v>0</v>
      </c>
      <c r="V90" s="122">
        <v>0</v>
      </c>
      <c r="W90" s="122"/>
      <c r="X90" s="122"/>
      <c r="Y90" s="27"/>
      <c r="Z90" s="122">
        <v>-1.2999999999999999E-2</v>
      </c>
      <c r="AA90" s="226">
        <v>1.7999999999999999E-2</v>
      </c>
      <c r="AB90" s="226">
        <v>-7.8730000000000002</v>
      </c>
      <c r="AC90" s="226">
        <v>3.7120000000000002</v>
      </c>
      <c r="AD90" s="226">
        <v>-0.78</v>
      </c>
      <c r="AE90" s="226">
        <v>-13.635</v>
      </c>
      <c r="AF90" s="226">
        <v>-28.268999999999998</v>
      </c>
      <c r="AG90" s="226">
        <v>-18.803999999999998</v>
      </c>
    </row>
    <row r="91" spans="1:34" s="27" customFormat="1">
      <c r="A91" s="24" t="s">
        <v>71</v>
      </c>
      <c r="B91" s="226">
        <v>240.73400000000001</v>
      </c>
      <c r="C91" s="226">
        <v>-25.312000000000001</v>
      </c>
      <c r="D91" s="226">
        <v>300.92200000000003</v>
      </c>
      <c r="E91" s="226">
        <v>277.48399999999998</v>
      </c>
      <c r="F91" s="226">
        <v>-46.018900000000002</v>
      </c>
      <c r="G91" s="226">
        <v>-9.6530000000000005</v>
      </c>
      <c r="H91" s="226">
        <v>347.6259</v>
      </c>
      <c r="I91" s="226">
        <v>1.4510000000000001</v>
      </c>
      <c r="J91" s="226">
        <v>249.3643189235118</v>
      </c>
      <c r="K91" s="226">
        <v>60.417017711549974</v>
      </c>
      <c r="L91" s="226">
        <v>79.910277792824843</v>
      </c>
      <c r="M91" s="226">
        <v>83.532026023752508</v>
      </c>
      <c r="N91" s="66">
        <v>245.25967847187269</v>
      </c>
      <c r="O91" s="66">
        <v>-164.64815259030547</v>
      </c>
      <c r="P91" s="122">
        <v>99.047015000000002</v>
      </c>
      <c r="Q91" s="226">
        <v>598.17981110000005</v>
      </c>
      <c r="R91" s="66">
        <v>915.98182584000006</v>
      </c>
      <c r="S91" s="66">
        <v>99.027421700000005</v>
      </c>
      <c r="T91" s="122">
        <v>320.86366305000001</v>
      </c>
      <c r="U91" s="122">
        <v>515.00544983999998</v>
      </c>
      <c r="V91" s="122">
        <v>292.73397591000003</v>
      </c>
      <c r="W91" s="122">
        <v>-312.60953221</v>
      </c>
      <c r="X91" s="122">
        <v>468.17165495999905</v>
      </c>
      <c r="Y91" s="226">
        <v>267.55576224000004</v>
      </c>
      <c r="Z91" s="122">
        <v>347.83356227999997</v>
      </c>
      <c r="AA91" s="226">
        <v>11.151410460000001</v>
      </c>
      <c r="AB91" s="226">
        <v>-83.967767839996938</v>
      </c>
      <c r="AC91" s="226">
        <v>523.90826950000053</v>
      </c>
      <c r="AD91" s="226">
        <v>156.89601483999979</v>
      </c>
      <c r="AE91" s="226">
        <v>71.138396799999953</v>
      </c>
      <c r="AF91" s="226">
        <v>238.09808723999666</v>
      </c>
      <c r="AG91" s="226">
        <v>65.72917160000604</v>
      </c>
    </row>
    <row r="92" spans="1:34" s="27" customFormat="1">
      <c r="A92" s="91" t="s">
        <v>406</v>
      </c>
      <c r="B92" s="225">
        <v>-195.9</v>
      </c>
      <c r="C92" s="225">
        <v>-34.9</v>
      </c>
      <c r="D92" s="225">
        <v>76.8</v>
      </c>
      <c r="E92" s="225">
        <v>43.7</v>
      </c>
      <c r="F92" s="225">
        <v>209.7</v>
      </c>
      <c r="G92" s="225">
        <v>3.3</v>
      </c>
      <c r="H92" s="299">
        <v>6.4</v>
      </c>
      <c r="I92" s="299">
        <v>118.3</v>
      </c>
      <c r="J92" s="223">
        <v>-55.580318923511804</v>
      </c>
      <c r="K92" s="223">
        <v>13.472982288450032</v>
      </c>
      <c r="L92" s="225">
        <v>98.579722207175166</v>
      </c>
      <c r="M92" s="225">
        <v>38.772973976247492</v>
      </c>
      <c r="N92" s="93">
        <v>-119.06467847187267</v>
      </c>
      <c r="O92" s="93">
        <v>64.351152590305489</v>
      </c>
      <c r="P92" s="93">
        <v>-13.9621525903055</v>
      </c>
      <c r="Q92" s="93">
        <v>-45.593920010000033</v>
      </c>
      <c r="R92" s="93">
        <v>-355.04899999999998</v>
      </c>
      <c r="S92" s="93">
        <v>95.81</v>
      </c>
      <c r="T92" s="93">
        <v>2.2549999999999955</v>
      </c>
      <c r="U92" s="93">
        <v>-328.89099999999996</v>
      </c>
      <c r="V92" s="93">
        <v>-88.292000000000002</v>
      </c>
      <c r="W92" s="93">
        <v>331.73200000000003</v>
      </c>
      <c r="X92" s="93">
        <v>75.447999999999979</v>
      </c>
      <c r="Y92" s="225">
        <v>-67.106999999999999</v>
      </c>
      <c r="Z92" s="93">
        <v>27.36</v>
      </c>
      <c r="AA92" s="225">
        <v>56.690000000000005</v>
      </c>
      <c r="AB92" s="225">
        <v>162.33500000000001</v>
      </c>
      <c r="AC92" s="225">
        <v>16.306000000000001</v>
      </c>
      <c r="AD92" s="225">
        <v>25.824999999999999</v>
      </c>
      <c r="AE92" s="225">
        <v>-86.504999999999995</v>
      </c>
      <c r="AF92" s="225">
        <v>106.053</v>
      </c>
      <c r="AG92" s="225">
        <v>9.4</v>
      </c>
    </row>
    <row r="93" spans="1:34" s="27" customFormat="1">
      <c r="A93" s="91" t="s">
        <v>247</v>
      </c>
      <c r="B93" s="225"/>
      <c r="C93" s="225"/>
      <c r="D93" s="225"/>
      <c r="E93" s="225"/>
      <c r="F93" s="225"/>
      <c r="G93" s="225"/>
      <c r="H93" s="299"/>
      <c r="I93" s="299"/>
      <c r="J93" s="223">
        <v>0</v>
      </c>
      <c r="K93" s="223">
        <v>0</v>
      </c>
      <c r="L93" s="225">
        <v>1.7999999999999972</v>
      </c>
      <c r="M93" s="225">
        <v>87.8</v>
      </c>
      <c r="N93" s="93">
        <v>101.1</v>
      </c>
      <c r="O93" s="93">
        <v>103.72499999999999</v>
      </c>
      <c r="P93" s="93">
        <v>256.928</v>
      </c>
      <c r="Q93" s="93">
        <v>0</v>
      </c>
      <c r="R93" s="93">
        <v>0</v>
      </c>
      <c r="S93" s="93"/>
      <c r="T93" s="93">
        <v>0</v>
      </c>
      <c r="U93" s="93">
        <v>0</v>
      </c>
      <c r="V93" s="93">
        <v>110.069164</v>
      </c>
      <c r="W93" s="93">
        <v>91.7</v>
      </c>
      <c r="X93" s="93">
        <v>-1.3</v>
      </c>
      <c r="Y93" s="225"/>
      <c r="Z93" s="225"/>
      <c r="AA93" s="225"/>
      <c r="AB93" s="225">
        <v>0</v>
      </c>
      <c r="AC93" s="225">
        <v>0</v>
      </c>
      <c r="AD93" s="225">
        <v>0</v>
      </c>
      <c r="AE93" s="225">
        <v>0</v>
      </c>
      <c r="AF93" s="225">
        <v>0</v>
      </c>
      <c r="AG93" s="225">
        <v>0</v>
      </c>
    </row>
    <row r="94" spans="1:34" s="27" customFormat="1">
      <c r="A94" s="91" t="s">
        <v>407</v>
      </c>
      <c r="B94" s="225"/>
      <c r="C94" s="225"/>
      <c r="D94" s="225"/>
      <c r="E94" s="225"/>
      <c r="F94" s="225"/>
      <c r="G94" s="225"/>
      <c r="H94" s="299"/>
      <c r="I94" s="299"/>
      <c r="J94" s="223"/>
      <c r="K94" s="223"/>
      <c r="L94" s="225"/>
      <c r="M94" s="225"/>
      <c r="N94" s="93"/>
      <c r="O94" s="93"/>
      <c r="P94" s="93"/>
      <c r="Q94" s="93"/>
      <c r="R94" s="93">
        <v>-104.67614062870449</v>
      </c>
      <c r="S94" s="93">
        <v>111.324190287025</v>
      </c>
      <c r="T94" s="93">
        <v>139.77870620788332</v>
      </c>
      <c r="U94" s="93">
        <v>176.67668771631156</v>
      </c>
      <c r="V94" s="93">
        <v>174.10208911875227</v>
      </c>
      <c r="W94" s="93">
        <v>178.639536303542</v>
      </c>
      <c r="X94" s="93">
        <v>296.10000000000002</v>
      </c>
      <c r="Y94" s="225">
        <v>93.789000000000001</v>
      </c>
      <c r="Z94" s="225">
        <v>71.591797999999997</v>
      </c>
      <c r="AA94" s="225">
        <v>-6.6</v>
      </c>
      <c r="AB94" s="225">
        <v>-37.799999999999997</v>
      </c>
      <c r="AC94" s="225">
        <v>-2.976</v>
      </c>
      <c r="AD94" s="225">
        <v>11</v>
      </c>
      <c r="AE94" s="225"/>
      <c r="AF94" s="225"/>
      <c r="AG94" s="225">
        <v>0</v>
      </c>
    </row>
    <row r="95" spans="1:34" s="27" customFormat="1">
      <c r="A95" s="91" t="s">
        <v>652</v>
      </c>
      <c r="B95" s="225"/>
      <c r="C95" s="225"/>
      <c r="D95" s="225"/>
      <c r="E95" s="225"/>
      <c r="F95" s="225"/>
      <c r="G95" s="225"/>
      <c r="H95" s="299"/>
      <c r="I95" s="299"/>
      <c r="J95" s="223"/>
      <c r="K95" s="223"/>
      <c r="L95" s="225"/>
      <c r="M95" s="225"/>
      <c r="N95" s="93"/>
      <c r="O95" s="93"/>
      <c r="P95" s="93"/>
      <c r="Q95" s="93"/>
      <c r="R95" s="93"/>
      <c r="S95" s="93"/>
      <c r="T95" s="93"/>
      <c r="U95" s="93"/>
      <c r="V95" s="93"/>
      <c r="W95" s="93"/>
      <c r="X95" s="93"/>
      <c r="Y95" s="225"/>
      <c r="Z95" s="225"/>
      <c r="AA95" s="225"/>
      <c r="AB95" s="225"/>
      <c r="AC95" s="225"/>
      <c r="AD95" s="225">
        <v>6.5490000000000004</v>
      </c>
      <c r="AE95" s="225">
        <v>-59.173999999999999</v>
      </c>
      <c r="AF95" s="225">
        <v>-87.001999999999995</v>
      </c>
      <c r="AG95" s="225">
        <v>13.194999999999993</v>
      </c>
      <c r="AH95" s="90"/>
    </row>
    <row r="96" spans="1:34" s="27" customFormat="1">
      <c r="A96" s="91" t="s">
        <v>688</v>
      </c>
      <c r="B96" s="225"/>
      <c r="C96" s="225"/>
      <c r="D96" s="225"/>
      <c r="E96" s="225"/>
      <c r="F96" s="225"/>
      <c r="G96" s="225"/>
      <c r="H96" s="299"/>
      <c r="I96" s="299"/>
      <c r="J96" s="223"/>
      <c r="K96" s="223"/>
      <c r="L96" s="225"/>
      <c r="M96" s="225"/>
      <c r="N96" s="93"/>
      <c r="O96" s="93"/>
      <c r="P96" s="93"/>
      <c r="Q96" s="93"/>
      <c r="R96" s="93"/>
      <c r="S96" s="93"/>
      <c r="T96" s="93"/>
      <c r="U96" s="93">
        <v>119.8</v>
      </c>
      <c r="V96" s="93">
        <v>25.525999999999996</v>
      </c>
      <c r="W96" s="93">
        <v>19.880362219999999</v>
      </c>
      <c r="X96" s="93">
        <v>-26.8</v>
      </c>
      <c r="Y96" s="225">
        <v>9.0865255400000002</v>
      </c>
      <c r="Z96" s="225">
        <v>-54.451999999999998</v>
      </c>
      <c r="AA96" s="225">
        <v>-1.698</v>
      </c>
      <c r="AB96" s="225">
        <v>-12.257</v>
      </c>
      <c r="AC96" s="225">
        <v>-223.179</v>
      </c>
      <c r="AD96" s="225">
        <v>-4.0999999999999996</v>
      </c>
      <c r="AE96" s="225">
        <v>-13.54</v>
      </c>
      <c r="AF96" s="225">
        <v>8.8460000000000001</v>
      </c>
      <c r="AG96" s="225">
        <v>0.14189990000000038</v>
      </c>
    </row>
    <row r="97" spans="1:36" s="27" customFormat="1">
      <c r="A97" s="24" t="s">
        <v>461</v>
      </c>
      <c r="B97" s="271">
        <v>44.834000000000003</v>
      </c>
      <c r="C97" s="271">
        <v>-60.212000000000003</v>
      </c>
      <c r="D97" s="271">
        <v>377.72200000000004</v>
      </c>
      <c r="E97" s="271">
        <v>321.18399999999997</v>
      </c>
      <c r="F97" s="271">
        <v>163.68109999999999</v>
      </c>
      <c r="G97" s="271">
        <v>-6.3530000000000006</v>
      </c>
      <c r="H97" s="271">
        <v>354.02589999999998</v>
      </c>
      <c r="I97" s="226">
        <v>119.75099999999999</v>
      </c>
      <c r="J97" s="226">
        <v>193.78399999999999</v>
      </c>
      <c r="K97" s="226">
        <v>73.89</v>
      </c>
      <c r="L97" s="226">
        <v>180.29000000000002</v>
      </c>
      <c r="M97" s="226">
        <v>210.10500000000002</v>
      </c>
      <c r="N97" s="66">
        <v>227.29500000000002</v>
      </c>
      <c r="O97" s="66">
        <v>3.4280000000000115</v>
      </c>
      <c r="P97" s="122">
        <v>342.01286240969449</v>
      </c>
      <c r="Q97" s="122">
        <v>552.58589109000002</v>
      </c>
      <c r="R97" s="122">
        <v>456.25668521129558</v>
      </c>
      <c r="S97" s="122">
        <v>306.16161198702503</v>
      </c>
      <c r="T97" s="122">
        <v>462.89736925788333</v>
      </c>
      <c r="U97" s="122">
        <v>482.59113755631159</v>
      </c>
      <c r="V97" s="122">
        <v>514.13922902875231</v>
      </c>
      <c r="W97" s="122">
        <v>309.34236631354202</v>
      </c>
      <c r="X97" s="122">
        <v>811.61965495999902</v>
      </c>
      <c r="Y97" s="122">
        <v>303.32428778000002</v>
      </c>
      <c r="Z97" s="122">
        <v>392.33336027999997</v>
      </c>
      <c r="AA97" s="122">
        <v>59.543410460000004</v>
      </c>
      <c r="AB97" s="122">
        <v>28.310232160003068</v>
      </c>
      <c r="AC97" s="122">
        <v>314.05926950000054</v>
      </c>
      <c r="AD97" s="122">
        <v>196.17001483999979</v>
      </c>
      <c r="AE97" s="122">
        <v>-88.080603200000041</v>
      </c>
      <c r="AF97" s="122">
        <v>265.99508723999668</v>
      </c>
      <c r="AG97" s="122">
        <v>88.466071500006038</v>
      </c>
    </row>
    <row r="98" spans="1:36" s="27" customFormat="1">
      <c r="A98" s="95" t="s">
        <v>462</v>
      </c>
      <c r="B98" s="124">
        <v>3.7574589339591014E-2</v>
      </c>
      <c r="C98" s="124">
        <v>-4.7632307570603598E-2</v>
      </c>
      <c r="D98" s="124">
        <v>0.16799590820138766</v>
      </c>
      <c r="E98" s="124">
        <v>0.12327627235741151</v>
      </c>
      <c r="F98" s="124">
        <v>6.9639678352620818E-2</v>
      </c>
      <c r="G98" s="124">
        <v>-4.2975038896029228E-3</v>
      </c>
      <c r="H98" s="124">
        <v>0.10904176548495395</v>
      </c>
      <c r="I98" s="275">
        <v>5.6342806060035749E-2</v>
      </c>
      <c r="J98" s="275">
        <v>7.4394963144963133E-2</v>
      </c>
      <c r="K98" s="124">
        <v>4.3817826009606833E-2</v>
      </c>
      <c r="L98" s="124">
        <v>7.7333273853898488E-2</v>
      </c>
      <c r="M98" s="124">
        <v>7.9541087994730197E-2</v>
      </c>
      <c r="N98" s="124">
        <v>7.3796119530915194E-2</v>
      </c>
      <c r="O98" s="124">
        <v>2.0815079152556749E-3</v>
      </c>
      <c r="P98" s="124">
        <v>0.12967430316321152</v>
      </c>
      <c r="Q98" s="124">
        <v>0.14868648605255017</v>
      </c>
      <c r="R98" s="124">
        <v>0.11800925003376517</v>
      </c>
      <c r="S98" s="124">
        <v>0.11584314339298188</v>
      </c>
      <c r="T98" s="124">
        <v>0.14702571209981266</v>
      </c>
      <c r="U98" s="124">
        <v>0.1388292439582744</v>
      </c>
      <c r="V98" s="124">
        <v>0.17648401365243999</v>
      </c>
      <c r="W98" s="124">
        <v>9.9597853100099359E-2</v>
      </c>
      <c r="X98" s="124">
        <v>0.21136324820673696</v>
      </c>
      <c r="Y98" s="124">
        <v>9.2095003518943702E-2</v>
      </c>
      <c r="Z98" s="124">
        <v>8.6935261954687149E-2</v>
      </c>
      <c r="AA98" s="124">
        <v>1.455275461462583E-2</v>
      </c>
      <c r="AB98" s="124">
        <v>5.1925800748530721E-3</v>
      </c>
      <c r="AC98" s="124">
        <v>5.4695119973918585E-2</v>
      </c>
      <c r="AD98" s="124">
        <v>2.7551860026393125E-2</v>
      </c>
      <c r="AE98" s="124">
        <v>-1.447717636508665E-2</v>
      </c>
      <c r="AF98" s="124">
        <v>3.4550717069213338E-2</v>
      </c>
      <c r="AG98" s="124">
        <v>1.1152363978799361E-2</v>
      </c>
    </row>
    <row r="99" spans="1:36" s="27" customFormat="1">
      <c r="A99" s="24" t="s">
        <v>21</v>
      </c>
      <c r="B99" s="226">
        <v>371.52399999999994</v>
      </c>
      <c r="C99" s="226">
        <v>316.70299999999997</v>
      </c>
      <c r="D99" s="226">
        <v>849.46400000000006</v>
      </c>
      <c r="E99" s="226">
        <v>830.45100000000002</v>
      </c>
      <c r="F99" s="226">
        <v>410.47500000000002</v>
      </c>
      <c r="G99" s="226">
        <v>413.16300000000001</v>
      </c>
      <c r="H99" s="226">
        <v>900.48299999999995</v>
      </c>
      <c r="I99" s="226">
        <v>388.27800000000013</v>
      </c>
      <c r="J99" s="217">
        <v>734.84031892351175</v>
      </c>
      <c r="K99" s="217">
        <v>453.41101771154996</v>
      </c>
      <c r="L99" s="226">
        <v>596.55527779282488</v>
      </c>
      <c r="M99" s="226">
        <v>616.9580260237525</v>
      </c>
      <c r="N99" s="66">
        <v>866.88367847187271</v>
      </c>
      <c r="O99" s="66">
        <v>160.35984740969454</v>
      </c>
      <c r="P99" s="122">
        <v>594.07201499999996</v>
      </c>
      <c r="Q99" s="66">
        <v>1170.92102</v>
      </c>
      <c r="R99" s="66">
        <v>1523.1410000000001</v>
      </c>
      <c r="S99" s="66">
        <v>627.53700000000003</v>
      </c>
      <c r="T99" s="122">
        <v>788.4606</v>
      </c>
      <c r="U99" s="122">
        <v>1035.1175039600009</v>
      </c>
      <c r="V99" s="122">
        <v>704.18888952999998</v>
      </c>
      <c r="W99" s="122">
        <v>182.41175777999999</v>
      </c>
      <c r="X99" s="122">
        <v>1050.3721966799999</v>
      </c>
      <c r="Y99" s="226">
        <v>855.42247445999897</v>
      </c>
      <c r="Z99" s="122">
        <v>955.26389343999995</v>
      </c>
      <c r="AA99" s="226">
        <v>439.85500000000002</v>
      </c>
      <c r="AB99" s="226">
        <v>528.66800000000285</v>
      </c>
      <c r="AC99" s="226">
        <v>1044.7320000200004</v>
      </c>
      <c r="AD99" s="226">
        <v>890.18200000000002</v>
      </c>
      <c r="AE99" s="226">
        <v>688.38599999999997</v>
      </c>
      <c r="AF99" s="226">
        <v>961.03874783999629</v>
      </c>
      <c r="AG99" s="226">
        <v>813.27660010000614</v>
      </c>
      <c r="AH99" s="394"/>
    </row>
    <row r="100" spans="1:36" s="27" customFormat="1">
      <c r="A100" s="91" t="s">
        <v>652</v>
      </c>
      <c r="B100" s="226"/>
      <c r="C100" s="226"/>
      <c r="D100" s="226"/>
      <c r="E100" s="226"/>
      <c r="F100" s="226"/>
      <c r="G100" s="226"/>
      <c r="H100" s="226"/>
      <c r="I100" s="226"/>
      <c r="J100" s="217"/>
      <c r="K100" s="217"/>
      <c r="L100" s="226"/>
      <c r="M100" s="226"/>
      <c r="N100" s="122"/>
      <c r="O100" s="122"/>
      <c r="P100" s="122"/>
      <c r="Q100" s="122"/>
      <c r="R100" s="122"/>
      <c r="S100" s="122"/>
      <c r="T100" s="122"/>
      <c r="U100" s="122"/>
      <c r="V100" s="122"/>
      <c r="W100" s="122"/>
      <c r="X100" s="122"/>
      <c r="Y100" s="226"/>
      <c r="Z100" s="122"/>
      <c r="AA100" s="226"/>
      <c r="AB100" s="226"/>
      <c r="AC100" s="226"/>
      <c r="AD100" s="225">
        <v>-2.7669999999999999</v>
      </c>
      <c r="AE100" s="225">
        <v>-127.16200000000001</v>
      </c>
      <c r="AF100" s="225">
        <v>-141.321</v>
      </c>
      <c r="AG100" s="225">
        <v>-207.678</v>
      </c>
      <c r="AH100" s="417"/>
    </row>
    <row r="101" spans="1:36" s="27" customFormat="1">
      <c r="A101" s="24" t="s">
        <v>466</v>
      </c>
      <c r="B101" s="122">
        <v>175.62399999999994</v>
      </c>
      <c r="C101" s="122">
        <v>281.803</v>
      </c>
      <c r="D101" s="122">
        <v>926.26400000000001</v>
      </c>
      <c r="E101" s="122">
        <v>874.15100000000007</v>
      </c>
      <c r="F101" s="122">
        <v>620.17499999999995</v>
      </c>
      <c r="G101" s="122">
        <v>416.46300000000002</v>
      </c>
      <c r="H101" s="122">
        <v>906.88299999999992</v>
      </c>
      <c r="I101" s="122">
        <v>506.57800000000015</v>
      </c>
      <c r="J101" s="122">
        <v>679.26</v>
      </c>
      <c r="K101" s="122">
        <v>466.88400000000001</v>
      </c>
      <c r="L101" s="122">
        <v>696.93499999999995</v>
      </c>
      <c r="M101" s="122">
        <v>743.53099999999995</v>
      </c>
      <c r="N101" s="122">
        <v>848.9190000000001</v>
      </c>
      <c r="O101" s="122">
        <v>328.43600000000004</v>
      </c>
      <c r="P101" s="122">
        <v>837.03786240969441</v>
      </c>
      <c r="Q101" s="122">
        <v>1125.3270999900001</v>
      </c>
      <c r="R101" s="122">
        <v>1063.4158593712955</v>
      </c>
      <c r="S101" s="122">
        <v>834.67119028702507</v>
      </c>
      <c r="T101" s="122">
        <v>930.49430620788326</v>
      </c>
      <c r="U101" s="122">
        <v>1002.7031916763125</v>
      </c>
      <c r="V101" s="122">
        <v>925.59414264875227</v>
      </c>
      <c r="W101" s="122">
        <v>804.36365630354203</v>
      </c>
      <c r="X101" s="122">
        <v>1393.8201966799998</v>
      </c>
      <c r="Y101" s="122">
        <v>891.19099999999901</v>
      </c>
      <c r="Z101" s="122">
        <v>999.76369144</v>
      </c>
      <c r="AA101" s="122">
        <v>488.24700000000001</v>
      </c>
      <c r="AB101" s="122">
        <v>640.94600000000287</v>
      </c>
      <c r="AC101" s="122">
        <v>834.88300002000051</v>
      </c>
      <c r="AD101" s="122">
        <v>926.68899999999996</v>
      </c>
      <c r="AE101" s="122">
        <v>402.00499999999988</v>
      </c>
      <c r="AF101" s="122">
        <v>847.61474783999631</v>
      </c>
      <c r="AG101" s="122">
        <v>628.33550000000616</v>
      </c>
      <c r="AH101" s="394"/>
      <c r="AI101" s="403"/>
      <c r="AJ101" s="403"/>
    </row>
    <row r="102" spans="1:36" s="27" customFormat="1">
      <c r="A102" s="95" t="s">
        <v>514</v>
      </c>
      <c r="B102" s="124">
        <v>0.14718739523969152</v>
      </c>
      <c r="C102" s="124">
        <v>0.22292777470136857</v>
      </c>
      <c r="D102" s="124">
        <v>0.41196584237680128</v>
      </c>
      <c r="E102" s="124">
        <v>0.33551508405619102</v>
      </c>
      <c r="F102" s="124">
        <v>0.26385934309053777</v>
      </c>
      <c r="G102" s="124">
        <v>0.2817175133599405</v>
      </c>
      <c r="H102" s="124">
        <v>0.27932454492253672</v>
      </c>
      <c r="I102" s="275">
        <v>0.23834478215865254</v>
      </c>
      <c r="J102" s="275">
        <v>0.26077242014742008</v>
      </c>
      <c r="K102" s="124">
        <v>0.27686888454011743</v>
      </c>
      <c r="L102" s="124">
        <v>0.29894206674450463</v>
      </c>
      <c r="M102" s="124">
        <v>0.2814843278256573</v>
      </c>
      <c r="N102" s="124">
        <v>0.27561947247438351</v>
      </c>
      <c r="O102" s="124">
        <v>0.19942886045942548</v>
      </c>
      <c r="P102" s="124">
        <v>0.31736321483482482</v>
      </c>
      <c r="Q102" s="124">
        <v>0.30279624372452207</v>
      </c>
      <c r="R102" s="124">
        <v>0.27504891896609002</v>
      </c>
      <c r="S102" s="124">
        <v>0.31581664910527196</v>
      </c>
      <c r="T102" s="124">
        <v>0.29554410342483345</v>
      </c>
      <c r="U102" s="124">
        <v>0.2884523050295924</v>
      </c>
      <c r="V102" s="124">
        <v>0.31772049298091137</v>
      </c>
      <c r="W102" s="124">
        <v>0.25897808384377091</v>
      </c>
      <c r="X102" s="124">
        <v>0.36298081544237282</v>
      </c>
      <c r="Y102" s="124">
        <v>0.27058248082190839</v>
      </c>
      <c r="Z102" s="124">
        <v>0.22153282694617718</v>
      </c>
      <c r="AA102" s="124">
        <v>0.11933039655329171</v>
      </c>
      <c r="AB102" s="124">
        <v>0.11756044280551146</v>
      </c>
      <c r="AC102" s="124">
        <v>0.14539938885732817</v>
      </c>
      <c r="AD102" s="124">
        <v>0.13015243760277345</v>
      </c>
      <c r="AE102" s="124">
        <v>6.6074675617646697E-2</v>
      </c>
      <c r="AF102" s="124">
        <v>0.1100986399417558</v>
      </c>
      <c r="AG102" s="124">
        <v>7.9210324116183645E-2</v>
      </c>
    </row>
    <row r="103" spans="1:36" s="27" customFormat="1">
      <c r="A103" s="95"/>
      <c r="B103" s="124"/>
      <c r="C103" s="124"/>
      <c r="D103" s="124"/>
      <c r="E103" s="124"/>
      <c r="F103" s="124"/>
      <c r="G103" s="124"/>
      <c r="H103" s="124"/>
      <c r="I103" s="275"/>
      <c r="J103" s="275"/>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row>
    <row r="104" spans="1:36" s="27" customFormat="1">
      <c r="A104" s="24" t="s">
        <v>673</v>
      </c>
      <c r="B104" s="124"/>
      <c r="C104" s="124"/>
      <c r="D104" s="124"/>
      <c r="E104" s="124"/>
      <c r="F104" s="124"/>
      <c r="G104" s="124"/>
      <c r="H104" s="124"/>
      <c r="I104" s="275"/>
      <c r="J104" s="275"/>
      <c r="K104" s="124"/>
      <c r="L104" s="124"/>
      <c r="M104" s="124"/>
      <c r="N104" s="124"/>
      <c r="O104" s="124"/>
      <c r="P104" s="124"/>
      <c r="Q104" s="124"/>
      <c r="R104" s="124"/>
      <c r="S104" s="124"/>
      <c r="T104" s="124"/>
      <c r="U104" s="124"/>
      <c r="V104" s="124"/>
      <c r="W104" s="124"/>
      <c r="X104" s="124"/>
      <c r="Y104" s="124"/>
      <c r="Z104" s="122">
        <v>965.77999999000008</v>
      </c>
      <c r="AA104" s="226">
        <v>447.92400000000202</v>
      </c>
      <c r="AB104" s="226">
        <v>523.31900000000007</v>
      </c>
      <c r="AC104" s="226">
        <v>1071.05900002</v>
      </c>
      <c r="AD104" s="226">
        <v>890.05200000000002</v>
      </c>
      <c r="AE104" s="226">
        <v>677.66200000000003</v>
      </c>
      <c r="AF104" s="226">
        <v>972.6439999899959</v>
      </c>
      <c r="AG104" s="226">
        <v>822.14600000001394</v>
      </c>
    </row>
    <row r="105" spans="1:36" s="27" customFormat="1">
      <c r="A105" s="349" t="s">
        <v>665</v>
      </c>
      <c r="B105" s="124"/>
      <c r="C105" s="124"/>
      <c r="D105" s="124"/>
      <c r="E105" s="124"/>
      <c r="F105" s="124"/>
      <c r="G105" s="124"/>
      <c r="H105" s="124"/>
      <c r="I105" s="275"/>
      <c r="J105" s="275"/>
      <c r="K105" s="124"/>
      <c r="L105" s="124"/>
      <c r="M105" s="124"/>
      <c r="N105" s="124"/>
      <c r="O105" s="124"/>
      <c r="P105" s="124"/>
      <c r="Q105" s="124"/>
      <c r="R105" s="124"/>
      <c r="S105" s="124"/>
      <c r="T105" s="124"/>
      <c r="U105" s="124"/>
      <c r="V105" s="124"/>
      <c r="W105" s="124"/>
      <c r="X105" s="124"/>
      <c r="Y105" s="124"/>
      <c r="Z105" s="225">
        <v>-11.225</v>
      </c>
      <c r="AA105" s="225">
        <v>-9.7669999999999995</v>
      </c>
      <c r="AB105" s="225">
        <v>-6.9080000000000004</v>
      </c>
      <c r="AC105" s="225">
        <v>-7.32</v>
      </c>
      <c r="AD105" s="225">
        <v>-3.9769999999999999</v>
      </c>
      <c r="AE105" s="225">
        <v>-2.8159999999999998</v>
      </c>
      <c r="AF105" s="225">
        <v>-2.7595100000000001</v>
      </c>
      <c r="AG105" s="225">
        <v>-8.7274999999999991</v>
      </c>
    </row>
    <row r="106" spans="1:36" s="27" customFormat="1">
      <c r="A106" s="349" t="s">
        <v>667</v>
      </c>
      <c r="B106" s="124"/>
      <c r="C106" s="124"/>
      <c r="D106" s="124"/>
      <c r="E106" s="124"/>
      <c r="F106" s="124"/>
      <c r="G106" s="124"/>
      <c r="H106" s="124"/>
      <c r="I106" s="275"/>
      <c r="J106" s="275"/>
      <c r="K106" s="124"/>
      <c r="L106" s="124"/>
      <c r="M106" s="124"/>
      <c r="N106" s="124"/>
      <c r="O106" s="124"/>
      <c r="P106" s="124"/>
      <c r="Q106" s="124"/>
      <c r="R106" s="124"/>
      <c r="S106" s="124"/>
      <c r="T106" s="124"/>
      <c r="U106" s="124"/>
      <c r="V106" s="124"/>
      <c r="W106" s="124"/>
      <c r="X106" s="124"/>
      <c r="Y106" s="124"/>
      <c r="Z106" s="225">
        <v>0.70889344999999993</v>
      </c>
      <c r="AA106" s="225">
        <v>1.698</v>
      </c>
      <c r="AB106" s="225">
        <v>12.257</v>
      </c>
      <c r="AC106" s="225">
        <v>-19.007000000000001</v>
      </c>
      <c r="AD106" s="225">
        <v>4.1070000000000002</v>
      </c>
      <c r="AE106" s="225">
        <v>13.54</v>
      </c>
      <c r="AF106" s="225">
        <v>-8.8457421499999995</v>
      </c>
      <c r="AG106" s="225">
        <v>-0.1418999</v>
      </c>
    </row>
    <row r="107" spans="1:36" s="27" customFormat="1">
      <c r="A107" s="24" t="s">
        <v>668</v>
      </c>
      <c r="B107" s="124"/>
      <c r="C107" s="124"/>
      <c r="D107" s="124"/>
      <c r="E107" s="124"/>
      <c r="F107" s="124"/>
      <c r="G107" s="124"/>
      <c r="H107" s="124"/>
      <c r="I107" s="275"/>
      <c r="J107" s="275"/>
      <c r="K107" s="124"/>
      <c r="L107" s="124"/>
      <c r="M107" s="124"/>
      <c r="N107" s="124"/>
      <c r="O107" s="124"/>
      <c r="P107" s="124"/>
      <c r="Q107" s="124"/>
      <c r="R107" s="124"/>
      <c r="S107" s="124"/>
      <c r="T107" s="124"/>
      <c r="U107" s="124"/>
      <c r="V107" s="124"/>
      <c r="W107" s="124"/>
      <c r="X107" s="124"/>
      <c r="Y107" s="124"/>
      <c r="Z107" s="122">
        <v>955.26389344000006</v>
      </c>
      <c r="AA107" s="226">
        <v>439.85500000000201</v>
      </c>
      <c r="AB107" s="226">
        <v>528.66800000000001</v>
      </c>
      <c r="AC107" s="226">
        <v>1044.73200002</v>
      </c>
      <c r="AD107" s="226">
        <v>890.18200000000002</v>
      </c>
      <c r="AE107" s="226">
        <v>688.38599999999997</v>
      </c>
      <c r="AF107" s="226">
        <v>961.03874783999595</v>
      </c>
      <c r="AG107" s="226">
        <v>813.27660010001398</v>
      </c>
    </row>
    <row r="108" spans="1:36" s="27" customFormat="1">
      <c r="A108" s="24"/>
      <c r="B108" s="124"/>
      <c r="C108" s="124"/>
      <c r="D108" s="124"/>
      <c r="E108" s="124"/>
      <c r="F108" s="124"/>
      <c r="G108" s="124"/>
      <c r="H108" s="124"/>
      <c r="I108" s="275"/>
      <c r="J108" s="275"/>
      <c r="K108" s="124"/>
      <c r="L108" s="124"/>
      <c r="M108" s="124"/>
      <c r="N108" s="124"/>
      <c r="O108" s="124"/>
      <c r="P108" s="124"/>
      <c r="Q108" s="124"/>
      <c r="R108" s="124"/>
      <c r="S108" s="124"/>
      <c r="T108" s="124"/>
      <c r="U108" s="124"/>
      <c r="V108" s="124"/>
      <c r="W108" s="124"/>
      <c r="X108" s="124"/>
      <c r="Y108" s="124"/>
      <c r="Z108" s="216"/>
      <c r="AA108" s="216"/>
      <c r="AB108" s="216"/>
      <c r="AC108" s="216"/>
      <c r="AD108" s="216"/>
      <c r="AE108" s="216"/>
      <c r="AF108" s="216"/>
      <c r="AG108" s="216"/>
    </row>
    <row r="109" spans="1:36" s="27" customFormat="1">
      <c r="A109" s="24" t="s">
        <v>674</v>
      </c>
      <c r="B109" s="124"/>
      <c r="C109" s="124"/>
      <c r="D109" s="124"/>
      <c r="E109" s="124"/>
      <c r="F109" s="124"/>
      <c r="G109" s="124"/>
      <c r="H109" s="124"/>
      <c r="I109" s="275"/>
      <c r="J109" s="275"/>
      <c r="K109" s="124"/>
      <c r="L109" s="124"/>
      <c r="M109" s="124"/>
      <c r="N109" s="124"/>
      <c r="O109" s="124"/>
      <c r="P109" s="124"/>
      <c r="Q109" s="124"/>
      <c r="R109" s="124"/>
      <c r="S109" s="124"/>
      <c r="T109" s="124"/>
      <c r="U109" s="124"/>
      <c r="V109" s="124"/>
      <c r="W109" s="124"/>
      <c r="X109" s="124"/>
      <c r="Y109" s="124"/>
      <c r="Z109" s="122">
        <v>270.56599999999997</v>
      </c>
      <c r="AA109" s="226">
        <v>4.1219999999999999</v>
      </c>
      <c r="AB109" s="226">
        <v>-79.363</v>
      </c>
      <c r="AC109" s="226">
        <v>447.33800000000002</v>
      </c>
      <c r="AD109" s="226">
        <v>38.395000000000003</v>
      </c>
      <c r="AE109" s="226">
        <v>-113.001</v>
      </c>
      <c r="AF109" s="226">
        <v>51.353941996002</v>
      </c>
      <c r="AG109" s="226">
        <v>-47.085655699994014</v>
      </c>
    </row>
    <row r="110" spans="1:36" s="27" customFormat="1">
      <c r="A110" s="349" t="s">
        <v>670</v>
      </c>
      <c r="B110" s="124"/>
      <c r="C110" s="124"/>
      <c r="D110" s="124"/>
      <c r="E110" s="124"/>
      <c r="F110" s="124"/>
      <c r="G110" s="124"/>
      <c r="H110" s="124"/>
      <c r="I110" s="275"/>
      <c r="J110" s="275"/>
      <c r="K110" s="124"/>
      <c r="L110" s="124"/>
      <c r="M110" s="124"/>
      <c r="N110" s="124"/>
      <c r="O110" s="124"/>
      <c r="P110" s="124"/>
      <c r="Q110" s="124"/>
      <c r="R110" s="124"/>
      <c r="S110" s="124"/>
      <c r="T110" s="124"/>
      <c r="U110" s="124"/>
      <c r="V110" s="124"/>
      <c r="W110" s="124"/>
      <c r="X110" s="124"/>
      <c r="Y110" s="124"/>
      <c r="Z110" s="225">
        <v>-41.411999999999999</v>
      </c>
      <c r="AA110" s="225">
        <v>-32.268999999999998</v>
      </c>
      <c r="AB110" s="225">
        <v>-45.415999999999997</v>
      </c>
      <c r="AC110" s="225">
        <v>-37.920999999999999</v>
      </c>
      <c r="AD110" s="225">
        <v>-37.15</v>
      </c>
      <c r="AE110" s="225">
        <v>-47.283999999999999</v>
      </c>
      <c r="AF110" s="225">
        <v>-35.153660600000002</v>
      </c>
      <c r="AG110" s="225">
        <v>-34.819428500000001</v>
      </c>
    </row>
    <row r="111" spans="1:36" s="27" customFormat="1">
      <c r="A111" s="349" t="s">
        <v>665</v>
      </c>
      <c r="B111" s="124"/>
      <c r="C111" s="124"/>
      <c r="D111" s="124"/>
      <c r="E111" s="124"/>
      <c r="F111" s="124"/>
      <c r="G111" s="124"/>
      <c r="H111" s="124"/>
      <c r="I111" s="275"/>
      <c r="J111" s="275"/>
      <c r="K111" s="124"/>
      <c r="L111" s="124"/>
      <c r="M111" s="124"/>
      <c r="N111" s="124"/>
      <c r="O111" s="124"/>
      <c r="P111" s="124"/>
      <c r="Q111" s="124"/>
      <c r="R111" s="124"/>
      <c r="S111" s="124"/>
      <c r="T111" s="124"/>
      <c r="U111" s="124"/>
      <c r="V111" s="124"/>
      <c r="W111" s="124"/>
      <c r="X111" s="124"/>
      <c r="Y111" s="124"/>
      <c r="Z111" s="225">
        <v>-11.225</v>
      </c>
      <c r="AA111" s="225">
        <v>-9.7669999999999995</v>
      </c>
      <c r="AB111" s="225">
        <v>-6.9080000000000004</v>
      </c>
      <c r="AC111" s="225">
        <v>-7.32</v>
      </c>
      <c r="AD111" s="225">
        <v>-3.9769999999999999</v>
      </c>
      <c r="AE111" s="225">
        <v>-2.8159999999999998</v>
      </c>
      <c r="AF111" s="225">
        <v>-2.7595100000000001</v>
      </c>
      <c r="AG111" s="225">
        <v>-8.7274999999999991</v>
      </c>
    </row>
    <row r="112" spans="1:36" s="27" customFormat="1">
      <c r="A112" s="349" t="s">
        <v>663</v>
      </c>
      <c r="B112" s="124"/>
      <c r="C112" s="124"/>
      <c r="D112" s="124"/>
      <c r="E112" s="124"/>
      <c r="F112" s="124"/>
      <c r="G112" s="124"/>
      <c r="H112" s="124"/>
      <c r="I112" s="275"/>
      <c r="J112" s="275"/>
      <c r="K112" s="124"/>
      <c r="L112" s="124"/>
      <c r="M112" s="124"/>
      <c r="N112" s="124"/>
      <c r="O112" s="124"/>
      <c r="P112" s="124"/>
      <c r="Q112" s="124"/>
      <c r="R112" s="124"/>
      <c r="S112" s="124"/>
      <c r="T112" s="124"/>
      <c r="U112" s="124"/>
      <c r="V112" s="124"/>
      <c r="W112" s="124"/>
      <c r="X112" s="124"/>
      <c r="Y112" s="124"/>
      <c r="Z112" s="225">
        <v>-1.9950000000000001</v>
      </c>
      <c r="AA112" s="225">
        <v>-2.0169999999999999</v>
      </c>
      <c r="AB112" s="225">
        <v>-2.0390000000000001</v>
      </c>
      <c r="AC112" s="225">
        <v>-2.0390000000000001</v>
      </c>
      <c r="AD112" s="225">
        <v>-1.994</v>
      </c>
      <c r="AE112" s="225">
        <v>-2.0089999999999999</v>
      </c>
      <c r="AF112" s="225">
        <v>-1.954</v>
      </c>
      <c r="AG112" s="225">
        <v>-1.9039999999999999</v>
      </c>
    </row>
    <row r="113" spans="1:34" s="27" customFormat="1">
      <c r="A113" s="349" t="s">
        <v>671</v>
      </c>
      <c r="B113" s="124"/>
      <c r="C113" s="124"/>
      <c r="D113" s="124"/>
      <c r="E113" s="124"/>
      <c r="F113" s="124"/>
      <c r="G113" s="124"/>
      <c r="H113" s="124"/>
      <c r="I113" s="275"/>
      <c r="J113" s="275"/>
      <c r="K113" s="124"/>
      <c r="L113" s="124"/>
      <c r="M113" s="124"/>
      <c r="N113" s="124"/>
      <c r="O113" s="124"/>
      <c r="P113" s="124"/>
      <c r="Q113" s="124"/>
      <c r="R113" s="124"/>
      <c r="S113" s="124"/>
      <c r="T113" s="124"/>
      <c r="U113" s="124"/>
      <c r="V113" s="124"/>
      <c r="W113" s="124"/>
      <c r="X113" s="124"/>
      <c r="Y113" s="124"/>
      <c r="Z113" s="225">
        <v>18.574999999999999</v>
      </c>
      <c r="AA113" s="225">
        <v>14.978</v>
      </c>
      <c r="AB113" s="225">
        <v>18.483000000000001</v>
      </c>
      <c r="AC113" s="225">
        <v>16.074999999999999</v>
      </c>
      <c r="AD113" s="225">
        <v>14.661</v>
      </c>
      <c r="AE113" s="225">
        <v>17.716999999999999</v>
      </c>
      <c r="AF113" s="225">
        <v>13.554838004000002</v>
      </c>
      <c r="AG113" s="225">
        <v>15.453315690000002</v>
      </c>
    </row>
    <row r="114" spans="1:34" s="27" customFormat="1">
      <c r="A114" s="349" t="s">
        <v>667</v>
      </c>
      <c r="B114" s="124"/>
      <c r="C114" s="124"/>
      <c r="D114" s="124"/>
      <c r="E114" s="124"/>
      <c r="F114" s="124"/>
      <c r="G114" s="124"/>
      <c r="H114" s="124"/>
      <c r="I114" s="275"/>
      <c r="J114" s="275"/>
      <c r="K114" s="124"/>
      <c r="L114" s="124"/>
      <c r="M114" s="124"/>
      <c r="N114" s="124"/>
      <c r="O114" s="124"/>
      <c r="P114" s="124"/>
      <c r="Q114" s="124"/>
      <c r="R114" s="124"/>
      <c r="S114" s="124"/>
      <c r="T114" s="124"/>
      <c r="U114" s="124"/>
      <c r="V114" s="124"/>
      <c r="W114" s="124"/>
      <c r="X114" s="124"/>
      <c r="Y114" s="124"/>
      <c r="Z114" s="225">
        <v>0.46800000000000003</v>
      </c>
      <c r="AA114" s="225">
        <v>1.121</v>
      </c>
      <c r="AB114" s="225">
        <v>8.0890000000000004</v>
      </c>
      <c r="AC114" s="225">
        <v>-12.545</v>
      </c>
      <c r="AD114" s="225">
        <v>2.71</v>
      </c>
      <c r="AE114" s="225">
        <v>8.9369999999999994</v>
      </c>
      <c r="AF114" s="225">
        <v>-5.8378098200000004</v>
      </c>
      <c r="AG114" s="225">
        <v>-9.3733929999999993E-2</v>
      </c>
    </row>
    <row r="115" spans="1:34" s="27" customFormat="1">
      <c r="A115" s="24" t="s">
        <v>672</v>
      </c>
      <c r="B115" s="124"/>
      <c r="C115" s="124"/>
      <c r="D115" s="124"/>
      <c r="E115" s="124"/>
      <c r="F115" s="124"/>
      <c r="G115" s="124"/>
      <c r="H115" s="124"/>
      <c r="I115" s="275"/>
      <c r="J115" s="275"/>
      <c r="K115" s="124"/>
      <c r="L115" s="124"/>
      <c r="M115" s="124"/>
      <c r="N115" s="124"/>
      <c r="O115" s="124"/>
      <c r="P115" s="124"/>
      <c r="Q115" s="124"/>
      <c r="R115" s="124"/>
      <c r="S115" s="124"/>
      <c r="T115" s="124"/>
      <c r="U115" s="124"/>
      <c r="V115" s="124"/>
      <c r="W115" s="124"/>
      <c r="X115" s="124"/>
      <c r="Y115" s="124"/>
      <c r="Z115" s="122">
        <v>234.976</v>
      </c>
      <c r="AA115" s="226">
        <v>-23.832000000000001</v>
      </c>
      <c r="AB115" s="226">
        <v>-107.15300000000001</v>
      </c>
      <c r="AC115" s="226">
        <v>403.58800000000002</v>
      </c>
      <c r="AD115" s="226">
        <v>12.645</v>
      </c>
      <c r="AE115" s="226">
        <v>-138.45599999999999</v>
      </c>
      <c r="AF115" s="226">
        <v>19.203799580001998</v>
      </c>
      <c r="AG115" s="226">
        <v>-77.177002439994013</v>
      </c>
    </row>
    <row r="116" spans="1:34">
      <c r="A116" s="110" t="s">
        <v>82</v>
      </c>
      <c r="B116" s="368" t="s">
        <v>603</v>
      </c>
      <c r="C116" s="368" t="s">
        <v>604</v>
      </c>
      <c r="D116" s="368" t="s">
        <v>605</v>
      </c>
      <c r="E116" s="368" t="s">
        <v>606</v>
      </c>
      <c r="F116" s="368" t="s">
        <v>607</v>
      </c>
      <c r="G116" s="368" t="s">
        <v>608</v>
      </c>
      <c r="H116" s="368" t="s">
        <v>609</v>
      </c>
      <c r="I116" s="368" t="s">
        <v>610</v>
      </c>
      <c r="J116" s="368" t="s">
        <v>611</v>
      </c>
      <c r="K116" s="368" t="s">
        <v>612</v>
      </c>
      <c r="L116" s="368" t="s">
        <v>613</v>
      </c>
      <c r="M116" s="368" t="s">
        <v>614</v>
      </c>
      <c r="N116" s="368" t="s">
        <v>615</v>
      </c>
      <c r="O116" s="368" t="s">
        <v>616</v>
      </c>
      <c r="P116" s="368" t="s">
        <v>617</v>
      </c>
      <c r="Q116" s="368" t="s">
        <v>618</v>
      </c>
      <c r="R116" s="368" t="s">
        <v>619</v>
      </c>
      <c r="S116" s="368" t="s">
        <v>620</v>
      </c>
      <c r="T116" s="368" t="s">
        <v>621</v>
      </c>
      <c r="U116" s="368" t="s">
        <v>622</v>
      </c>
      <c r="V116" s="368" t="s">
        <v>623</v>
      </c>
      <c r="W116" s="368" t="s">
        <v>624</v>
      </c>
      <c r="X116" s="368" t="s">
        <v>625</v>
      </c>
      <c r="Y116" s="368" t="s">
        <v>626</v>
      </c>
      <c r="Z116" s="368" t="s">
        <v>627</v>
      </c>
      <c r="AA116" s="368" t="s">
        <v>628</v>
      </c>
      <c r="AB116" s="368" t="s">
        <v>629</v>
      </c>
      <c r="AC116" s="368" t="s">
        <v>643</v>
      </c>
      <c r="AD116" s="368" t="s">
        <v>648</v>
      </c>
      <c r="AE116" s="368" t="s">
        <v>662</v>
      </c>
      <c r="AF116" s="368" t="s">
        <v>694</v>
      </c>
      <c r="AG116" s="368" t="s">
        <v>704</v>
      </c>
    </row>
    <row r="117" spans="1:34" ht="15" customHeight="1">
      <c r="A117" s="110" t="s">
        <v>250</v>
      </c>
      <c r="B117" s="367" t="s">
        <v>10</v>
      </c>
      <c r="C117" s="367" t="s">
        <v>630</v>
      </c>
      <c r="D117" s="367" t="s">
        <v>631</v>
      </c>
      <c r="E117" s="367" t="s">
        <v>632</v>
      </c>
      <c r="F117" s="367" t="s">
        <v>10</v>
      </c>
      <c r="G117" s="367" t="s">
        <v>630</v>
      </c>
      <c r="H117" s="367" t="s">
        <v>631</v>
      </c>
      <c r="I117" s="367" t="s">
        <v>632</v>
      </c>
      <c r="J117" s="367" t="s">
        <v>10</v>
      </c>
      <c r="K117" s="367" t="s">
        <v>630</v>
      </c>
      <c r="L117" s="367" t="s">
        <v>631</v>
      </c>
      <c r="M117" s="367" t="s">
        <v>632</v>
      </c>
      <c r="N117" s="367" t="s">
        <v>10</v>
      </c>
      <c r="O117" s="367" t="s">
        <v>630</v>
      </c>
      <c r="P117" s="367" t="s">
        <v>631</v>
      </c>
      <c r="Q117" s="367" t="s">
        <v>632</v>
      </c>
      <c r="R117" s="367" t="s">
        <v>10</v>
      </c>
      <c r="S117" s="367" t="s">
        <v>630</v>
      </c>
      <c r="T117" s="367" t="s">
        <v>631</v>
      </c>
      <c r="U117" s="367" t="s">
        <v>632</v>
      </c>
      <c r="V117" s="367" t="s">
        <v>10</v>
      </c>
      <c r="W117" s="367" t="s">
        <v>630</v>
      </c>
      <c r="X117" s="367" t="s">
        <v>631</v>
      </c>
      <c r="Y117" s="367" t="s">
        <v>632</v>
      </c>
      <c r="Z117" s="367" t="s">
        <v>10</v>
      </c>
      <c r="AA117" s="367" t="s">
        <v>630</v>
      </c>
      <c r="AB117" s="367" t="s">
        <v>631</v>
      </c>
      <c r="AC117" s="367" t="s">
        <v>632</v>
      </c>
      <c r="AD117" s="367" t="s">
        <v>10</v>
      </c>
      <c r="AE117" s="367" t="s">
        <v>630</v>
      </c>
      <c r="AF117" s="367" t="s">
        <v>631</v>
      </c>
      <c r="AG117" s="367" t="s">
        <v>632</v>
      </c>
    </row>
    <row r="118" spans="1:34" s="130" customFormat="1">
      <c r="A118" s="127" t="s">
        <v>82</v>
      </c>
      <c r="B118" s="286">
        <v>848.4</v>
      </c>
      <c r="C118" s="286">
        <v>606.29999999999995</v>
      </c>
      <c r="D118" s="286">
        <v>360.8</v>
      </c>
      <c r="E118" s="286">
        <v>499.4</v>
      </c>
      <c r="F118" s="286">
        <v>1017.2</v>
      </c>
      <c r="G118" s="286">
        <v>476.2</v>
      </c>
      <c r="H118" s="287">
        <v>433.6</v>
      </c>
      <c r="I118" s="287">
        <v>603.6</v>
      </c>
      <c r="J118" s="286">
        <v>1009.1</v>
      </c>
      <c r="K118" s="286">
        <v>566.6</v>
      </c>
      <c r="L118" s="286">
        <v>387.41700000000003</v>
      </c>
      <c r="M118" s="286">
        <v>527.06100100000003</v>
      </c>
      <c r="N118" s="128">
        <v>847.80200100000002</v>
      </c>
      <c r="O118" s="128">
        <v>380.96999900000003</v>
      </c>
      <c r="P118" s="129">
        <v>230.36200000000002</v>
      </c>
      <c r="Q118" s="128">
        <v>346.80099899999999</v>
      </c>
      <c r="R118" s="123">
        <v>810.63350100000002</v>
      </c>
      <c r="S118" s="123">
        <v>357.7</v>
      </c>
      <c r="T118" s="229">
        <v>376.47474761000001</v>
      </c>
      <c r="U118" s="229">
        <v>456.67041032000003</v>
      </c>
      <c r="V118" s="229">
        <v>897.43458318000012</v>
      </c>
      <c r="W118" s="229">
        <v>420.96857348000003</v>
      </c>
      <c r="X118" s="229">
        <v>422.87627794999997</v>
      </c>
      <c r="Y118" s="229">
        <v>520.27595417999999</v>
      </c>
      <c r="Z118" s="229">
        <v>1014.5621908800001</v>
      </c>
      <c r="AA118" s="123">
        <v>480.66738459999999</v>
      </c>
      <c r="AB118" s="123">
        <v>464.7418824999998</v>
      </c>
      <c r="AC118" s="123">
        <v>616.04609789999995</v>
      </c>
      <c r="AD118" s="123">
        <v>1080.2</v>
      </c>
      <c r="AE118" s="123">
        <v>629.77420494</v>
      </c>
      <c r="AF118" s="123">
        <v>541.28563202000009</v>
      </c>
      <c r="AG118" s="123">
        <v>656.04304311999988</v>
      </c>
      <c r="AH118" s="331"/>
    </row>
    <row r="119" spans="1:34" s="6" customFormat="1">
      <c r="A119" s="142" t="s">
        <v>515</v>
      </c>
      <c r="B119" s="302">
        <v>543.70000000000005</v>
      </c>
      <c r="C119" s="302">
        <v>436.1</v>
      </c>
      <c r="D119" s="302">
        <v>240.89999999999998</v>
      </c>
      <c r="E119" s="302">
        <v>338.8</v>
      </c>
      <c r="F119" s="302">
        <v>587.70000000000005</v>
      </c>
      <c r="G119" s="302">
        <v>344.5</v>
      </c>
      <c r="H119" s="302">
        <v>260.3</v>
      </c>
      <c r="I119" s="302">
        <v>347.2</v>
      </c>
      <c r="J119" s="302">
        <v>536.6</v>
      </c>
      <c r="K119" s="302">
        <v>356.3</v>
      </c>
      <c r="L119" s="302">
        <v>231.541</v>
      </c>
      <c r="M119" s="302">
        <v>373.91547100000003</v>
      </c>
      <c r="N119" s="148">
        <v>519.73300000000006</v>
      </c>
      <c r="O119" s="148">
        <v>304.60616099999999</v>
      </c>
      <c r="P119" s="148">
        <v>182.73149100000001</v>
      </c>
      <c r="Q119" s="148">
        <v>244.36755699999998</v>
      </c>
      <c r="R119" s="123">
        <v>525.54770899999994</v>
      </c>
      <c r="S119" s="123">
        <v>260.39999999999998</v>
      </c>
      <c r="T119" s="229">
        <v>221.79704956</v>
      </c>
      <c r="U119" s="229">
        <v>374.24415606000002</v>
      </c>
      <c r="V119" s="229">
        <v>588.70871493000004</v>
      </c>
      <c r="W119" s="229">
        <v>292.03594294000004</v>
      </c>
      <c r="X119" s="229">
        <v>239.09945648000001</v>
      </c>
      <c r="Y119" s="229">
        <v>367.14969669999999</v>
      </c>
      <c r="Z119" s="229">
        <v>664.16168932000005</v>
      </c>
      <c r="AA119" s="123">
        <v>377.63072607999999</v>
      </c>
      <c r="AB119" s="123">
        <v>312.94735851999985</v>
      </c>
      <c r="AC119" s="123">
        <v>472.86151851999995</v>
      </c>
      <c r="AD119" s="123">
        <v>730.84332603999997</v>
      </c>
      <c r="AE119" s="123">
        <v>508.11106345999997</v>
      </c>
      <c r="AF119" s="123">
        <v>348.11267450000003</v>
      </c>
      <c r="AG119" s="123">
        <v>534.73682773999985</v>
      </c>
    </row>
    <row r="120" spans="1:34" s="130" customFormat="1">
      <c r="A120" s="91" t="s">
        <v>306</v>
      </c>
      <c r="B120" s="303">
        <v>222.7</v>
      </c>
      <c r="C120" s="303">
        <v>320.89999999999998</v>
      </c>
      <c r="D120" s="303">
        <v>233.2</v>
      </c>
      <c r="E120" s="303">
        <v>263.10000000000002</v>
      </c>
      <c r="F120" s="303">
        <v>184</v>
      </c>
      <c r="G120" s="303">
        <v>274.8</v>
      </c>
      <c r="H120" s="304">
        <v>250.6</v>
      </c>
      <c r="I120" s="304">
        <v>225.9</v>
      </c>
      <c r="J120" s="303">
        <v>166.3</v>
      </c>
      <c r="K120" s="303">
        <v>247.3</v>
      </c>
      <c r="L120" s="303">
        <v>223.21</v>
      </c>
      <c r="M120" s="303">
        <v>217.015243</v>
      </c>
      <c r="N120" s="149">
        <v>163.93881300000001</v>
      </c>
      <c r="O120" s="149">
        <v>222.96328299999999</v>
      </c>
      <c r="P120" s="149">
        <v>174.473264</v>
      </c>
      <c r="Q120" s="149">
        <v>166.611898</v>
      </c>
      <c r="R120" s="144">
        <v>137.63057900000001</v>
      </c>
      <c r="S120" s="144">
        <v>235.7</v>
      </c>
      <c r="T120" s="300">
        <v>209.40569538</v>
      </c>
      <c r="U120" s="300">
        <v>198.12432706999999</v>
      </c>
      <c r="V120" s="300">
        <v>174.03313738999998</v>
      </c>
      <c r="W120" s="300">
        <v>244.85292799000001</v>
      </c>
      <c r="X120" s="300">
        <v>228.46021936000002</v>
      </c>
      <c r="Y120" s="300">
        <v>252.71203172999998</v>
      </c>
      <c r="Z120" s="300">
        <v>210.90927239999999</v>
      </c>
      <c r="AA120" s="145">
        <v>302.72937608000001</v>
      </c>
      <c r="AB120" s="145">
        <v>303.21558075999997</v>
      </c>
      <c r="AC120" s="145">
        <v>352.79295137999986</v>
      </c>
      <c r="AD120" s="145">
        <v>270.96362224000001</v>
      </c>
      <c r="AE120" s="145">
        <v>404.85088639999998</v>
      </c>
      <c r="AF120" s="145">
        <v>332.6585197</v>
      </c>
      <c r="AG120" s="145">
        <v>328.14145025999977</v>
      </c>
    </row>
    <row r="121" spans="1:34" s="130" customFormat="1">
      <c r="A121" s="91" t="s">
        <v>516</v>
      </c>
      <c r="B121" s="303">
        <v>321</v>
      </c>
      <c r="C121" s="303">
        <v>115.2</v>
      </c>
      <c r="D121" s="303">
        <v>7.7</v>
      </c>
      <c r="E121" s="303">
        <v>75.7</v>
      </c>
      <c r="F121" s="303">
        <v>403.7</v>
      </c>
      <c r="G121" s="303">
        <v>69.7</v>
      </c>
      <c r="H121" s="304">
        <v>9.6999999999999993</v>
      </c>
      <c r="I121" s="304">
        <v>121.3</v>
      </c>
      <c r="J121" s="303">
        <v>370.3</v>
      </c>
      <c r="K121" s="303">
        <v>109</v>
      </c>
      <c r="L121" s="303">
        <v>8.3309999999999995</v>
      </c>
      <c r="M121" s="303">
        <v>156.900228</v>
      </c>
      <c r="N121" s="149">
        <v>355.79418700000002</v>
      </c>
      <c r="O121" s="149">
        <v>81.642877999999996</v>
      </c>
      <c r="P121" s="149">
        <v>8.2582269999999998</v>
      </c>
      <c r="Q121" s="149">
        <v>77.755658999999994</v>
      </c>
      <c r="R121" s="144">
        <v>387.91712999999999</v>
      </c>
      <c r="S121" s="144">
        <v>24.7</v>
      </c>
      <c r="T121" s="300">
        <v>12.39135418</v>
      </c>
      <c r="U121" s="300">
        <v>176.11982899</v>
      </c>
      <c r="V121" s="300">
        <v>414.67557754000001</v>
      </c>
      <c r="W121" s="300">
        <v>47.18301495</v>
      </c>
      <c r="X121" s="300">
        <v>10.639237119999999</v>
      </c>
      <c r="Y121" s="300">
        <v>114.43766497</v>
      </c>
      <c r="Z121" s="300">
        <v>453.25241692000003</v>
      </c>
      <c r="AA121" s="145">
        <v>74.901349999999994</v>
      </c>
      <c r="AB121" s="145">
        <v>9.731777759999872</v>
      </c>
      <c r="AC121" s="145">
        <v>120.0685671400001</v>
      </c>
      <c r="AD121" s="145">
        <v>459.87970380000002</v>
      </c>
      <c r="AE121" s="145">
        <v>103.26017706</v>
      </c>
      <c r="AF121" s="145">
        <v>15.454154799999952</v>
      </c>
      <c r="AG121" s="145">
        <v>206.59537748000002</v>
      </c>
    </row>
    <row r="122" spans="1:34" s="6" customFormat="1">
      <c r="A122" s="142" t="s">
        <v>517</v>
      </c>
      <c r="B122" s="302">
        <v>121.1</v>
      </c>
      <c r="C122" s="302">
        <v>105.5</v>
      </c>
      <c r="D122" s="302">
        <v>36.200000000000003</v>
      </c>
      <c r="E122" s="302">
        <v>80.099999999999994</v>
      </c>
      <c r="F122" s="302">
        <v>161.4</v>
      </c>
      <c r="G122" s="302">
        <v>24.9</v>
      </c>
      <c r="H122" s="302">
        <v>49</v>
      </c>
      <c r="I122" s="302">
        <v>53.3</v>
      </c>
      <c r="J122" s="302">
        <v>161.9</v>
      </c>
      <c r="K122" s="302">
        <v>97.5</v>
      </c>
      <c r="L122" s="302">
        <v>16.786999999999999</v>
      </c>
      <c r="M122" s="302">
        <v>20.828059999999997</v>
      </c>
      <c r="N122" s="148">
        <v>105.56381500000001</v>
      </c>
      <c r="O122" s="148">
        <v>7.4620160000000002</v>
      </c>
      <c r="P122" s="148">
        <v>15.409666999999999</v>
      </c>
      <c r="Q122" s="148">
        <v>23.124075999999999</v>
      </c>
      <c r="R122" s="123">
        <v>107.01767700000001</v>
      </c>
      <c r="S122" s="123">
        <v>27.1</v>
      </c>
      <c r="T122" s="229">
        <v>12.62402009</v>
      </c>
      <c r="U122" s="229">
        <v>40.26019264</v>
      </c>
      <c r="V122" s="229">
        <v>157.52186024</v>
      </c>
      <c r="W122" s="229">
        <v>60.599599450000007</v>
      </c>
      <c r="X122" s="229">
        <v>35.630365789999999</v>
      </c>
      <c r="Y122" s="229">
        <v>70.342818699999995</v>
      </c>
      <c r="Z122" s="229">
        <v>214.40110673999999</v>
      </c>
      <c r="AA122" s="123">
        <v>47.670502080000006</v>
      </c>
      <c r="AB122" s="123">
        <v>23.851181600000029</v>
      </c>
      <c r="AC122" s="123">
        <v>45.53435356</v>
      </c>
      <c r="AD122" s="123">
        <v>135.47596492</v>
      </c>
      <c r="AE122" s="123">
        <v>70.77839741999999</v>
      </c>
      <c r="AF122" s="123">
        <v>50.063131960000042</v>
      </c>
      <c r="AG122" s="123">
        <v>51.80510169999998</v>
      </c>
    </row>
    <row r="123" spans="1:34" s="130" customFormat="1">
      <c r="A123" s="143" t="s">
        <v>248</v>
      </c>
      <c r="B123" s="303">
        <v>70.2</v>
      </c>
      <c r="C123" s="303">
        <v>11.8</v>
      </c>
      <c r="D123" s="303">
        <v>10.6</v>
      </c>
      <c r="E123" s="303">
        <v>24.1</v>
      </c>
      <c r="F123" s="303">
        <v>18.2</v>
      </c>
      <c r="G123" s="303">
        <v>14.7</v>
      </c>
      <c r="H123" s="304">
        <v>15.5</v>
      </c>
      <c r="I123" s="304">
        <v>27.2</v>
      </c>
      <c r="J123" s="303">
        <v>63.1</v>
      </c>
      <c r="K123" s="303">
        <v>7.1</v>
      </c>
      <c r="L123" s="303">
        <v>8.407</v>
      </c>
      <c r="M123" s="303">
        <v>14.988009999999999</v>
      </c>
      <c r="N123" s="149">
        <v>47.921801000000002</v>
      </c>
      <c r="O123" s="149">
        <v>5.7090709999999998</v>
      </c>
      <c r="P123" s="149">
        <v>9.7935160000000003</v>
      </c>
      <c r="Q123" s="149">
        <v>14.746188999999999</v>
      </c>
      <c r="R123" s="144">
        <v>49.381704999999997</v>
      </c>
      <c r="S123" s="144">
        <v>6.5</v>
      </c>
      <c r="T123" s="300">
        <v>10.20794639</v>
      </c>
      <c r="U123" s="300">
        <v>33.235629719999999</v>
      </c>
      <c r="V123" s="300">
        <v>126.67304137000001</v>
      </c>
      <c r="W123" s="300">
        <v>22.33139594</v>
      </c>
      <c r="X123" s="300">
        <v>28.12072706</v>
      </c>
      <c r="Y123" s="300">
        <v>44.339878319999997</v>
      </c>
      <c r="Z123" s="300">
        <v>118.86919122</v>
      </c>
      <c r="AA123" s="145">
        <v>19.904036600000001</v>
      </c>
      <c r="AB123" s="145">
        <v>14.372789920000017</v>
      </c>
      <c r="AC123" s="145">
        <v>38.625790340000002</v>
      </c>
      <c r="AD123" s="145">
        <v>117.59763269999999</v>
      </c>
      <c r="AE123" s="145">
        <v>43.041133579999986</v>
      </c>
      <c r="AF123" s="145">
        <v>37.126563640000043</v>
      </c>
      <c r="AG123" s="145">
        <v>36.195291019999978</v>
      </c>
    </row>
    <row r="124" spans="1:34" s="130" customFormat="1">
      <c r="A124" s="143" t="s">
        <v>518</v>
      </c>
      <c r="B124" s="303">
        <v>50.9</v>
      </c>
      <c r="C124" s="303">
        <v>74</v>
      </c>
      <c r="D124" s="303">
        <v>15.1</v>
      </c>
      <c r="E124" s="303">
        <v>31.6</v>
      </c>
      <c r="F124" s="303">
        <v>84.6</v>
      </c>
      <c r="G124" s="303">
        <v>7.4</v>
      </c>
      <c r="H124" s="304">
        <v>30.4</v>
      </c>
      <c r="I124" s="304">
        <v>21.8</v>
      </c>
      <c r="J124" s="303">
        <v>89.3</v>
      </c>
      <c r="K124" s="303">
        <v>89.9</v>
      </c>
      <c r="L124" s="303">
        <v>7.16</v>
      </c>
      <c r="M124" s="303">
        <v>3.9744679999999999</v>
      </c>
      <c r="N124" s="149">
        <v>50.61739</v>
      </c>
      <c r="O124" s="149">
        <v>1.5735509999999999</v>
      </c>
      <c r="P124" s="149">
        <v>5.1964540000000001</v>
      </c>
      <c r="Q124" s="149">
        <v>5.056305</v>
      </c>
      <c r="R124" s="144">
        <v>54.068660000000001</v>
      </c>
      <c r="S124" s="144">
        <v>20.399999999999999</v>
      </c>
      <c r="T124" s="300">
        <v>1.4603429099999998</v>
      </c>
      <c r="U124" s="300">
        <v>3.0182445699999998</v>
      </c>
      <c r="V124" s="300">
        <v>25.899906340000001</v>
      </c>
      <c r="W124" s="300">
        <v>37.388520590000006</v>
      </c>
      <c r="X124" s="300">
        <v>3.86030937</v>
      </c>
      <c r="Y124" s="300">
        <v>18.581633489999998</v>
      </c>
      <c r="Z124" s="300">
        <v>76.243048299999998</v>
      </c>
      <c r="AA124" s="145">
        <v>21.9651715</v>
      </c>
      <c r="AB124" s="145">
        <v>6.3498400400000063</v>
      </c>
      <c r="AC124" s="145">
        <v>1.3179037800000013</v>
      </c>
      <c r="AD124" s="145">
        <v>2.5485481799999996</v>
      </c>
      <c r="AE124" s="145">
        <v>25.276551980000001</v>
      </c>
      <c r="AF124" s="145">
        <v>7.9854996400000005</v>
      </c>
      <c r="AG124" s="145">
        <v>8.5531127199999997</v>
      </c>
    </row>
    <row r="125" spans="1:34" s="130" customFormat="1">
      <c r="A125" s="143" t="s">
        <v>87</v>
      </c>
      <c r="B125" s="303">
        <v>0</v>
      </c>
      <c r="C125" s="303">
        <v>19.7</v>
      </c>
      <c r="D125" s="303">
        <v>10.5</v>
      </c>
      <c r="E125" s="303">
        <v>24.4</v>
      </c>
      <c r="F125" s="303">
        <v>58.6</v>
      </c>
      <c r="G125" s="303">
        <v>2.8</v>
      </c>
      <c r="H125" s="304">
        <v>3.1</v>
      </c>
      <c r="I125" s="304">
        <v>4.3</v>
      </c>
      <c r="J125" s="303">
        <v>9.5</v>
      </c>
      <c r="K125" s="303">
        <v>0.5</v>
      </c>
      <c r="L125" s="303">
        <v>1.22</v>
      </c>
      <c r="M125" s="303">
        <v>1.8655820000000001</v>
      </c>
      <c r="N125" s="149">
        <v>7.0246240000000002</v>
      </c>
      <c r="O125" s="149">
        <v>0.179394</v>
      </c>
      <c r="P125" s="149">
        <v>0.41969699999999999</v>
      </c>
      <c r="Q125" s="149">
        <v>3.3215819999999998</v>
      </c>
      <c r="R125" s="144">
        <v>3.5673119999999998</v>
      </c>
      <c r="S125" s="144">
        <v>0.2</v>
      </c>
      <c r="T125" s="300">
        <v>0.95573079000000005</v>
      </c>
      <c r="U125" s="300">
        <v>4.0063183499999999</v>
      </c>
      <c r="V125" s="300">
        <v>4.9489125300000003</v>
      </c>
      <c r="W125" s="300">
        <v>0.87968292000000003</v>
      </c>
      <c r="X125" s="300">
        <v>3.6493293599999999</v>
      </c>
      <c r="Y125" s="300">
        <v>7.4213068899999994</v>
      </c>
      <c r="Z125" s="300">
        <v>19.28886722</v>
      </c>
      <c r="AA125" s="145">
        <v>5.8012939800000005</v>
      </c>
      <c r="AB125" s="145">
        <v>3.1285516400000044</v>
      </c>
      <c r="AC125" s="145">
        <v>5.5906594399999978</v>
      </c>
      <c r="AD125" s="145">
        <v>15.32978404</v>
      </c>
      <c r="AE125" s="145">
        <v>2.4607118599999995</v>
      </c>
      <c r="AF125" s="145">
        <v>4.9510686799999997</v>
      </c>
      <c r="AG125" s="145">
        <v>7.056697960000001</v>
      </c>
    </row>
    <row r="126" spans="1:34" s="6" customFormat="1">
      <c r="A126" s="142" t="s">
        <v>519</v>
      </c>
      <c r="B126" s="302">
        <v>183.5</v>
      </c>
      <c r="C126" s="302">
        <v>64.7</v>
      </c>
      <c r="D126" s="302">
        <v>83.7</v>
      </c>
      <c r="E126" s="302">
        <v>80.599999999999994</v>
      </c>
      <c r="F126" s="302">
        <v>268.2</v>
      </c>
      <c r="G126" s="302">
        <v>106.8</v>
      </c>
      <c r="H126" s="305">
        <v>124.3</v>
      </c>
      <c r="I126" s="305">
        <v>203.1</v>
      </c>
      <c r="J126" s="302">
        <v>310.7</v>
      </c>
      <c r="K126" s="302">
        <v>112.8</v>
      </c>
      <c r="L126" s="302">
        <v>139.089</v>
      </c>
      <c r="M126" s="302">
        <v>132.31747000000001</v>
      </c>
      <c r="N126" s="148">
        <v>222.50518600000001</v>
      </c>
      <c r="O126" s="148">
        <v>68.900000000000006</v>
      </c>
      <c r="P126" s="148">
        <v>32.220842000000005</v>
      </c>
      <c r="Q126" s="148">
        <v>79.309366000000011</v>
      </c>
      <c r="R126" s="123">
        <v>178.06811499999998</v>
      </c>
      <c r="S126" s="123">
        <v>70.2</v>
      </c>
      <c r="T126" s="229">
        <v>142.05367796000002</v>
      </c>
      <c r="U126" s="229">
        <v>42.166061620000001</v>
      </c>
      <c r="V126" s="229">
        <v>151.20400801</v>
      </c>
      <c r="W126" s="229">
        <v>68.333031089999992</v>
      </c>
      <c r="X126" s="229">
        <v>148.14645567999997</v>
      </c>
      <c r="Y126" s="229">
        <v>82.783438779999997</v>
      </c>
      <c r="Z126" s="229">
        <v>135.99939482000002</v>
      </c>
      <c r="AA126" s="123">
        <v>55.366156439999997</v>
      </c>
      <c r="AB126" s="123">
        <v>127.94334237999995</v>
      </c>
      <c r="AC126" s="123">
        <v>97.650225820000031</v>
      </c>
      <c r="AD126" s="123">
        <v>213.9</v>
      </c>
      <c r="AE126" s="123">
        <v>50.884744059999989</v>
      </c>
      <c r="AF126" s="123">
        <v>143.10982555999999</v>
      </c>
      <c r="AG126" s="123">
        <v>69.501113680000003</v>
      </c>
    </row>
    <row r="127" spans="1:34" s="6" customFormat="1">
      <c r="A127" s="143" t="s">
        <v>520</v>
      </c>
      <c r="B127" s="303">
        <v>109</v>
      </c>
      <c r="C127" s="303">
        <v>40.700000000000003</v>
      </c>
      <c r="D127" s="303">
        <v>16</v>
      </c>
      <c r="E127" s="303">
        <v>26.4</v>
      </c>
      <c r="F127" s="303">
        <v>32</v>
      </c>
      <c r="G127" s="303">
        <v>10.7</v>
      </c>
      <c r="H127" s="304">
        <v>3.7</v>
      </c>
      <c r="I127" s="304">
        <v>1.1000000000000001</v>
      </c>
      <c r="J127" s="303"/>
      <c r="K127" s="303"/>
      <c r="L127" s="303"/>
      <c r="M127" s="303"/>
      <c r="N127" s="148"/>
      <c r="O127" s="148"/>
      <c r="P127" s="148"/>
      <c r="Q127" s="148"/>
      <c r="R127" s="123"/>
      <c r="S127" s="123"/>
      <c r="T127" s="123"/>
      <c r="U127" s="123"/>
      <c r="V127" s="123"/>
      <c r="W127" s="123"/>
      <c r="X127" s="123"/>
      <c r="Y127" s="123"/>
      <c r="Z127" s="123"/>
      <c r="AA127" s="145"/>
      <c r="AB127" s="145"/>
      <c r="AC127" s="145"/>
      <c r="AD127" s="145"/>
      <c r="AE127" s="145"/>
      <c r="AF127" s="145"/>
      <c r="AG127" s="145"/>
    </row>
    <row r="128" spans="1:34" s="6" customFormat="1">
      <c r="A128" s="143" t="s">
        <v>521</v>
      </c>
      <c r="B128" s="303">
        <v>74.5</v>
      </c>
      <c r="C128" s="303">
        <v>24</v>
      </c>
      <c r="D128" s="303">
        <v>67.7</v>
      </c>
      <c r="E128" s="303">
        <v>54.2</v>
      </c>
      <c r="F128" s="303">
        <v>236.2</v>
      </c>
      <c r="G128" s="303">
        <v>96.1</v>
      </c>
      <c r="H128" s="304">
        <v>120.6</v>
      </c>
      <c r="I128" s="304">
        <v>202</v>
      </c>
      <c r="J128" s="303"/>
      <c r="K128" s="303"/>
      <c r="L128" s="303"/>
      <c r="M128" s="303"/>
      <c r="N128" s="148"/>
      <c r="O128" s="148"/>
      <c r="P128" s="148"/>
      <c r="Q128" s="148"/>
      <c r="R128" s="123"/>
      <c r="S128" s="123"/>
      <c r="T128" s="123"/>
      <c r="U128" s="123"/>
      <c r="V128" s="123"/>
      <c r="W128" s="123"/>
      <c r="X128" s="123"/>
      <c r="Y128" s="123"/>
      <c r="Z128" s="123"/>
      <c r="AA128" s="145"/>
      <c r="AB128" s="145"/>
      <c r="AC128" s="145"/>
      <c r="AD128" s="145"/>
      <c r="AE128" s="145"/>
      <c r="AF128" s="145"/>
      <c r="AG128" s="145"/>
    </row>
    <row r="129" spans="1:33" s="6" customFormat="1" ht="17.25" customHeight="1">
      <c r="A129" s="91" t="s">
        <v>522</v>
      </c>
      <c r="B129" s="278"/>
      <c r="C129" s="278"/>
      <c r="D129" s="278"/>
      <c r="E129" s="278"/>
      <c r="F129" s="278"/>
      <c r="G129" s="278"/>
      <c r="H129" s="306"/>
      <c r="I129" s="306"/>
      <c r="J129" s="278">
        <v>202.46</v>
      </c>
      <c r="K129" s="278">
        <v>65.95</v>
      </c>
      <c r="L129" s="278">
        <v>90.155000000000001</v>
      </c>
      <c r="M129" s="278">
        <v>64.438091999999997</v>
      </c>
      <c r="N129" s="125">
        <v>111.814727</v>
      </c>
      <c r="O129" s="125">
        <v>34.023902</v>
      </c>
      <c r="P129" s="125">
        <v>17.829729</v>
      </c>
      <c r="Q129" s="125">
        <v>30.530345000000001</v>
      </c>
      <c r="R129" s="144">
        <v>68.894465999999994</v>
      </c>
      <c r="S129" s="144">
        <v>23.1</v>
      </c>
      <c r="T129" s="300">
        <v>21.916677960000001</v>
      </c>
      <c r="U129" s="300">
        <v>13.71567518</v>
      </c>
      <c r="V129" s="300">
        <v>20.583572399999998</v>
      </c>
      <c r="W129" s="300">
        <v>26.395391359999998</v>
      </c>
      <c r="X129" s="300">
        <v>30.484089469999997</v>
      </c>
      <c r="Y129" s="300">
        <v>9.0651380100000001</v>
      </c>
      <c r="Z129" s="300">
        <v>41.046372700000006</v>
      </c>
      <c r="AA129" s="145">
        <v>6.6674343</v>
      </c>
      <c r="AB129" s="145">
        <v>30.560040239999996</v>
      </c>
      <c r="AC129" s="145">
        <v>24.951402540000007</v>
      </c>
      <c r="AD129" s="145">
        <v>169.5453364</v>
      </c>
      <c r="AE129" s="145">
        <v>10.221701799999982</v>
      </c>
      <c r="AF129" s="145">
        <v>35.936563699999986</v>
      </c>
      <c r="AG129" s="145">
        <v>19.102391159999968</v>
      </c>
    </row>
    <row r="130" spans="1:33" s="6" customFormat="1">
      <c r="A130" s="91" t="s">
        <v>523</v>
      </c>
      <c r="B130" s="278"/>
      <c r="C130" s="278"/>
      <c r="D130" s="278"/>
      <c r="E130" s="278"/>
      <c r="F130" s="278"/>
      <c r="G130" s="278"/>
      <c r="H130" s="306"/>
      <c r="I130" s="306"/>
      <c r="J130" s="278">
        <v>108.18</v>
      </c>
      <c r="K130" s="278">
        <v>46.856740000000002</v>
      </c>
      <c r="L130" s="278">
        <v>48.933999999999997</v>
      </c>
      <c r="M130" s="278">
        <v>67.879378000000003</v>
      </c>
      <c r="N130" s="125">
        <v>110.690459</v>
      </c>
      <c r="O130" s="125">
        <v>34.877920000000003</v>
      </c>
      <c r="P130" s="125">
        <v>14.391113000000001</v>
      </c>
      <c r="Q130" s="125">
        <v>48.771821000000003</v>
      </c>
      <c r="R130" s="144">
        <v>109.159249</v>
      </c>
      <c r="S130" s="144">
        <v>47.1</v>
      </c>
      <c r="T130" s="300">
        <v>120.137</v>
      </c>
      <c r="U130" s="300">
        <v>28.450386440000003</v>
      </c>
      <c r="V130" s="300">
        <v>130.62043560999999</v>
      </c>
      <c r="W130" s="300">
        <v>41.937639729999994</v>
      </c>
      <c r="X130" s="300">
        <v>117.66236620999999</v>
      </c>
      <c r="Y130" s="300">
        <v>73.718300769999999</v>
      </c>
      <c r="Z130" s="300">
        <v>94.95302212</v>
      </c>
      <c r="AA130" s="145">
        <v>48.698722140000001</v>
      </c>
      <c r="AB130" s="145">
        <v>97.383302139999955</v>
      </c>
      <c r="AC130" s="145">
        <v>72.698823280000028</v>
      </c>
      <c r="AD130" s="145">
        <v>44.354663600000002</v>
      </c>
      <c r="AE130" s="145">
        <v>40.663042260000005</v>
      </c>
      <c r="AF130" s="145">
        <v>107.17326186000001</v>
      </c>
      <c r="AG130" s="145">
        <v>50.398722520000042</v>
      </c>
    </row>
    <row r="131" spans="1:33">
      <c r="A131" s="110" t="s">
        <v>468</v>
      </c>
      <c r="B131" s="368" t="s">
        <v>603</v>
      </c>
      <c r="C131" s="368" t="s">
        <v>604</v>
      </c>
      <c r="D131" s="368" t="s">
        <v>605</v>
      </c>
      <c r="E131" s="368" t="s">
        <v>606</v>
      </c>
      <c r="F131" s="368" t="s">
        <v>607</v>
      </c>
      <c r="G131" s="368" t="s">
        <v>608</v>
      </c>
      <c r="H131" s="368" t="s">
        <v>609</v>
      </c>
      <c r="I131" s="368" t="s">
        <v>610</v>
      </c>
      <c r="J131" s="368" t="s">
        <v>611</v>
      </c>
      <c r="K131" s="368" t="s">
        <v>612</v>
      </c>
      <c r="L131" s="368" t="s">
        <v>613</v>
      </c>
      <c r="M131" s="368" t="s">
        <v>614</v>
      </c>
      <c r="N131" s="368" t="s">
        <v>615</v>
      </c>
      <c r="O131" s="368" t="s">
        <v>616</v>
      </c>
      <c r="P131" s="368" t="s">
        <v>617</v>
      </c>
      <c r="Q131" s="368" t="s">
        <v>618</v>
      </c>
      <c r="R131" s="368" t="s">
        <v>619</v>
      </c>
      <c r="S131" s="368" t="s">
        <v>620</v>
      </c>
      <c r="T131" s="368" t="s">
        <v>621</v>
      </c>
      <c r="U131" s="368" t="s">
        <v>622</v>
      </c>
      <c r="V131" s="368" t="s">
        <v>623</v>
      </c>
      <c r="W131" s="368" t="s">
        <v>624</v>
      </c>
      <c r="X131" s="368" t="s">
        <v>625</v>
      </c>
      <c r="Y131" s="368" t="s">
        <v>626</v>
      </c>
      <c r="Z131" s="368" t="s">
        <v>627</v>
      </c>
      <c r="AA131" s="368" t="s">
        <v>628</v>
      </c>
      <c r="AB131" s="368" t="s">
        <v>629</v>
      </c>
      <c r="AC131" s="368" t="s">
        <v>643</v>
      </c>
      <c r="AD131" s="368" t="s">
        <v>648</v>
      </c>
      <c r="AE131" s="368" t="s">
        <v>662</v>
      </c>
      <c r="AF131" s="368" t="s">
        <v>694</v>
      </c>
      <c r="AG131" s="368" t="s">
        <v>704</v>
      </c>
    </row>
    <row r="132" spans="1:33" ht="15" customHeight="1">
      <c r="A132" s="110" t="s">
        <v>250</v>
      </c>
      <c r="B132" s="131" t="s">
        <v>10</v>
      </c>
      <c r="C132" s="131" t="s">
        <v>630</v>
      </c>
      <c r="D132" s="131" t="s">
        <v>631</v>
      </c>
      <c r="E132" s="131" t="s">
        <v>632</v>
      </c>
      <c r="F132" s="131" t="s">
        <v>10</v>
      </c>
      <c r="G132" s="131" t="s">
        <v>630</v>
      </c>
      <c r="H132" s="131" t="s">
        <v>631</v>
      </c>
      <c r="I132" s="131" t="s">
        <v>632</v>
      </c>
      <c r="J132" s="131" t="s">
        <v>10</v>
      </c>
      <c r="K132" s="131" t="s">
        <v>630</v>
      </c>
      <c r="L132" s="131" t="s">
        <v>631</v>
      </c>
      <c r="M132" s="131" t="s">
        <v>632</v>
      </c>
      <c r="N132" s="131" t="s">
        <v>10</v>
      </c>
      <c r="O132" s="131" t="s">
        <v>630</v>
      </c>
      <c r="P132" s="131" t="s">
        <v>631</v>
      </c>
      <c r="Q132" s="131" t="s">
        <v>632</v>
      </c>
      <c r="R132" s="131" t="s">
        <v>10</v>
      </c>
      <c r="S132" s="131" t="s">
        <v>630</v>
      </c>
      <c r="T132" s="131" t="s">
        <v>631</v>
      </c>
      <c r="U132" s="131" t="s">
        <v>632</v>
      </c>
      <c r="V132" s="131" t="s">
        <v>10</v>
      </c>
      <c r="W132" s="131" t="s">
        <v>630</v>
      </c>
      <c r="X132" s="131" t="s">
        <v>631</v>
      </c>
      <c r="Y132" s="131" t="s">
        <v>632</v>
      </c>
      <c r="Z132" s="131" t="s">
        <v>10</v>
      </c>
      <c r="AA132" s="131" t="s">
        <v>630</v>
      </c>
      <c r="AB132" s="131" t="s">
        <v>631</v>
      </c>
      <c r="AC132" s="131" t="s">
        <v>632</v>
      </c>
      <c r="AD132" s="131" t="s">
        <v>10</v>
      </c>
      <c r="AE132" s="131" t="s">
        <v>630</v>
      </c>
      <c r="AF132" s="131" t="s">
        <v>631</v>
      </c>
      <c r="AG132" s="131" t="s">
        <v>632</v>
      </c>
    </row>
    <row r="133" spans="1:33" s="34" customFormat="1">
      <c r="A133" s="132" t="s">
        <v>469</v>
      </c>
      <c r="B133" s="70">
        <v>19964.969000000001</v>
      </c>
      <c r="C133" s="70">
        <v>20715.654999999999</v>
      </c>
      <c r="D133" s="70">
        <v>20698.165000000001</v>
      </c>
      <c r="E133" s="70">
        <v>20958.486000000001</v>
      </c>
      <c r="F133" s="70">
        <v>20256.805</v>
      </c>
      <c r="G133" s="70">
        <v>20846</v>
      </c>
      <c r="H133" s="70">
        <v>21032.171999999999</v>
      </c>
      <c r="I133" s="70">
        <v>21197.720999999998</v>
      </c>
      <c r="J133" s="70">
        <v>21259.641</v>
      </c>
      <c r="K133" s="70">
        <v>23067.028999999999</v>
      </c>
      <c r="L133" s="70">
        <v>24501.694902999996</v>
      </c>
      <c r="M133" s="70">
        <v>25487.852492073267</v>
      </c>
      <c r="N133" s="70">
        <v>25397.208191129997</v>
      </c>
      <c r="O133" s="70">
        <v>26398.952940000003</v>
      </c>
      <c r="P133" s="70">
        <v>27498.60230545</v>
      </c>
      <c r="Q133" s="70">
        <v>27751.243716000001</v>
      </c>
      <c r="R133" s="70">
        <v>25719.222286790002</v>
      </c>
      <c r="S133" s="70">
        <v>26848.259782320001</v>
      </c>
      <c r="T133" s="70">
        <v>29151.793750000001</v>
      </c>
      <c r="U133" s="70">
        <v>28863.954163640003</v>
      </c>
      <c r="V133" s="70">
        <v>26887.347557579997</v>
      </c>
      <c r="W133" s="70">
        <v>28116.89821644</v>
      </c>
      <c r="X133" s="70">
        <v>28068.969315589995</v>
      </c>
      <c r="Y133" s="70">
        <v>27632.367323079994</v>
      </c>
      <c r="Z133" s="336">
        <v>27802.362396200006</v>
      </c>
      <c r="AA133" s="70">
        <v>30197.423861439998</v>
      </c>
      <c r="AB133" s="70">
        <v>33936.16481776</v>
      </c>
      <c r="AC133" s="70">
        <v>32783.85574075998</v>
      </c>
      <c r="AD133" s="70">
        <v>35434.535784900007</v>
      </c>
      <c r="AE133" s="70">
        <v>37138.646392119983</v>
      </c>
      <c r="AF133" s="70">
        <v>40862.810335199996</v>
      </c>
      <c r="AG133" s="70">
        <v>42843.360320620006</v>
      </c>
    </row>
    <row r="134" spans="1:33" s="34" customFormat="1">
      <c r="A134" s="134" t="s">
        <v>284</v>
      </c>
      <c r="B134" s="307">
        <v>1200.4829999999999</v>
      </c>
      <c r="C134" s="307">
        <v>868.87</v>
      </c>
      <c r="D134" s="54">
        <v>1371.105</v>
      </c>
      <c r="E134" s="54">
        <v>1603.309</v>
      </c>
      <c r="F134" s="54">
        <v>1759.501</v>
      </c>
      <c r="G134" s="54">
        <v>1630</v>
      </c>
      <c r="H134" s="54">
        <v>1246.5730000000001</v>
      </c>
      <c r="I134" s="54">
        <v>1058.4829999999999</v>
      </c>
      <c r="J134" s="54">
        <v>1771.0150000000001</v>
      </c>
      <c r="K134" s="54">
        <v>1527.9010000000001</v>
      </c>
      <c r="L134" s="54">
        <v>1559.7470000000001</v>
      </c>
      <c r="M134" s="54">
        <v>2643.95</v>
      </c>
      <c r="N134" s="54">
        <v>3795.2869999999998</v>
      </c>
      <c r="O134" s="54">
        <v>3751.4569999999999</v>
      </c>
      <c r="P134" s="54">
        <v>3428.0970000000002</v>
      </c>
      <c r="Q134" s="54">
        <v>2995.4949999999999</v>
      </c>
      <c r="R134" s="54">
        <v>2987.6750000000002</v>
      </c>
      <c r="S134" s="54">
        <v>3170.6590000000001</v>
      </c>
      <c r="T134" s="54">
        <v>3224.9720000000002</v>
      </c>
      <c r="U134" s="54">
        <v>2787.5880000000002</v>
      </c>
      <c r="V134" s="54">
        <v>3437.6120000000001</v>
      </c>
      <c r="W134" s="54">
        <v>4046.721</v>
      </c>
      <c r="X134" s="54">
        <v>2238.194</v>
      </c>
      <c r="Y134" s="54">
        <v>2069.357</v>
      </c>
      <c r="Z134" s="337">
        <v>3321.777</v>
      </c>
      <c r="AA134" s="54">
        <v>2351.4760000000001</v>
      </c>
      <c r="AB134" s="54">
        <v>2461.75</v>
      </c>
      <c r="AC134" s="54">
        <v>2437.5709999999999</v>
      </c>
      <c r="AD134" s="54">
        <v>3189.8589999999999</v>
      </c>
      <c r="AE134" s="54">
        <v>2804.3380000000002</v>
      </c>
      <c r="AF134" s="54">
        <v>2981.098</v>
      </c>
      <c r="AG134" s="54">
        <v>2715.0549999999998</v>
      </c>
    </row>
    <row r="135" spans="1:33" s="34" customFormat="1">
      <c r="A135" s="134" t="s">
        <v>470</v>
      </c>
      <c r="B135" s="307">
        <v>350.846</v>
      </c>
      <c r="C135" s="307">
        <v>420.685</v>
      </c>
      <c r="D135" s="54">
        <v>472.73399999999998</v>
      </c>
      <c r="E135" s="54">
        <v>593.875</v>
      </c>
      <c r="F135" s="54">
        <v>378.161</v>
      </c>
      <c r="G135" s="54">
        <v>349</v>
      </c>
      <c r="H135" s="54">
        <v>494.72399999999999</v>
      </c>
      <c r="I135" s="54">
        <v>416.74599999999998</v>
      </c>
      <c r="J135" s="54">
        <v>356.00400000000002</v>
      </c>
      <c r="K135" s="54">
        <v>494.49900000000002</v>
      </c>
      <c r="L135" s="54">
        <v>582.52700000000004</v>
      </c>
      <c r="M135" s="54">
        <v>620.29999999999995</v>
      </c>
      <c r="N135" s="54">
        <v>331.63799999999998</v>
      </c>
      <c r="O135" s="54">
        <v>438.32800000000009</v>
      </c>
      <c r="P135" s="54">
        <v>466.101</v>
      </c>
      <c r="Q135" s="54">
        <v>719.09199999999998</v>
      </c>
      <c r="R135" s="54">
        <v>457.79499999999996</v>
      </c>
      <c r="S135" s="54">
        <v>626.58400000000006</v>
      </c>
      <c r="T135" s="54">
        <v>646.38099999999997</v>
      </c>
      <c r="U135" s="54">
        <v>682.8130000000001</v>
      </c>
      <c r="V135" s="54">
        <v>371.93</v>
      </c>
      <c r="W135" s="54">
        <v>459.71199999999999</v>
      </c>
      <c r="X135" s="54">
        <v>649.17599999999993</v>
      </c>
      <c r="Y135" s="54">
        <v>688.23500000000001</v>
      </c>
      <c r="Z135" s="337">
        <v>602.36500000000001</v>
      </c>
      <c r="AA135" s="54">
        <v>822.61800000000005</v>
      </c>
      <c r="AB135" s="54">
        <v>1314.2089999999998</v>
      </c>
      <c r="AC135" s="54">
        <v>1061.297</v>
      </c>
      <c r="AD135" s="54">
        <v>974.02499999999998</v>
      </c>
      <c r="AE135" s="54">
        <v>1242.338</v>
      </c>
      <c r="AF135" s="54">
        <v>1284.181</v>
      </c>
      <c r="AG135" s="54">
        <v>1135.079</v>
      </c>
    </row>
    <row r="136" spans="1:33" s="34" customFormat="1">
      <c r="A136" s="134" t="s">
        <v>289</v>
      </c>
      <c r="B136" s="307">
        <v>463.82499999999999</v>
      </c>
      <c r="C136" s="307">
        <v>717.53599999999994</v>
      </c>
      <c r="D136" s="54">
        <v>1793.318</v>
      </c>
      <c r="E136" s="54">
        <v>2007.0170000000001</v>
      </c>
      <c r="F136" s="54">
        <v>370.44900000000001</v>
      </c>
      <c r="G136" s="54">
        <v>892</v>
      </c>
      <c r="H136" s="54">
        <v>1707.606</v>
      </c>
      <c r="I136" s="54">
        <v>2026.925</v>
      </c>
      <c r="J136" s="54">
        <v>453.81</v>
      </c>
      <c r="K136" s="54">
        <v>1343.539</v>
      </c>
      <c r="L136" s="54">
        <v>2577.6019999999999</v>
      </c>
      <c r="M136" s="54">
        <v>2315.9070000000002</v>
      </c>
      <c r="N136" s="54">
        <v>357.88099999999997</v>
      </c>
      <c r="O136" s="54">
        <v>1372.7729999999999</v>
      </c>
      <c r="P136" s="54">
        <v>2293.9583574499998</v>
      </c>
      <c r="Q136" s="54">
        <v>2371.9870000000001</v>
      </c>
      <c r="R136" s="54">
        <v>511.99700000000001</v>
      </c>
      <c r="S136" s="54">
        <v>1205.8434693199999</v>
      </c>
      <c r="T136" s="54">
        <v>2614.1579999999999</v>
      </c>
      <c r="U136" s="54">
        <v>2293.4919359899995</v>
      </c>
      <c r="V136" s="54">
        <v>647.66263216999994</v>
      </c>
      <c r="W136" s="54">
        <v>1304.8005789599999</v>
      </c>
      <c r="X136" s="54">
        <v>2593.3281001400001</v>
      </c>
      <c r="Y136" s="54">
        <v>2804.2227532399997</v>
      </c>
      <c r="Z136" s="337">
        <v>740.43499385999996</v>
      </c>
      <c r="AA136" s="54">
        <v>2001.2590079000001</v>
      </c>
      <c r="AB136" s="54">
        <v>3598.0559432399996</v>
      </c>
      <c r="AC136" s="54">
        <v>3618.5728771199997</v>
      </c>
      <c r="AD136" s="54">
        <v>797.08335537999994</v>
      </c>
      <c r="AE136" s="54">
        <v>2153.5939185800003</v>
      </c>
      <c r="AF136" s="54">
        <v>4181.8240183400003</v>
      </c>
      <c r="AG136" s="54">
        <v>4592.4277913400001</v>
      </c>
    </row>
    <row r="137" spans="1:33" s="34" customFormat="1">
      <c r="A137" s="134" t="s">
        <v>524</v>
      </c>
      <c r="B137" s="307"/>
      <c r="C137" s="307"/>
      <c r="D137" s="54"/>
      <c r="E137" s="54"/>
      <c r="F137" s="54"/>
      <c r="G137" s="54"/>
      <c r="H137" s="54"/>
      <c r="I137" s="54"/>
      <c r="J137" s="54">
        <v>0</v>
      </c>
      <c r="K137" s="54">
        <v>0</v>
      </c>
      <c r="L137" s="54">
        <v>0</v>
      </c>
      <c r="M137" s="54">
        <v>532.18894782682469</v>
      </c>
      <c r="N137" s="54"/>
      <c r="O137" s="54"/>
      <c r="P137" s="54"/>
      <c r="Q137" s="54">
        <v>678.56357210455496</v>
      </c>
      <c r="R137" s="54">
        <v>968.52099999999996</v>
      </c>
      <c r="S137" s="54">
        <v>809.84100000000001</v>
      </c>
      <c r="T137" s="54">
        <v>779.06600000000003</v>
      </c>
      <c r="U137" s="54">
        <v>1119.623</v>
      </c>
      <c r="V137" s="54">
        <v>1276.3209999999999</v>
      </c>
      <c r="W137" s="54">
        <v>891.43399999999997</v>
      </c>
      <c r="X137" s="54">
        <v>786.56600000000003</v>
      </c>
      <c r="Y137" s="54">
        <v>880.66800000000001</v>
      </c>
      <c r="Z137" s="337">
        <v>947.81500000000005</v>
      </c>
      <c r="AA137" s="54">
        <v>838.77</v>
      </c>
      <c r="AB137" s="54">
        <v>684.56500000000005</v>
      </c>
      <c r="AC137" s="54">
        <v>740.47299999999996</v>
      </c>
      <c r="AD137" s="54">
        <v>812.96500000000003</v>
      </c>
      <c r="AE137" s="54">
        <v>856.18899999999996</v>
      </c>
      <c r="AF137" s="54">
        <v>725.23800000000006</v>
      </c>
      <c r="AG137" s="54">
        <v>734.495</v>
      </c>
    </row>
    <row r="138" spans="1:33" s="34" customFormat="1">
      <c r="A138" s="134" t="s">
        <v>660</v>
      </c>
      <c r="B138" s="307"/>
      <c r="C138" s="307"/>
      <c r="D138" s="54"/>
      <c r="E138" s="54"/>
      <c r="F138" s="54"/>
      <c r="G138" s="54"/>
      <c r="H138" s="54"/>
      <c r="I138" s="54"/>
      <c r="J138" s="54"/>
      <c r="K138" s="54"/>
      <c r="L138" s="54"/>
      <c r="M138" s="54"/>
      <c r="N138" s="54"/>
      <c r="O138" s="54"/>
      <c r="P138" s="54"/>
      <c r="Q138" s="54"/>
      <c r="R138" s="54"/>
      <c r="S138" s="54"/>
      <c r="T138" s="54"/>
      <c r="U138" s="54"/>
      <c r="V138" s="54">
        <v>296.03500000000003</v>
      </c>
      <c r="W138" s="54">
        <v>183.95500000000001</v>
      </c>
      <c r="X138" s="54">
        <v>211.506</v>
      </c>
      <c r="Y138" s="54">
        <v>219.88200000000001</v>
      </c>
      <c r="Z138" s="337">
        <v>273.065</v>
      </c>
      <c r="AA138" s="54">
        <v>434.54199999999997</v>
      </c>
      <c r="AB138" s="54">
        <v>733.80200000000002</v>
      </c>
      <c r="AC138" s="54">
        <v>537.00699999999995</v>
      </c>
      <c r="AD138" s="54">
        <v>575.69653354000002</v>
      </c>
      <c r="AE138" s="54">
        <v>786.98595379999995</v>
      </c>
      <c r="AF138" s="54">
        <v>923.84955372000002</v>
      </c>
      <c r="AG138" s="54">
        <v>791.18085461999988</v>
      </c>
    </row>
    <row r="139" spans="1:33" s="34" customFormat="1">
      <c r="A139" s="134" t="s">
        <v>472</v>
      </c>
      <c r="B139" s="307">
        <v>2263.8980000000001</v>
      </c>
      <c r="C139" s="307">
        <v>2803.1329999999998</v>
      </c>
      <c r="D139" s="54">
        <v>1704.6279999999999</v>
      </c>
      <c r="E139" s="54">
        <v>1071.9670000000001</v>
      </c>
      <c r="F139" s="54">
        <v>1195.232</v>
      </c>
      <c r="G139" s="54">
        <v>1309</v>
      </c>
      <c r="H139" s="54">
        <v>1275.7950000000001</v>
      </c>
      <c r="I139" s="54">
        <v>1279.5530000000001</v>
      </c>
      <c r="J139" s="54">
        <v>1409.0160000000001</v>
      </c>
      <c r="K139" s="54">
        <v>2230.962</v>
      </c>
      <c r="L139" s="54">
        <v>2490.982</v>
      </c>
      <c r="M139" s="54">
        <v>2680.8219999999992</v>
      </c>
      <c r="N139" s="54">
        <v>2092.4959999999992</v>
      </c>
      <c r="O139" s="54">
        <v>2058.1000000000004</v>
      </c>
      <c r="P139" s="54">
        <v>1788.6480000000001</v>
      </c>
      <c r="Q139" s="54">
        <v>2101.0859999999993</v>
      </c>
      <c r="R139" s="54">
        <v>2236.8662708800002</v>
      </c>
      <c r="S139" s="54">
        <v>2767.7599999999984</v>
      </c>
      <c r="T139" s="54">
        <v>2152.0199999899987</v>
      </c>
      <c r="U139" s="54">
        <v>2543.8110000000015</v>
      </c>
      <c r="V139" s="54">
        <v>2274.1930000000002</v>
      </c>
      <c r="W139" s="54">
        <v>2913.8919999999998</v>
      </c>
      <c r="X139" s="54">
        <v>2901.7260000000001</v>
      </c>
      <c r="Y139" s="54">
        <v>2348.6120000000001</v>
      </c>
      <c r="Z139" s="337">
        <v>2545.3620000000001</v>
      </c>
      <c r="AA139" s="54">
        <v>3969.5079999999998</v>
      </c>
      <c r="AB139" s="54">
        <v>5396.0479999999998</v>
      </c>
      <c r="AC139" s="54">
        <v>4553.6319999999996</v>
      </c>
      <c r="AD139" s="54">
        <v>4310.2940350000008</v>
      </c>
      <c r="AE139" s="54">
        <v>5327.5676305599918</v>
      </c>
      <c r="AF139" s="54">
        <v>6557.2839139400003</v>
      </c>
      <c r="AG139" s="54">
        <v>8616.8563229399988</v>
      </c>
    </row>
    <row r="140" spans="1:33" s="34" customFormat="1">
      <c r="A140" s="134" t="s">
        <v>304</v>
      </c>
      <c r="B140" s="307">
        <v>169.91200000000001</v>
      </c>
      <c r="C140" s="307">
        <v>182.00299999999999</v>
      </c>
      <c r="D140" s="54">
        <v>179.24600000000001</v>
      </c>
      <c r="E140" s="54">
        <v>194.08099999999999</v>
      </c>
      <c r="F140" s="54">
        <v>267.48899999999998</v>
      </c>
      <c r="G140" s="54">
        <v>248</v>
      </c>
      <c r="H140" s="54">
        <v>257.09500000000003</v>
      </c>
      <c r="I140" s="54">
        <v>408.59100000000001</v>
      </c>
      <c r="J140" s="54">
        <v>162.26599999999999</v>
      </c>
      <c r="K140" s="54">
        <v>177.06700000000001</v>
      </c>
      <c r="L140" s="54">
        <v>213.941</v>
      </c>
      <c r="M140" s="54">
        <v>209.20500000000001</v>
      </c>
      <c r="N140" s="54">
        <v>210.58600000000001</v>
      </c>
      <c r="O140" s="54">
        <v>230.81700000000001</v>
      </c>
      <c r="P140" s="54">
        <v>216.01900000000001</v>
      </c>
      <c r="Q140" s="54">
        <v>225.67</v>
      </c>
      <c r="R140" s="69">
        <v>210.42500000000001</v>
      </c>
      <c r="S140" s="69">
        <v>218.50800000000001</v>
      </c>
      <c r="T140" s="223">
        <v>386.06400000000002</v>
      </c>
      <c r="U140" s="223">
        <v>393.15899999999999</v>
      </c>
      <c r="V140" s="223">
        <v>244.429</v>
      </c>
      <c r="W140" s="223">
        <v>234.27500000000001</v>
      </c>
      <c r="X140" s="223">
        <v>314.94799999999998</v>
      </c>
      <c r="Y140" s="223">
        <v>348.52300000000002</v>
      </c>
      <c r="Z140" s="115">
        <v>346.46100000000001</v>
      </c>
      <c r="AA140" s="223">
        <v>357.96699999999998</v>
      </c>
      <c r="AB140" s="54">
        <v>357.15800000000002</v>
      </c>
      <c r="AC140" s="54">
        <v>567.78499999999997</v>
      </c>
      <c r="AD140" s="54">
        <v>572.91800000000001</v>
      </c>
      <c r="AE140" s="54">
        <v>571.67600000000004</v>
      </c>
      <c r="AF140" s="54">
        <v>587.10299999999995</v>
      </c>
      <c r="AG140" s="54">
        <v>577.00800000000004</v>
      </c>
    </row>
    <row r="141" spans="1:33" s="34" customFormat="1">
      <c r="A141" s="134" t="s">
        <v>306</v>
      </c>
      <c r="B141" s="307">
        <v>1962.8009999999999</v>
      </c>
      <c r="C141" s="307">
        <v>2123.1350000000002</v>
      </c>
      <c r="D141" s="54">
        <v>1944.9190000000001</v>
      </c>
      <c r="E141" s="54">
        <v>1901.1869999999999</v>
      </c>
      <c r="F141" s="54">
        <v>1978.4770000000001</v>
      </c>
      <c r="G141" s="54">
        <v>2020</v>
      </c>
      <c r="H141" s="54">
        <v>1936.1679999999999</v>
      </c>
      <c r="I141" s="54">
        <v>1867.7650000000001</v>
      </c>
      <c r="J141" s="54">
        <v>2036.693</v>
      </c>
      <c r="K141" s="54">
        <v>1976.809</v>
      </c>
      <c r="L141" s="54">
        <v>1828.829</v>
      </c>
      <c r="M141" s="54">
        <v>0</v>
      </c>
      <c r="N141" s="54">
        <v>1959.8589999999999</v>
      </c>
      <c r="O141" s="54">
        <v>2003.4760000000001</v>
      </c>
      <c r="P141" s="54">
        <v>1903.5540000000001</v>
      </c>
      <c r="Q141" s="54">
        <v>0</v>
      </c>
      <c r="R141" s="54">
        <v>0</v>
      </c>
      <c r="S141" s="54">
        <v>0</v>
      </c>
      <c r="T141" s="54">
        <v>0</v>
      </c>
      <c r="U141" s="54">
        <v>0</v>
      </c>
      <c r="V141" s="54">
        <v>0</v>
      </c>
      <c r="W141" s="54">
        <v>0</v>
      </c>
      <c r="X141" s="54">
        <v>0</v>
      </c>
      <c r="Y141" s="54">
        <v>0</v>
      </c>
      <c r="Z141" s="337">
        <v>0</v>
      </c>
      <c r="AA141" s="54">
        <v>0</v>
      </c>
      <c r="AB141" s="54">
        <v>0</v>
      </c>
      <c r="AC141" s="54">
        <v>0</v>
      </c>
      <c r="AD141" s="54">
        <v>0</v>
      </c>
      <c r="AE141" s="54">
        <v>0</v>
      </c>
      <c r="AF141" s="54">
        <v>0</v>
      </c>
      <c r="AG141" s="54">
        <v>0</v>
      </c>
    </row>
    <row r="142" spans="1:33" s="34" customFormat="1">
      <c r="A142" s="134" t="s">
        <v>415</v>
      </c>
      <c r="B142" s="307">
        <v>9644.4130000000005</v>
      </c>
      <c r="C142" s="307">
        <v>9635.4369999999999</v>
      </c>
      <c r="D142" s="54">
        <v>9222.6329999999998</v>
      </c>
      <c r="E142" s="54">
        <v>9129.3019999999997</v>
      </c>
      <c r="F142" s="54">
        <v>9896.4779999999992</v>
      </c>
      <c r="G142" s="54">
        <v>9769</v>
      </c>
      <c r="H142" s="54">
        <v>9485.6309999999994</v>
      </c>
      <c r="I142" s="54">
        <v>9504.8739999999998</v>
      </c>
      <c r="J142" s="54">
        <v>10322.749</v>
      </c>
      <c r="K142" s="54">
        <v>10215.504999999999</v>
      </c>
      <c r="L142" s="54">
        <v>9863.4</v>
      </c>
      <c r="M142" s="54">
        <v>11108.933774000001</v>
      </c>
      <c r="N142" s="54">
        <v>10466.223260999999</v>
      </c>
      <c r="O142" s="54">
        <v>10171.547085</v>
      </c>
      <c r="P142" s="54">
        <v>9792.5675790000005</v>
      </c>
      <c r="Q142" s="54">
        <v>11027.461051895447</v>
      </c>
      <c r="R142" s="54">
        <v>11365.959574</v>
      </c>
      <c r="S142" s="54">
        <v>11051.789992</v>
      </c>
      <c r="T142" s="54">
        <v>10595.504911</v>
      </c>
      <c r="U142" s="54">
        <v>10525.165892000001</v>
      </c>
      <c r="V142" s="54">
        <v>11215.925523</v>
      </c>
      <c r="W142" s="54">
        <v>11011.926291</v>
      </c>
      <c r="X142" s="54">
        <v>10902.108921999999</v>
      </c>
      <c r="Y142" s="54">
        <v>10753.204503000001</v>
      </c>
      <c r="Z142" s="337">
        <v>11634.188514819998</v>
      </c>
      <c r="AA142" s="54">
        <v>11358.109237819997</v>
      </c>
      <c r="AB142" s="54">
        <v>10893.472542299998</v>
      </c>
      <c r="AC142" s="54">
        <v>10912.818704039999</v>
      </c>
      <c r="AD142" s="54">
        <v>11834.699132600006</v>
      </c>
      <c r="AE142" s="54">
        <v>11684.620932380005</v>
      </c>
      <c r="AF142" s="54">
        <v>11231.887912299997</v>
      </c>
      <c r="AG142" s="54">
        <v>11342.32585788</v>
      </c>
    </row>
    <row r="143" spans="1:33" s="34" customFormat="1">
      <c r="A143" s="134" t="s">
        <v>308</v>
      </c>
      <c r="B143" s="307">
        <v>2988.8020000000001</v>
      </c>
      <c r="C143" s="307">
        <v>2988.8359999999998</v>
      </c>
      <c r="D143" s="54">
        <v>3056.5810000000001</v>
      </c>
      <c r="E143" s="54">
        <v>3056.41</v>
      </c>
      <c r="F143" s="54">
        <v>3050.31</v>
      </c>
      <c r="G143" s="54">
        <v>3063</v>
      </c>
      <c r="H143" s="54">
        <v>3062.76</v>
      </c>
      <c r="I143" s="54">
        <v>3100.2269999999999</v>
      </c>
      <c r="J143" s="54">
        <v>3329.9490000000001</v>
      </c>
      <c r="K143" s="54">
        <v>3337.9389999999999</v>
      </c>
      <c r="L143" s="54">
        <v>3339.449165</v>
      </c>
      <c r="M143" s="54">
        <v>3288.7090029999999</v>
      </c>
      <c r="N143" s="54">
        <v>3287.9228050000002</v>
      </c>
      <c r="O143" s="54">
        <v>3278.2821800000002</v>
      </c>
      <c r="P143" s="54">
        <v>3275.5692730000001</v>
      </c>
      <c r="Q143" s="54">
        <v>3261.6230919999998</v>
      </c>
      <c r="R143" s="54">
        <v>3263.773029</v>
      </c>
      <c r="S143" s="54">
        <v>3246.4283209999999</v>
      </c>
      <c r="T143" s="54">
        <v>3232.6508389999999</v>
      </c>
      <c r="U143" s="54">
        <v>3224.3033070000001</v>
      </c>
      <c r="V143" s="54">
        <v>3234.1960309999999</v>
      </c>
      <c r="W143" s="54">
        <v>3218.8250880000001</v>
      </c>
      <c r="X143" s="54">
        <v>3681.9319099999998</v>
      </c>
      <c r="Y143" s="54">
        <v>3669.9032820000002</v>
      </c>
      <c r="Z143" s="337">
        <v>3600.77500362</v>
      </c>
      <c r="AA143" s="54">
        <v>3586.70919138</v>
      </c>
      <c r="AB143" s="54">
        <v>3627.5317975399998</v>
      </c>
      <c r="AC143" s="54">
        <v>3626.8189344000002</v>
      </c>
      <c r="AD143" s="54">
        <v>3630.4183525999993</v>
      </c>
      <c r="AE143" s="54">
        <v>3618.8115377000004</v>
      </c>
      <c r="AF143" s="54">
        <v>3616.9527756999992</v>
      </c>
      <c r="AG143" s="54">
        <v>3666.1859343799997</v>
      </c>
    </row>
    <row r="144" spans="1:33" s="34" customFormat="1">
      <c r="A144" s="134" t="s">
        <v>476</v>
      </c>
      <c r="B144" s="307">
        <v>919.98900000000003</v>
      </c>
      <c r="C144" s="307">
        <v>976.02</v>
      </c>
      <c r="D144" s="54">
        <v>953.00099999999998</v>
      </c>
      <c r="E144" s="54">
        <v>1401.338</v>
      </c>
      <c r="F144" s="54">
        <v>1360.7080000000001</v>
      </c>
      <c r="G144" s="54">
        <v>1566</v>
      </c>
      <c r="H144" s="54">
        <v>1565.82</v>
      </c>
      <c r="I144" s="54">
        <v>1534.557</v>
      </c>
      <c r="J144" s="54">
        <v>1418.1389999999999</v>
      </c>
      <c r="K144" s="54">
        <v>1762.808</v>
      </c>
      <c r="L144" s="54">
        <v>2045.2177379999994</v>
      </c>
      <c r="M144" s="54">
        <v>2087.8367672464415</v>
      </c>
      <c r="N144" s="54">
        <v>2895.3151251300023</v>
      </c>
      <c r="O144" s="54">
        <v>3094.1726749999998</v>
      </c>
      <c r="P144" s="54">
        <v>4334.0880960000004</v>
      </c>
      <c r="Q144" s="54">
        <v>4370.2659999999996</v>
      </c>
      <c r="R144" s="54">
        <v>3716.2104129100007</v>
      </c>
      <c r="S144" s="54">
        <v>3750.8460000000014</v>
      </c>
      <c r="T144" s="54">
        <v>5520.9770000099998</v>
      </c>
      <c r="U144" s="54">
        <v>5293.9990286500015</v>
      </c>
      <c r="V144" s="54">
        <v>3889.0430000000001</v>
      </c>
      <c r="W144" s="54">
        <v>3851.3580000000002</v>
      </c>
      <c r="X144" s="54">
        <v>3789.4850000000001</v>
      </c>
      <c r="Y144" s="54">
        <v>3849.759</v>
      </c>
      <c r="Z144" s="337">
        <v>3790.1179999999999</v>
      </c>
      <c r="AA144" s="54">
        <v>4476.4660000000003</v>
      </c>
      <c r="AB144" s="54">
        <v>4869.5730000000003</v>
      </c>
      <c r="AC144" s="54">
        <v>4727.88</v>
      </c>
      <c r="AD144" s="54">
        <v>8736.5773757800016</v>
      </c>
      <c r="AE144" s="54">
        <v>8092.525419099984</v>
      </c>
      <c r="AF144" s="54">
        <v>8773.3921612000013</v>
      </c>
      <c r="AG144" s="54">
        <v>8672.7465594599998</v>
      </c>
    </row>
    <row r="145" spans="1:33" s="34" customFormat="1">
      <c r="A145" s="21" t="s">
        <v>309</v>
      </c>
      <c r="B145" s="70">
        <v>19964.969000000001</v>
      </c>
      <c r="C145" s="70">
        <v>20715.654999999999</v>
      </c>
      <c r="D145" s="70">
        <v>20698.165000000001</v>
      </c>
      <c r="E145" s="70">
        <v>20958.486000000001</v>
      </c>
      <c r="F145" s="70">
        <v>20256.805</v>
      </c>
      <c r="G145" s="70">
        <v>20846</v>
      </c>
      <c r="H145" s="70">
        <v>21032.171999999999</v>
      </c>
      <c r="I145" s="70">
        <v>21197.721000000001</v>
      </c>
      <c r="J145" s="70">
        <v>21259.641</v>
      </c>
      <c r="K145" s="70">
        <v>23067.028999999999</v>
      </c>
      <c r="L145" s="70">
        <v>24501.694902999996</v>
      </c>
      <c r="M145" s="70">
        <v>25487.852492073267</v>
      </c>
      <c r="N145" s="70">
        <v>25397.208191129997</v>
      </c>
      <c r="O145" s="70">
        <v>26398.952940000003</v>
      </c>
      <c r="P145" s="70">
        <v>27498.60230545</v>
      </c>
      <c r="Q145" s="70">
        <v>27751.243716000001</v>
      </c>
      <c r="R145" s="70">
        <v>25719.222286790002</v>
      </c>
      <c r="S145" s="70">
        <v>26848.259782320001</v>
      </c>
      <c r="T145" s="70">
        <v>29151.793750000001</v>
      </c>
      <c r="U145" s="70">
        <v>28863.954163640003</v>
      </c>
      <c r="V145" s="70">
        <v>26887.347557579997</v>
      </c>
      <c r="W145" s="70">
        <v>28116.89821644</v>
      </c>
      <c r="X145" s="70">
        <v>28068.969315589995</v>
      </c>
      <c r="Y145" s="70">
        <v>27632.367323079994</v>
      </c>
      <c r="Z145" s="336">
        <v>27802.362396200006</v>
      </c>
      <c r="AA145" s="70">
        <v>30197.423861439998</v>
      </c>
      <c r="AB145" s="70">
        <v>33936.16481776</v>
      </c>
      <c r="AC145" s="70">
        <v>32783.855740760002</v>
      </c>
      <c r="AD145" s="70">
        <v>35434.535784900007</v>
      </c>
      <c r="AE145" s="70">
        <v>37138.646392119983</v>
      </c>
      <c r="AF145" s="70">
        <v>40862.810335199996</v>
      </c>
      <c r="AG145" s="70">
        <v>42843.360320620006</v>
      </c>
    </row>
    <row r="146" spans="1:33" s="34" customFormat="1">
      <c r="A146" s="21"/>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336"/>
    </row>
    <row r="147" spans="1:33" s="34" customFormat="1">
      <c r="A147" s="132" t="s">
        <v>477</v>
      </c>
      <c r="B147" s="70">
        <v>-9857.1570000000011</v>
      </c>
      <c r="C147" s="70">
        <v>-10666.864</v>
      </c>
      <c r="D147" s="70">
        <v>-10391.702000000001</v>
      </c>
      <c r="E147" s="70">
        <v>-10499.799000000001</v>
      </c>
      <c r="F147" s="70">
        <v>-9593.6970000000001</v>
      </c>
      <c r="G147" s="70">
        <v>-10417</v>
      </c>
      <c r="H147" s="70">
        <v>-10523.134</v>
      </c>
      <c r="I147" s="70">
        <v>-10804.477999999999</v>
      </c>
      <c r="J147" s="70">
        <v>-10760.737000000001</v>
      </c>
      <c r="K147" s="70">
        <v>-12412.368</v>
      </c>
      <c r="L147" s="70">
        <v>-13929.274364000001</v>
      </c>
      <c r="M147" s="70">
        <v>-15089.949762</v>
      </c>
      <c r="N147" s="70">
        <v>-14921.452011000001</v>
      </c>
      <c r="O147" s="70">
        <v>-15884.052080000001</v>
      </c>
      <c r="P147" s="70">
        <v>-15881.750628</v>
      </c>
      <c r="Q147" s="70">
        <v>-15952.159713999999</v>
      </c>
      <c r="R147" s="70">
        <v>-13809.196337920002</v>
      </c>
      <c r="S147" s="70">
        <v>-14956.421590989999</v>
      </c>
      <c r="T147" s="70">
        <v>-17075.169627999996</v>
      </c>
      <c r="U147" s="70">
        <v>-16682.10004899</v>
      </c>
      <c r="V147" s="70">
        <v>-14121</v>
      </c>
      <c r="W147" s="70">
        <v>-15692</v>
      </c>
      <c r="X147" s="70">
        <v>-15704</v>
      </c>
      <c r="Y147" s="70">
        <v>-15560</v>
      </c>
      <c r="Z147" s="336">
        <v>-15735</v>
      </c>
      <c r="AA147" s="70">
        <v>-18827</v>
      </c>
      <c r="AB147" s="70">
        <v>-23114</v>
      </c>
      <c r="AC147" s="70">
        <v>-21114</v>
      </c>
      <c r="AD147" s="70">
        <v>-24035.793447000004</v>
      </c>
      <c r="AE147" s="70">
        <v>-26364.047830979995</v>
      </c>
      <c r="AF147" s="70">
        <v>-30359.249779000002</v>
      </c>
      <c r="AG147" s="70">
        <v>-32407.586108980002</v>
      </c>
    </row>
    <row r="148" spans="1:33" s="34" customFormat="1">
      <c r="A148" s="134" t="s">
        <v>478</v>
      </c>
      <c r="B148" s="54">
        <v>-5691.223</v>
      </c>
      <c r="C148" s="54">
        <v>-6332.7889999999998</v>
      </c>
      <c r="D148" s="54">
        <v>-6219.2060000000001</v>
      </c>
      <c r="E148" s="54">
        <v>-6086.4</v>
      </c>
      <c r="F148" s="54">
        <v>-5888.9769999999999</v>
      </c>
      <c r="G148" s="54">
        <v>-6312</v>
      </c>
      <c r="H148" s="54">
        <v>-6963.6540000000005</v>
      </c>
      <c r="I148" s="54">
        <v>-7732.7780000000002</v>
      </c>
      <c r="J148" s="54">
        <v>-7580.8429999999998</v>
      </c>
      <c r="K148" s="54">
        <v>-8695.8063999999995</v>
      </c>
      <c r="L148" s="54">
        <v>-9635.6179039999988</v>
      </c>
      <c r="M148" s="54">
        <v>-10377.584762</v>
      </c>
      <c r="N148" s="54">
        <v>-10381.77709</v>
      </c>
      <c r="O148" s="54">
        <v>-10786.371940000001</v>
      </c>
      <c r="P148" s="54">
        <v>-12018.294948000001</v>
      </c>
      <c r="Q148" s="54">
        <v>-11549.211213999999</v>
      </c>
      <c r="R148" s="54">
        <v>-9840.6693950000008</v>
      </c>
      <c r="S148" s="54">
        <v>-9956.8936110000013</v>
      </c>
      <c r="T148" s="54">
        <v>-11680.546266429999</v>
      </c>
      <c r="U148" s="54">
        <v>-11556.94963816</v>
      </c>
      <c r="V148" s="54">
        <v>-10326</v>
      </c>
      <c r="W148" s="54">
        <v>-11328</v>
      </c>
      <c r="X148" s="54">
        <v>-10873</v>
      </c>
      <c r="Y148" s="54">
        <v>-10854</v>
      </c>
      <c r="Z148" s="337">
        <v>-10761</v>
      </c>
      <c r="AA148" s="54">
        <v>-11579</v>
      </c>
      <c r="AB148" s="54">
        <v>-13540</v>
      </c>
      <c r="AC148" s="54">
        <v>-12702</v>
      </c>
      <c r="AD148" s="54">
        <v>-12161.6986356</v>
      </c>
      <c r="AE148" s="54">
        <v>-12142.43531318</v>
      </c>
      <c r="AF148" s="54">
        <v>-13569.041619</v>
      </c>
      <c r="AG148" s="54">
        <v>-15653.705000299999</v>
      </c>
    </row>
    <row r="149" spans="1:33" s="34" customFormat="1">
      <c r="A149" s="134" t="s">
        <v>314</v>
      </c>
      <c r="B149" s="54">
        <v>-486.02</v>
      </c>
      <c r="C149" s="54">
        <v>-457.44499999999999</v>
      </c>
      <c r="D149" s="54">
        <v>-688.82899999999995</v>
      </c>
      <c r="E149" s="54">
        <v>-630.03499999999997</v>
      </c>
      <c r="F149" s="54">
        <v>-491.79700000000003</v>
      </c>
      <c r="G149" s="54">
        <v>-514</v>
      </c>
      <c r="H149" s="54">
        <v>-730.32100000000003</v>
      </c>
      <c r="I149" s="54">
        <v>-633.505</v>
      </c>
      <c r="J149" s="54">
        <v>-637.86300000000006</v>
      </c>
      <c r="K149" s="54">
        <v>-623.54240000000004</v>
      </c>
      <c r="L149" s="54">
        <v>-821.322</v>
      </c>
      <c r="M149" s="54">
        <v>-636.61900000000003</v>
      </c>
      <c r="N149" s="54">
        <v>-568.29600000000005</v>
      </c>
      <c r="O149" s="54">
        <v>-690.15600000000006</v>
      </c>
      <c r="P149" s="54">
        <v>-990.96299999999997</v>
      </c>
      <c r="Q149" s="54">
        <v>-1126.54</v>
      </c>
      <c r="R149" s="54">
        <v>-891.846</v>
      </c>
      <c r="S149" s="54">
        <v>-977.46300000000008</v>
      </c>
      <c r="T149" s="54">
        <v>-1309.317</v>
      </c>
      <c r="U149" s="54">
        <v>-1359.9640000000002</v>
      </c>
      <c r="V149" s="54">
        <v>-948</v>
      </c>
      <c r="W149" s="54">
        <v>-1170</v>
      </c>
      <c r="X149" s="54">
        <v>-1565</v>
      </c>
      <c r="Y149" s="54">
        <v>-1342</v>
      </c>
      <c r="Z149" s="337">
        <v>-2007</v>
      </c>
      <c r="AA149" s="54">
        <v>-3007</v>
      </c>
      <c r="AB149" s="54">
        <v>-3441</v>
      </c>
      <c r="AC149" s="54">
        <v>-3090</v>
      </c>
      <c r="AD149" s="54">
        <v>-4189.3630000000003</v>
      </c>
      <c r="AE149" s="54">
        <v>-3947.5540000000001</v>
      </c>
      <c r="AF149" s="54">
        <v>-5007.701</v>
      </c>
      <c r="AG149" s="54">
        <v>-5101.4740000000002</v>
      </c>
    </row>
    <row r="150" spans="1:33" s="34" customFormat="1" ht="15.75" customHeight="1">
      <c r="A150" s="134" t="s">
        <v>315</v>
      </c>
      <c r="B150" s="54">
        <v>-209.7</v>
      </c>
      <c r="C150" s="54">
        <v>-287.69200000000001</v>
      </c>
      <c r="D150" s="54">
        <v>-282.94200000000001</v>
      </c>
      <c r="E150" s="54">
        <v>-239.53299999999999</v>
      </c>
      <c r="F150" s="54">
        <v>-282.79700000000003</v>
      </c>
      <c r="G150" s="54">
        <v>-370</v>
      </c>
      <c r="H150" s="54">
        <v>-872.73099999999999</v>
      </c>
      <c r="I150" s="54">
        <v>-249.91900000000001</v>
      </c>
      <c r="J150" s="54">
        <v>-292.46800000000002</v>
      </c>
      <c r="K150" s="54">
        <v>-378.8784</v>
      </c>
      <c r="L150" s="54">
        <v>-323.05099999999999</v>
      </c>
      <c r="M150" s="54">
        <v>-252.21899999999999</v>
      </c>
      <c r="N150" s="54">
        <v>-321.11599999999999</v>
      </c>
      <c r="O150" s="54">
        <v>-398.017</v>
      </c>
      <c r="P150" s="54">
        <v>-304.47399999999999</v>
      </c>
      <c r="Q150" s="54">
        <v>-315.70400000000001</v>
      </c>
      <c r="R150" s="54">
        <v>-382.26299999999998</v>
      </c>
      <c r="S150" s="54">
        <v>-434.53500000000003</v>
      </c>
      <c r="T150" s="54">
        <v>-345.99799999999999</v>
      </c>
      <c r="U150" s="54">
        <v>-314.98899999999998</v>
      </c>
      <c r="V150" s="54">
        <v>-362</v>
      </c>
      <c r="W150" s="54">
        <v>-451</v>
      </c>
      <c r="X150" s="54">
        <v>-389</v>
      </c>
      <c r="Y150" s="54">
        <v>-356</v>
      </c>
      <c r="Z150" s="337">
        <v>-430</v>
      </c>
      <c r="AA150" s="54">
        <v>-502</v>
      </c>
      <c r="AB150" s="54">
        <v>-398</v>
      </c>
      <c r="AC150" s="54">
        <v>-344</v>
      </c>
      <c r="AD150" s="54">
        <v>-399.41800000000001</v>
      </c>
      <c r="AE150" s="54">
        <v>-489.827</v>
      </c>
      <c r="AF150" s="54">
        <v>-414.31</v>
      </c>
      <c r="AG150" s="54">
        <v>-360.41399999999999</v>
      </c>
    </row>
    <row r="151" spans="1:33" s="34" customFormat="1" ht="15.75" customHeight="1">
      <c r="A151" s="134" t="s">
        <v>661</v>
      </c>
      <c r="B151" s="54"/>
      <c r="C151" s="54"/>
      <c r="D151" s="54"/>
      <c r="E151" s="54"/>
      <c r="F151" s="54"/>
      <c r="G151" s="54"/>
      <c r="H151" s="54"/>
      <c r="I151" s="54"/>
      <c r="J151" s="54"/>
      <c r="K151" s="54"/>
      <c r="L151" s="54"/>
      <c r="M151" s="54"/>
      <c r="N151" s="54"/>
      <c r="O151" s="54"/>
      <c r="P151" s="54"/>
      <c r="Q151" s="54"/>
      <c r="R151" s="54"/>
      <c r="S151" s="54"/>
      <c r="T151" s="54"/>
      <c r="U151" s="54"/>
      <c r="V151" s="54">
        <v>-166</v>
      </c>
      <c r="W151" s="54">
        <v>-89</v>
      </c>
      <c r="X151" s="54">
        <v>-89</v>
      </c>
      <c r="Y151" s="54">
        <v>-68</v>
      </c>
      <c r="Z151" s="337">
        <v>-121</v>
      </c>
      <c r="AA151" s="54">
        <v>-348</v>
      </c>
      <c r="AB151" s="54">
        <v>-453</v>
      </c>
      <c r="AC151" s="54">
        <v>-351</v>
      </c>
      <c r="AD151" s="54">
        <v>-499.37967143999998</v>
      </c>
      <c r="AE151" s="54">
        <v>-449.22717011999998</v>
      </c>
      <c r="AF151" s="54">
        <v>-643.98358125999994</v>
      </c>
      <c r="AG151" s="54">
        <v>-518.63596264</v>
      </c>
    </row>
    <row r="152" spans="1:33" s="34" customFormat="1">
      <c r="A152" s="134" t="s">
        <v>479</v>
      </c>
      <c r="B152" s="54">
        <v>-1329.5550000000001</v>
      </c>
      <c r="C152" s="54">
        <v>-1494.0530000000001</v>
      </c>
      <c r="D152" s="54">
        <v>-1176.5150000000001</v>
      </c>
      <c r="E152" s="54">
        <v>-1481.1320000000001</v>
      </c>
      <c r="F152" s="54">
        <v>-1230.9880000000001</v>
      </c>
      <c r="G152" s="54">
        <v>-1551</v>
      </c>
      <c r="H152" s="54">
        <v>-279.75799999999998</v>
      </c>
      <c r="I152" s="54">
        <v>-495.24</v>
      </c>
      <c r="J152" s="54">
        <v>-618.82799999999997</v>
      </c>
      <c r="K152" s="54">
        <v>-444.44540000000001</v>
      </c>
      <c r="L152" s="54">
        <v>-594.00199999999995</v>
      </c>
      <c r="M152" s="54">
        <v>-1103.9340000000002</v>
      </c>
      <c r="N152" s="54">
        <v>-773.82399999999961</v>
      </c>
      <c r="O152" s="54">
        <v>-1184.3399999999999</v>
      </c>
      <c r="P152" s="54">
        <v>-1099.1690000000001</v>
      </c>
      <c r="Q152" s="54">
        <v>-1404.0300000000007</v>
      </c>
      <c r="R152" s="54">
        <v>-1266.7938083800004</v>
      </c>
      <c r="S152" s="54">
        <v>-1896.3269999899994</v>
      </c>
      <c r="T152" s="54">
        <v>-2061.8590000000004</v>
      </c>
      <c r="U152" s="54">
        <v>-1976.5199999999991</v>
      </c>
      <c r="V152" s="54">
        <v>-1000</v>
      </c>
      <c r="W152" s="54">
        <v>-1349</v>
      </c>
      <c r="X152" s="54">
        <v>-1409</v>
      </c>
      <c r="Y152" s="54">
        <v>-1595</v>
      </c>
      <c r="Z152" s="337">
        <v>-1055</v>
      </c>
      <c r="AA152" s="54">
        <v>-1959</v>
      </c>
      <c r="AB152" s="54">
        <v>-3797</v>
      </c>
      <c r="AC152" s="54">
        <v>-3318</v>
      </c>
      <c r="AD152" s="54">
        <v>-3371.5376625200006</v>
      </c>
      <c r="AE152" s="54">
        <v>-4755.6173205399982</v>
      </c>
      <c r="AF152" s="54">
        <v>-5964.9952986600001</v>
      </c>
      <c r="AG152" s="54">
        <v>-5705.0673067399994</v>
      </c>
    </row>
    <row r="153" spans="1:33" s="34" customFormat="1">
      <c r="A153" s="134" t="s">
        <v>480</v>
      </c>
      <c r="B153" s="54">
        <v>-2140.6590000000001</v>
      </c>
      <c r="C153" s="54">
        <v>-2094.8850000000002</v>
      </c>
      <c r="D153" s="54">
        <v>-2024.21</v>
      </c>
      <c r="E153" s="54">
        <v>-2062.6990000000001</v>
      </c>
      <c r="F153" s="54">
        <v>-1699.1379999999999</v>
      </c>
      <c r="G153" s="54">
        <v>-1670</v>
      </c>
      <c r="H153" s="54">
        <v>-1676.67</v>
      </c>
      <c r="I153" s="54">
        <v>-1693.0360000000001</v>
      </c>
      <c r="J153" s="54">
        <v>-1630.7349999999999</v>
      </c>
      <c r="K153" s="54">
        <v>-2269.6954000000001</v>
      </c>
      <c r="L153" s="54">
        <v>-2555.2814600000011</v>
      </c>
      <c r="M153" s="54">
        <v>-2719.5929999999998</v>
      </c>
      <c r="N153" s="54">
        <v>-2876.4389210000008</v>
      </c>
      <c r="O153" s="54">
        <v>-2825.1669999999999</v>
      </c>
      <c r="P153" s="54">
        <v>-1468.8496799999994</v>
      </c>
      <c r="Q153" s="54">
        <v>-1556.6744999999992</v>
      </c>
      <c r="R153" s="54">
        <v>-1427.6241345400013</v>
      </c>
      <c r="S153" s="54">
        <v>-1691.20298</v>
      </c>
      <c r="T153" s="54">
        <v>-1677.4493615699994</v>
      </c>
      <c r="U153" s="54">
        <v>-1473.6774108300001</v>
      </c>
      <c r="V153" s="54">
        <v>-1319</v>
      </c>
      <c r="W153" s="54">
        <v>-1305</v>
      </c>
      <c r="X153" s="54">
        <v>-1378</v>
      </c>
      <c r="Y153" s="54">
        <v>-1345</v>
      </c>
      <c r="Z153" s="337">
        <v>-1361</v>
      </c>
      <c r="AA153" s="54">
        <v>-1431</v>
      </c>
      <c r="AB153" s="54">
        <v>-1485</v>
      </c>
      <c r="AC153" s="54">
        <v>-1308</v>
      </c>
      <c r="AD153" s="54">
        <v>-3414.3964774400006</v>
      </c>
      <c r="AE153" s="54">
        <v>-4579.3870271399992</v>
      </c>
      <c r="AF153" s="54">
        <v>-4759.2182800800001</v>
      </c>
      <c r="AG153" s="54">
        <v>-5068.2898393000014</v>
      </c>
    </row>
    <row r="154" spans="1:33" s="34" customFormat="1">
      <c r="A154" s="132" t="s">
        <v>326</v>
      </c>
      <c r="B154" s="70">
        <v>-10107.8114401601</v>
      </c>
      <c r="C154" s="70">
        <v>-10048.791146007499</v>
      </c>
      <c r="D154" s="70">
        <v>-10306.463</v>
      </c>
      <c r="E154" s="70">
        <v>-10458.687</v>
      </c>
      <c r="F154" s="70">
        <v>-10663.108</v>
      </c>
      <c r="G154" s="70">
        <v>-10429</v>
      </c>
      <c r="H154" s="70">
        <v>-10509.038</v>
      </c>
      <c r="I154" s="70">
        <v>-10393.243</v>
      </c>
      <c r="J154" s="70">
        <v>-10498.904</v>
      </c>
      <c r="K154" s="70">
        <v>-10654.661</v>
      </c>
      <c r="L154" s="70">
        <v>-10572.419540000001</v>
      </c>
      <c r="M154" s="70">
        <v>-10397.903947826826</v>
      </c>
      <c r="N154" s="70">
        <v>-10475.75618</v>
      </c>
      <c r="O154" s="70">
        <v>-10514.901</v>
      </c>
      <c r="P154" s="70">
        <v>-11616.81467745</v>
      </c>
      <c r="Q154" s="70">
        <v>-11799.047002430001</v>
      </c>
      <c r="R154" s="70">
        <v>-11909.98894843</v>
      </c>
      <c r="S154" s="70">
        <v>-11891.801191740002</v>
      </c>
      <c r="T154" s="70">
        <v>-12076.586122430001</v>
      </c>
      <c r="U154" s="70">
        <v>-12181.817114490001</v>
      </c>
      <c r="V154" s="70">
        <v>-12766</v>
      </c>
      <c r="W154" s="70">
        <v>-12425</v>
      </c>
      <c r="X154" s="70">
        <v>-12365</v>
      </c>
      <c r="Y154" s="70">
        <v>-12072</v>
      </c>
      <c r="Z154" s="336">
        <v>-12068</v>
      </c>
      <c r="AA154" s="70">
        <v>-11370</v>
      </c>
      <c r="AB154" s="70">
        <v>-10822</v>
      </c>
      <c r="AC154" s="70">
        <v>-11670</v>
      </c>
      <c r="AD154" s="70">
        <v>-11398.742337960002</v>
      </c>
      <c r="AE154" s="70">
        <v>-10774.598561180001</v>
      </c>
      <c r="AF154" s="70">
        <v>-10503.560555439997</v>
      </c>
      <c r="AG154" s="70">
        <v>-10435.77421162001</v>
      </c>
    </row>
    <row r="155" spans="1:33" s="34" customFormat="1">
      <c r="A155" s="21" t="s">
        <v>336</v>
      </c>
      <c r="B155" s="70">
        <v>-19964.968440160101</v>
      </c>
      <c r="C155" s="70">
        <v>-20715.655146007499</v>
      </c>
      <c r="D155" s="70">
        <v>-20698.165000000001</v>
      </c>
      <c r="E155" s="70">
        <v>-20958.486000000001</v>
      </c>
      <c r="F155" s="70">
        <v>-20256.805</v>
      </c>
      <c r="G155" s="70">
        <v>-20846</v>
      </c>
      <c r="H155" s="70">
        <v>-21032.171999999999</v>
      </c>
      <c r="I155" s="70">
        <v>-21197.720999999998</v>
      </c>
      <c r="J155" s="70">
        <v>-21259.641000000003</v>
      </c>
      <c r="K155" s="70">
        <v>-23067.029000000002</v>
      </c>
      <c r="L155" s="70">
        <v>-24501.693904</v>
      </c>
      <c r="M155" s="70">
        <v>-25487.853709826828</v>
      </c>
      <c r="N155" s="70">
        <v>-25397.208191000002</v>
      </c>
      <c r="O155" s="70">
        <v>-26398.952939999999</v>
      </c>
      <c r="P155" s="70">
        <v>-27498.60230545</v>
      </c>
      <c r="Q155" s="70">
        <v>-27751.206716430002</v>
      </c>
      <c r="R155" s="70">
        <v>-25719.185286350003</v>
      </c>
      <c r="S155" s="70">
        <v>-26848.222782730001</v>
      </c>
      <c r="T155" s="70">
        <v>-29151.755750429998</v>
      </c>
      <c r="U155" s="70">
        <v>-28863.91716348</v>
      </c>
      <c r="V155" s="70">
        <v>-26887</v>
      </c>
      <c r="W155" s="70">
        <v>-28117</v>
      </c>
      <c r="X155" s="70">
        <v>-28069</v>
      </c>
      <c r="Y155" s="70">
        <v>-27632</v>
      </c>
      <c r="Z155" s="336">
        <v>-27802</v>
      </c>
      <c r="AA155" s="70">
        <v>-30197</v>
      </c>
      <c r="AB155" s="70">
        <v>-33936</v>
      </c>
      <c r="AC155" s="70">
        <v>-32784</v>
      </c>
      <c r="AD155" s="70">
        <v>-35434.535784960004</v>
      </c>
      <c r="AE155" s="70">
        <v>-37138.646392159993</v>
      </c>
      <c r="AF155" s="70">
        <v>-40862.810334440001</v>
      </c>
      <c r="AG155" s="70">
        <v>-42843.360320600012</v>
      </c>
    </row>
    <row r="156" spans="1:33">
      <c r="Q156" s="70"/>
      <c r="T156" s="54"/>
      <c r="V156" s="200"/>
      <c r="X156" s="214"/>
      <c r="Y156" s="214"/>
      <c r="Z156" s="336"/>
    </row>
    <row r="157" spans="1:33">
      <c r="Q157" s="70"/>
      <c r="R157" s="72"/>
      <c r="T157" s="54"/>
      <c r="X157" s="214"/>
      <c r="Y157" s="214"/>
      <c r="Z157" s="214"/>
    </row>
    <row r="158" spans="1:33">
      <c r="A158" s="108" t="s">
        <v>683</v>
      </c>
      <c r="B158" s="108"/>
      <c r="C158" s="108"/>
      <c r="D158" s="108"/>
      <c r="E158" s="108"/>
      <c r="F158" s="108"/>
      <c r="G158" s="108"/>
      <c r="H158" s="108"/>
      <c r="I158" s="385"/>
      <c r="J158" s="385"/>
      <c r="K158" s="108"/>
      <c r="L158" s="108"/>
      <c r="M158" s="108"/>
      <c r="T158" s="54"/>
      <c r="Y158" s="214"/>
      <c r="Z158" s="214"/>
    </row>
    <row r="159" spans="1:33" ht="5.25" customHeight="1">
      <c r="A159" s="5">
        <v>0</v>
      </c>
      <c r="T159" s="70"/>
    </row>
    <row r="160" spans="1:33" ht="30">
      <c r="A160" s="108" t="s">
        <v>684</v>
      </c>
      <c r="B160" s="108"/>
      <c r="C160" s="108"/>
      <c r="D160" s="108"/>
      <c r="E160" s="108"/>
      <c r="F160" s="108"/>
      <c r="G160" s="108"/>
      <c r="H160" s="108"/>
      <c r="I160" s="385"/>
      <c r="J160" s="385"/>
      <c r="K160" s="108"/>
      <c r="L160" s="108"/>
      <c r="M160" s="108"/>
      <c r="T160" s="70"/>
    </row>
    <row r="161" spans="1:33" ht="5.25" customHeight="1">
      <c r="A161" s="5">
        <v>0</v>
      </c>
    </row>
    <row r="162" spans="1:33" ht="30">
      <c r="A162" s="108" t="s">
        <v>685</v>
      </c>
      <c r="B162" s="108"/>
      <c r="C162" s="108"/>
      <c r="D162" s="108"/>
      <c r="E162" s="108"/>
      <c r="F162" s="108"/>
      <c r="G162" s="108"/>
      <c r="H162" s="108"/>
      <c r="I162" s="385"/>
      <c r="J162" s="385"/>
      <c r="K162" s="108"/>
      <c r="L162" s="108"/>
      <c r="M162" s="108"/>
    </row>
    <row r="163" spans="1:33" ht="5.25" customHeight="1"/>
    <row r="164" spans="1:33">
      <c r="A164" s="108" t="s">
        <v>691</v>
      </c>
    </row>
    <row r="169" spans="1:33">
      <c r="AD169" s="93"/>
      <c r="AE169" s="93"/>
      <c r="AF169" s="93"/>
      <c r="AG169" s="93"/>
    </row>
    <row r="170" spans="1:33">
      <c r="AD170" s="93"/>
      <c r="AE170" s="93"/>
      <c r="AF170" s="93"/>
      <c r="AG170" s="93"/>
    </row>
    <row r="171" spans="1:33">
      <c r="AD171" s="93"/>
      <c r="AE171" s="93"/>
      <c r="AF171" s="93"/>
      <c r="AG171" s="93"/>
    </row>
    <row r="172" spans="1:33">
      <c r="AD172" s="93"/>
      <c r="AE172" s="93"/>
      <c r="AF172" s="93"/>
      <c r="AG172" s="93"/>
    </row>
    <row r="173" spans="1:33">
      <c r="AD173" s="93"/>
      <c r="AE173" s="93"/>
      <c r="AF173" s="93"/>
      <c r="AG173" s="93"/>
    </row>
    <row r="174" spans="1:33">
      <c r="AD174" s="93"/>
      <c r="AE174" s="93"/>
      <c r="AF174" s="93"/>
      <c r="AG174" s="93"/>
    </row>
  </sheetData>
  <pageMargins left="0.511811024" right="0.511811024" top="0.78740157499999996" bottom="0.78740157499999996" header="0.31496062000000002" footer="0.31496062000000002"/>
  <pageSetup scale="2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101"/>
  <sheetViews>
    <sheetView showGridLines="0" zoomScale="90" zoomScaleNormal="90" workbookViewId="0">
      <pane xSplit="1" ySplit="8" topLeftCell="S9" activePane="bottomRight" state="frozen"/>
      <selection activeCell="AT19" sqref="AT19"/>
      <selection pane="topRight" activeCell="AT19" sqref="AT19"/>
      <selection pane="bottomLeft" activeCell="AT19" sqref="AT19"/>
      <selection pane="bottomRight" activeCell="AD15" sqref="AD15"/>
    </sheetView>
  </sheetViews>
  <sheetFormatPr defaultColWidth="9.140625" defaultRowHeight="15"/>
  <cols>
    <col min="1" max="1" width="48.7109375" style="5" customWidth="1"/>
    <col min="2" max="10" width="10.5703125" style="5" customWidth="1"/>
    <col min="11" max="12" width="10.7109375" style="5" bestFit="1" customWidth="1"/>
    <col min="13" max="13" width="11.140625" style="5" customWidth="1"/>
    <col min="14" max="14" width="10.7109375" style="5" bestFit="1" customWidth="1"/>
    <col min="15" max="15" width="11.140625" style="5" customWidth="1"/>
    <col min="16" max="17" width="10.7109375" style="5" bestFit="1" customWidth="1"/>
    <col min="18" max="19" width="11.140625" style="5" bestFit="1" customWidth="1"/>
    <col min="20" max="20" width="10.7109375" style="5" bestFit="1" customWidth="1"/>
    <col min="21" max="21" width="10.42578125" style="5" customWidth="1"/>
    <col min="22" max="30" width="10.7109375" style="5" bestFit="1" customWidth="1"/>
    <col min="31" max="16384" width="9.140625" style="5"/>
  </cols>
  <sheetData>
    <row r="1" spans="1:32">
      <c r="S1" s="71"/>
      <c r="T1" s="71"/>
      <c r="U1" s="71"/>
      <c r="V1" s="71"/>
      <c r="W1" s="71"/>
      <c r="X1" s="71"/>
      <c r="Y1" s="71"/>
      <c r="Z1" s="71"/>
      <c r="AA1" s="71"/>
      <c r="AB1" s="71"/>
      <c r="AC1" s="71"/>
      <c r="AD1" s="71"/>
    </row>
    <row r="6" spans="1:32" ht="15" customHeight="1">
      <c r="A6" s="61"/>
      <c r="B6" s="61"/>
      <c r="C6" s="61"/>
      <c r="D6" s="61"/>
      <c r="E6" s="61"/>
      <c r="F6" s="61"/>
      <c r="G6" s="61"/>
      <c r="H6" s="61"/>
      <c r="I6" s="61"/>
      <c r="J6" s="61"/>
    </row>
    <row r="7" spans="1:32">
      <c r="A7" s="151" t="s">
        <v>441</v>
      </c>
      <c r="B7" s="366" t="s">
        <v>633</v>
      </c>
      <c r="C7" s="366" t="s">
        <v>607</v>
      </c>
      <c r="D7" s="366" t="s">
        <v>608</v>
      </c>
      <c r="E7" s="366" t="s">
        <v>609</v>
      </c>
      <c r="F7" s="366" t="s">
        <v>610</v>
      </c>
      <c r="G7" s="366" t="s">
        <v>611</v>
      </c>
      <c r="H7" s="366" t="s">
        <v>612</v>
      </c>
      <c r="I7" s="366" t="s">
        <v>613</v>
      </c>
      <c r="J7" s="366" t="s">
        <v>614</v>
      </c>
      <c r="K7" s="366" t="s">
        <v>615</v>
      </c>
      <c r="L7" s="366" t="s">
        <v>616</v>
      </c>
      <c r="M7" s="366" t="s">
        <v>617</v>
      </c>
      <c r="N7" s="366" t="s">
        <v>618</v>
      </c>
      <c r="O7" s="366" t="s">
        <v>619</v>
      </c>
      <c r="P7" s="366" t="s">
        <v>620</v>
      </c>
      <c r="Q7" s="366" t="s">
        <v>621</v>
      </c>
      <c r="R7" s="366" t="s">
        <v>622</v>
      </c>
      <c r="S7" s="366" t="s">
        <v>623</v>
      </c>
      <c r="T7" s="366" t="s">
        <v>624</v>
      </c>
      <c r="U7" s="366" t="s">
        <v>625</v>
      </c>
      <c r="V7" s="366" t="s">
        <v>626</v>
      </c>
      <c r="W7" s="366" t="s">
        <v>627</v>
      </c>
      <c r="X7" s="366" t="s">
        <v>628</v>
      </c>
      <c r="Y7" s="366" t="s">
        <v>629</v>
      </c>
      <c r="Z7" s="366" t="s">
        <v>643</v>
      </c>
      <c r="AA7" s="366" t="s">
        <v>648</v>
      </c>
      <c r="AB7" s="366" t="s">
        <v>662</v>
      </c>
      <c r="AC7" s="366" t="s">
        <v>694</v>
      </c>
      <c r="AD7" s="366" t="s">
        <v>704</v>
      </c>
    </row>
    <row r="8" spans="1:32" ht="15" customHeight="1">
      <c r="A8" s="151" t="s">
        <v>525</v>
      </c>
      <c r="B8" s="364" t="s">
        <v>632</v>
      </c>
      <c r="C8" s="364" t="s">
        <v>10</v>
      </c>
      <c r="D8" s="364" t="s">
        <v>630</v>
      </c>
      <c r="E8" s="364" t="s">
        <v>631</v>
      </c>
      <c r="F8" s="364" t="s">
        <v>632</v>
      </c>
      <c r="G8" s="364" t="s">
        <v>10</v>
      </c>
      <c r="H8" s="364" t="s">
        <v>630</v>
      </c>
      <c r="I8" s="364" t="s">
        <v>631</v>
      </c>
      <c r="J8" s="364" t="s">
        <v>632</v>
      </c>
      <c r="K8" s="364" t="s">
        <v>10</v>
      </c>
      <c r="L8" s="364" t="s">
        <v>630</v>
      </c>
      <c r="M8" s="364" t="s">
        <v>631</v>
      </c>
      <c r="N8" s="364" t="s">
        <v>632</v>
      </c>
      <c r="O8" s="364" t="s">
        <v>10</v>
      </c>
      <c r="P8" s="364" t="s">
        <v>630</v>
      </c>
      <c r="Q8" s="364" t="s">
        <v>631</v>
      </c>
      <c r="R8" s="364" t="s">
        <v>632</v>
      </c>
      <c r="S8" s="364" t="s">
        <v>10</v>
      </c>
      <c r="T8" s="364" t="s">
        <v>630</v>
      </c>
      <c r="U8" s="364" t="s">
        <v>631</v>
      </c>
      <c r="V8" s="364" t="s">
        <v>632</v>
      </c>
      <c r="W8" s="364" t="s">
        <v>10</v>
      </c>
      <c r="X8" s="364" t="s">
        <v>630</v>
      </c>
      <c r="Y8" s="364" t="s">
        <v>631</v>
      </c>
      <c r="Z8" s="364" t="s">
        <v>632</v>
      </c>
      <c r="AA8" s="364" t="s">
        <v>10</v>
      </c>
      <c r="AB8" s="364" t="s">
        <v>630</v>
      </c>
      <c r="AC8" s="364" t="s">
        <v>631</v>
      </c>
      <c r="AD8" s="364" t="s">
        <v>632</v>
      </c>
    </row>
    <row r="9" spans="1:32">
      <c r="A9" s="24" t="s">
        <v>526</v>
      </c>
      <c r="B9" s="217">
        <v>1428913</v>
      </c>
      <c r="C9" s="217">
        <v>1367015</v>
      </c>
      <c r="D9" s="217">
        <v>1431346</v>
      </c>
      <c r="E9" s="217">
        <v>1307881</v>
      </c>
      <c r="F9" s="217">
        <v>1350712</v>
      </c>
      <c r="G9" s="217">
        <v>1313066</v>
      </c>
      <c r="H9" s="217">
        <v>1399398</v>
      </c>
      <c r="I9" s="217">
        <v>1369371.1434199999</v>
      </c>
      <c r="J9" s="217">
        <v>1376862.0390299999</v>
      </c>
      <c r="K9" s="63">
        <v>1302389.28856</v>
      </c>
      <c r="L9" s="63">
        <v>1359250.38848</v>
      </c>
      <c r="M9" s="64">
        <v>1307027.0434599998</v>
      </c>
      <c r="N9" s="63">
        <v>1242232.3242299999</v>
      </c>
      <c r="O9" s="63">
        <v>1058654.9416400001</v>
      </c>
      <c r="P9" s="63">
        <v>1050781.6130899999</v>
      </c>
      <c r="Q9" s="64">
        <v>1078090.0837000001</v>
      </c>
      <c r="R9" s="217">
        <v>1135482.7332000001</v>
      </c>
      <c r="S9" s="217">
        <v>1008246.0689699999</v>
      </c>
      <c r="T9" s="217">
        <v>1081313.5264999999</v>
      </c>
      <c r="U9" s="217">
        <v>1114608.11295</v>
      </c>
      <c r="V9" s="217">
        <v>1088705.2223399999</v>
      </c>
      <c r="W9" s="64">
        <v>1071735.76187</v>
      </c>
      <c r="X9" s="217">
        <v>1111012.06923</v>
      </c>
      <c r="Y9" s="217">
        <v>1209139.4987900003</v>
      </c>
      <c r="Z9" s="217">
        <v>1151410.3038599994</v>
      </c>
      <c r="AA9" s="217">
        <v>1107665.68719</v>
      </c>
      <c r="AB9" s="217">
        <v>1143936.33901</v>
      </c>
      <c r="AC9" s="217">
        <v>1147327.8610800002</v>
      </c>
      <c r="AD9" s="217">
        <v>1113441.0552399999</v>
      </c>
      <c r="AE9" s="446"/>
      <c r="AF9" s="446"/>
    </row>
    <row r="10" spans="1:32">
      <c r="A10" s="152" t="s">
        <v>527</v>
      </c>
      <c r="B10" s="217">
        <v>1172123</v>
      </c>
      <c r="C10" s="217">
        <v>1138373</v>
      </c>
      <c r="D10" s="217">
        <v>1196404</v>
      </c>
      <c r="E10" s="217">
        <v>1222369</v>
      </c>
      <c r="F10" s="217">
        <v>1146045</v>
      </c>
      <c r="G10" s="217">
        <v>1106133</v>
      </c>
      <c r="H10" s="217">
        <v>1147555</v>
      </c>
      <c r="I10" s="217">
        <v>1150250.6684199998</v>
      </c>
      <c r="J10" s="217">
        <v>1116298.7440299999</v>
      </c>
      <c r="K10" s="63">
        <v>1077069.3285600001</v>
      </c>
      <c r="L10" s="63">
        <v>1103979.1464799999</v>
      </c>
      <c r="M10" s="64">
        <v>1084848.0564599999</v>
      </c>
      <c r="N10" s="63">
        <v>1020758.04823</v>
      </c>
      <c r="O10" s="63">
        <v>974254.56264000002</v>
      </c>
      <c r="P10" s="63">
        <v>1032251.52709</v>
      </c>
      <c r="Q10" s="64">
        <v>1065598.2707</v>
      </c>
      <c r="R10" s="217">
        <v>1046746.8812000001</v>
      </c>
      <c r="S10" s="217">
        <v>1008246.0599699999</v>
      </c>
      <c r="T10" s="217">
        <v>1080011.5425</v>
      </c>
      <c r="U10" s="217">
        <v>1114608.11295</v>
      </c>
      <c r="V10" s="217">
        <v>1088679.8903399999</v>
      </c>
      <c r="W10" s="64">
        <v>1071735.76187</v>
      </c>
      <c r="X10" s="217">
        <v>1111012.06923</v>
      </c>
      <c r="Y10" s="217">
        <v>1209139.4987900003</v>
      </c>
      <c r="Z10" s="217">
        <v>1151410.3038599994</v>
      </c>
      <c r="AA10" s="217">
        <v>1107665.68719</v>
      </c>
      <c r="AB10" s="217">
        <v>1143936.33901</v>
      </c>
      <c r="AC10" s="217">
        <v>1147327.8610800002</v>
      </c>
      <c r="AD10" s="217">
        <v>1113441.0552399999</v>
      </c>
    </row>
    <row r="11" spans="1:32">
      <c r="A11" s="38" t="s">
        <v>528</v>
      </c>
      <c r="B11" s="223">
        <v>50470</v>
      </c>
      <c r="C11" s="223">
        <v>41815</v>
      </c>
      <c r="D11" s="223">
        <v>58729</v>
      </c>
      <c r="E11" s="223">
        <v>65372</v>
      </c>
      <c r="F11" s="223">
        <v>58810</v>
      </c>
      <c r="G11" s="223">
        <v>37908</v>
      </c>
      <c r="H11" s="223">
        <v>57304</v>
      </c>
      <c r="I11" s="223">
        <v>63902.639920000001</v>
      </c>
      <c r="J11" s="223">
        <v>51551.559079999999</v>
      </c>
      <c r="K11" s="69">
        <v>38307.893700000001</v>
      </c>
      <c r="L11" s="69">
        <v>57306.78757</v>
      </c>
      <c r="M11" s="115">
        <v>61662.529450000002</v>
      </c>
      <c r="N11" s="69">
        <v>52397.27794</v>
      </c>
      <c r="O11" s="69">
        <v>47085.938479999997</v>
      </c>
      <c r="P11" s="69">
        <v>60763.690439999998</v>
      </c>
      <c r="Q11" s="115">
        <v>73246.896430000008</v>
      </c>
      <c r="R11" s="223">
        <v>64087.280979999996</v>
      </c>
      <c r="S11" s="223">
        <v>47439.766020000003</v>
      </c>
      <c r="T11" s="223">
        <v>70912.778510000004</v>
      </c>
      <c r="U11" s="223">
        <v>76568.76926999999</v>
      </c>
      <c r="V11" s="223">
        <v>63682.684860000001</v>
      </c>
      <c r="W11" s="115">
        <v>56117.240619999997</v>
      </c>
      <c r="X11" s="223">
        <v>69338.721810000003</v>
      </c>
      <c r="Y11" s="223">
        <v>81672.305359999984</v>
      </c>
      <c r="Z11" s="223">
        <v>69024.971010000023</v>
      </c>
      <c r="AA11" s="223">
        <v>53749.951789999999</v>
      </c>
      <c r="AB11" s="223">
        <v>70881.751520000005</v>
      </c>
      <c r="AC11" s="223">
        <v>86081.486240000013</v>
      </c>
      <c r="AD11" s="223">
        <v>68736.417050000018</v>
      </c>
    </row>
    <row r="12" spans="1:32">
      <c r="A12" s="38" t="s">
        <v>529</v>
      </c>
      <c r="B12" s="223">
        <v>28275</v>
      </c>
      <c r="C12" s="223">
        <v>25793</v>
      </c>
      <c r="D12" s="223">
        <v>30142</v>
      </c>
      <c r="E12" s="223">
        <v>31503</v>
      </c>
      <c r="F12" s="223">
        <v>31755</v>
      </c>
      <c r="G12" s="223">
        <v>27322</v>
      </c>
      <c r="H12" s="223">
        <v>30487</v>
      </c>
      <c r="I12" s="223">
        <v>32191.914120000001</v>
      </c>
      <c r="J12" s="223">
        <v>31663.563679999999</v>
      </c>
      <c r="K12" s="69">
        <v>28673.496950000001</v>
      </c>
      <c r="L12" s="69">
        <v>32535.53268</v>
      </c>
      <c r="M12" s="115">
        <v>33685.996679999997</v>
      </c>
      <c r="N12" s="69">
        <v>32621.57113</v>
      </c>
      <c r="O12" s="69">
        <v>30881.606179999999</v>
      </c>
      <c r="P12" s="69">
        <v>33366.399340000004</v>
      </c>
      <c r="Q12" s="115">
        <v>35729.352050000001</v>
      </c>
      <c r="R12" s="223">
        <v>35529.136360000004</v>
      </c>
      <c r="S12" s="223">
        <v>32530.212209999998</v>
      </c>
      <c r="T12" s="223">
        <v>36369.007610000001</v>
      </c>
      <c r="U12" s="223">
        <v>37396.668660000003</v>
      </c>
      <c r="V12" s="223">
        <v>37710.633600000001</v>
      </c>
      <c r="W12" s="115">
        <v>35876.102190000005</v>
      </c>
      <c r="X12" s="223">
        <v>38058.305990000001</v>
      </c>
      <c r="Y12" s="223">
        <v>42306.322800000002</v>
      </c>
      <c r="Z12" s="223">
        <v>40223.258930000004</v>
      </c>
      <c r="AA12" s="223">
        <v>38569.258369999996</v>
      </c>
      <c r="AB12" s="223">
        <v>39334.21761</v>
      </c>
      <c r="AC12" s="223">
        <v>41515.375090000009</v>
      </c>
      <c r="AD12" s="223">
        <v>41154.458469999983</v>
      </c>
    </row>
    <row r="13" spans="1:32">
      <c r="A13" s="38" t="s">
        <v>88</v>
      </c>
      <c r="B13" s="223">
        <v>937275</v>
      </c>
      <c r="C13" s="223">
        <v>928145</v>
      </c>
      <c r="D13" s="223">
        <v>958996</v>
      </c>
      <c r="E13" s="223">
        <v>984268</v>
      </c>
      <c r="F13" s="223">
        <v>916867</v>
      </c>
      <c r="G13" s="223">
        <v>912916</v>
      </c>
      <c r="H13" s="223">
        <v>925819</v>
      </c>
      <c r="I13" s="223">
        <v>923452.97412999999</v>
      </c>
      <c r="J13" s="223">
        <v>905466.10855</v>
      </c>
      <c r="K13" s="69">
        <v>892333.44696000009</v>
      </c>
      <c r="L13" s="69">
        <v>886374.20491999993</v>
      </c>
      <c r="M13" s="115">
        <v>870439.53505999991</v>
      </c>
      <c r="N13" s="69">
        <v>811864.45612999995</v>
      </c>
      <c r="O13" s="69">
        <v>789674.41120000009</v>
      </c>
      <c r="P13" s="69">
        <v>820173.88522000005</v>
      </c>
      <c r="Q13" s="115">
        <v>838427.75876</v>
      </c>
      <c r="R13" s="223">
        <v>821627.44284000003</v>
      </c>
      <c r="S13" s="223">
        <v>812254.22858</v>
      </c>
      <c r="T13" s="223">
        <v>854275.88105999993</v>
      </c>
      <c r="U13" s="223">
        <v>876507.84405999992</v>
      </c>
      <c r="V13" s="223">
        <v>848268.95863999997</v>
      </c>
      <c r="W13" s="115">
        <v>860792.27526000002</v>
      </c>
      <c r="X13" s="223">
        <v>869878.99333000008</v>
      </c>
      <c r="Y13" s="223">
        <v>939660.41469000024</v>
      </c>
      <c r="Z13" s="223">
        <v>887017.47393999959</v>
      </c>
      <c r="AA13" s="223">
        <v>874100.67524000001</v>
      </c>
      <c r="AB13" s="223">
        <v>891585.99147999997</v>
      </c>
      <c r="AC13" s="223">
        <v>885333.62893000012</v>
      </c>
      <c r="AD13" s="223">
        <v>865448.71223999979</v>
      </c>
    </row>
    <row r="14" spans="1:32">
      <c r="A14" s="38" t="s">
        <v>530</v>
      </c>
      <c r="B14" s="223">
        <v>89344</v>
      </c>
      <c r="C14" s="223">
        <v>82659</v>
      </c>
      <c r="D14" s="223">
        <v>85401</v>
      </c>
      <c r="E14" s="223">
        <v>79450</v>
      </c>
      <c r="F14" s="223">
        <v>75547</v>
      </c>
      <c r="G14" s="223">
        <v>74891</v>
      </c>
      <c r="H14" s="223">
        <v>78086</v>
      </c>
      <c r="I14" s="223">
        <v>74910.403780000008</v>
      </c>
      <c r="J14" s="223">
        <v>71762.344639999996</v>
      </c>
      <c r="K14" s="69">
        <v>70590.882370000007</v>
      </c>
      <c r="L14" s="69">
        <v>76947.294340000008</v>
      </c>
      <c r="M14" s="115">
        <v>70834.219219999999</v>
      </c>
      <c r="N14" s="69">
        <v>74034.266680000001</v>
      </c>
      <c r="O14" s="69">
        <v>61372.741710000002</v>
      </c>
      <c r="P14" s="69">
        <v>69543.459109999996</v>
      </c>
      <c r="Q14" s="115">
        <v>68335.708989999999</v>
      </c>
      <c r="R14" s="223">
        <v>73967.357250000001</v>
      </c>
      <c r="S14" s="223">
        <v>67886.098959999988</v>
      </c>
      <c r="T14" s="223">
        <v>68435.413379999998</v>
      </c>
      <c r="U14" s="223">
        <v>73910.37758</v>
      </c>
      <c r="V14" s="223">
        <v>86391.150239999988</v>
      </c>
      <c r="W14" s="115">
        <v>70990.616840000002</v>
      </c>
      <c r="X14" s="223">
        <v>78826.205790000007</v>
      </c>
      <c r="Y14" s="223">
        <v>86245.683659999995</v>
      </c>
      <c r="Z14" s="223">
        <v>91336.213279999996</v>
      </c>
      <c r="AA14" s="223">
        <v>85015.68449</v>
      </c>
      <c r="AB14" s="223">
        <v>85318.711609999998</v>
      </c>
      <c r="AC14" s="223">
        <v>80374.463330000013</v>
      </c>
      <c r="AD14" s="223">
        <v>83091.17306999999</v>
      </c>
    </row>
    <row r="15" spans="1:32">
      <c r="A15" s="38" t="s">
        <v>531</v>
      </c>
      <c r="B15" s="223">
        <v>66759</v>
      </c>
      <c r="C15" s="223">
        <v>59961</v>
      </c>
      <c r="D15" s="223">
        <v>63135</v>
      </c>
      <c r="E15" s="223">
        <v>61776</v>
      </c>
      <c r="F15" s="223">
        <v>63065</v>
      </c>
      <c r="G15" s="223">
        <v>53095</v>
      </c>
      <c r="H15" s="223">
        <v>55860</v>
      </c>
      <c r="I15" s="223">
        <v>55792.736469999996</v>
      </c>
      <c r="J15" s="223">
        <v>55855.168079999996</v>
      </c>
      <c r="K15" s="69">
        <v>47163.60858</v>
      </c>
      <c r="L15" s="69">
        <v>50815.326970000002</v>
      </c>
      <c r="M15" s="115">
        <v>48225.77605</v>
      </c>
      <c r="N15" s="69">
        <v>49840.476350000004</v>
      </c>
      <c r="O15" s="69">
        <v>45239.86507</v>
      </c>
      <c r="P15" s="69">
        <v>48404.092979999994</v>
      </c>
      <c r="Q15" s="115">
        <v>49858.554469999995</v>
      </c>
      <c r="R15" s="223">
        <v>51535.663770000006</v>
      </c>
      <c r="S15" s="223">
        <v>48135.754200000003</v>
      </c>
      <c r="T15" s="223">
        <v>50018.461940000001</v>
      </c>
      <c r="U15" s="223">
        <v>50019.45738</v>
      </c>
      <c r="V15" s="223">
        <v>52626.463000000003</v>
      </c>
      <c r="W15" s="115">
        <v>47959.526960000003</v>
      </c>
      <c r="X15" s="223">
        <v>54909.84231</v>
      </c>
      <c r="Y15" s="223">
        <v>59254.772280000019</v>
      </c>
      <c r="Z15" s="223">
        <v>63808.386699999988</v>
      </c>
      <c r="AA15" s="223">
        <v>56230.117299999998</v>
      </c>
      <c r="AB15" s="223">
        <v>56815.666790000003</v>
      </c>
      <c r="AC15" s="223">
        <v>54022.907490000012</v>
      </c>
      <c r="AD15" s="223">
        <v>55010.294409999995</v>
      </c>
    </row>
    <row r="16" spans="1:32">
      <c r="A16" s="38" t="s">
        <v>352</v>
      </c>
      <c r="B16" s="223"/>
      <c r="C16" s="223"/>
      <c r="D16" s="223"/>
      <c r="E16" s="223"/>
      <c r="F16" s="223"/>
      <c r="G16" s="223"/>
      <c r="H16" s="223"/>
      <c r="I16" s="223"/>
      <c r="J16" s="223"/>
      <c r="K16" s="115"/>
      <c r="L16" s="115"/>
      <c r="M16" s="115"/>
      <c r="N16" s="115"/>
      <c r="O16" s="115"/>
      <c r="P16" s="115"/>
      <c r="Q16" s="115"/>
      <c r="R16" s="223"/>
      <c r="S16" s="223"/>
      <c r="T16" s="223"/>
      <c r="U16" s="223">
        <v>204.99600000000001</v>
      </c>
      <c r="V16" s="223">
        <v>25.332000000000001</v>
      </c>
      <c r="W16" s="115"/>
      <c r="X16" s="223"/>
      <c r="Y16" s="223"/>
      <c r="Z16" s="223"/>
      <c r="AA16" s="223"/>
      <c r="AB16" s="223"/>
      <c r="AC16" s="223"/>
      <c r="AD16" s="223"/>
    </row>
    <row r="17" spans="1:33">
      <c r="A17" s="152" t="s">
        <v>532</v>
      </c>
      <c r="B17" s="217">
        <v>256790</v>
      </c>
      <c r="C17" s="217">
        <v>228642</v>
      </c>
      <c r="D17" s="217">
        <v>234943</v>
      </c>
      <c r="E17" s="217">
        <v>85511</v>
      </c>
      <c r="F17" s="217">
        <v>204667</v>
      </c>
      <c r="G17" s="217">
        <v>206933</v>
      </c>
      <c r="H17" s="217">
        <v>251843</v>
      </c>
      <c r="I17" s="217">
        <v>219120.47500000001</v>
      </c>
      <c r="J17" s="217">
        <v>260563.29500000001</v>
      </c>
      <c r="K17" s="63">
        <v>225319.96</v>
      </c>
      <c r="L17" s="63">
        <v>255271.242</v>
      </c>
      <c r="M17" s="64">
        <v>222178.98699999999</v>
      </c>
      <c r="N17" s="63">
        <v>221474.27600000001</v>
      </c>
      <c r="O17" s="63">
        <v>84400.379000000001</v>
      </c>
      <c r="P17" s="63">
        <v>18530.085999999999</v>
      </c>
      <c r="Q17" s="64">
        <v>12491.813</v>
      </c>
      <c r="R17" s="217">
        <v>88735.851999999999</v>
      </c>
      <c r="S17" s="217">
        <v>0</v>
      </c>
      <c r="T17" s="217">
        <v>1301.9839999999999</v>
      </c>
      <c r="U17" s="217">
        <v>0</v>
      </c>
      <c r="V17" s="217">
        <v>0</v>
      </c>
      <c r="W17" s="64">
        <v>0</v>
      </c>
      <c r="X17" s="217">
        <v>0</v>
      </c>
      <c r="Y17" s="217">
        <v>0</v>
      </c>
      <c r="Z17" s="217">
        <v>0</v>
      </c>
      <c r="AA17" s="217">
        <v>0</v>
      </c>
      <c r="AB17" s="217">
        <v>0</v>
      </c>
      <c r="AC17" s="217">
        <v>0</v>
      </c>
      <c r="AD17" s="217">
        <v>0</v>
      </c>
    </row>
    <row r="18" spans="1:33">
      <c r="A18" s="151" t="s">
        <v>451</v>
      </c>
      <c r="B18" s="366" t="s">
        <v>633</v>
      </c>
      <c r="C18" s="366" t="s">
        <v>607</v>
      </c>
      <c r="D18" s="366" t="s">
        <v>608</v>
      </c>
      <c r="E18" s="366" t="s">
        <v>609</v>
      </c>
      <c r="F18" s="366" t="s">
        <v>610</v>
      </c>
      <c r="G18" s="366" t="s">
        <v>611</v>
      </c>
      <c r="H18" s="366" t="s">
        <v>612</v>
      </c>
      <c r="I18" s="366" t="s">
        <v>613</v>
      </c>
      <c r="J18" s="366" t="s">
        <v>614</v>
      </c>
      <c r="K18" s="366" t="s">
        <v>615</v>
      </c>
      <c r="L18" s="366" t="s">
        <v>616</v>
      </c>
      <c r="M18" s="366" t="s">
        <v>617</v>
      </c>
      <c r="N18" s="366" t="s">
        <v>618</v>
      </c>
      <c r="O18" s="366" t="s">
        <v>619</v>
      </c>
      <c r="P18" s="366" t="s">
        <v>620</v>
      </c>
      <c r="Q18" s="366" t="s">
        <v>621</v>
      </c>
      <c r="R18" s="366" t="s">
        <v>622</v>
      </c>
      <c r="S18" s="366" t="s">
        <v>623</v>
      </c>
      <c r="T18" s="366" t="s">
        <v>624</v>
      </c>
      <c r="U18" s="366" t="s">
        <v>625</v>
      </c>
      <c r="V18" s="366" t="s">
        <v>626</v>
      </c>
      <c r="W18" s="366" t="s">
        <v>627</v>
      </c>
      <c r="X18" s="366" t="s">
        <v>628</v>
      </c>
      <c r="Y18" s="366" t="s">
        <v>629</v>
      </c>
      <c r="Z18" s="366" t="s">
        <v>643</v>
      </c>
      <c r="AA18" s="366" t="s">
        <v>648</v>
      </c>
      <c r="AB18" s="366" t="s">
        <v>662</v>
      </c>
      <c r="AC18" s="366" t="s">
        <v>694</v>
      </c>
      <c r="AD18" s="366" t="s">
        <v>704</v>
      </c>
    </row>
    <row r="19" spans="1:33" ht="15" customHeight="1">
      <c r="A19" s="62" t="s">
        <v>250</v>
      </c>
      <c r="B19" s="364" t="s">
        <v>632</v>
      </c>
      <c r="C19" s="364" t="s">
        <v>10</v>
      </c>
      <c r="D19" s="364" t="s">
        <v>630</v>
      </c>
      <c r="E19" s="364" t="s">
        <v>631</v>
      </c>
      <c r="F19" s="364" t="s">
        <v>632</v>
      </c>
      <c r="G19" s="364" t="s">
        <v>10</v>
      </c>
      <c r="H19" s="364" t="s">
        <v>630</v>
      </c>
      <c r="I19" s="364" t="s">
        <v>631</v>
      </c>
      <c r="J19" s="364" t="s">
        <v>632</v>
      </c>
      <c r="K19" s="364" t="s">
        <v>10</v>
      </c>
      <c r="L19" s="364" t="s">
        <v>630</v>
      </c>
      <c r="M19" s="364" t="s">
        <v>631</v>
      </c>
      <c r="N19" s="364" t="s">
        <v>632</v>
      </c>
      <c r="O19" s="364" t="s">
        <v>10</v>
      </c>
      <c r="P19" s="364" t="s">
        <v>630</v>
      </c>
      <c r="Q19" s="364" t="s">
        <v>631</v>
      </c>
      <c r="R19" s="364" t="s">
        <v>632</v>
      </c>
      <c r="S19" s="364" t="s">
        <v>10</v>
      </c>
      <c r="T19" s="364" t="s">
        <v>630</v>
      </c>
      <c r="U19" s="364" t="s">
        <v>631</v>
      </c>
      <c r="V19" s="364" t="s">
        <v>632</v>
      </c>
      <c r="W19" s="364" t="s">
        <v>10</v>
      </c>
      <c r="X19" s="364" t="s">
        <v>630</v>
      </c>
      <c r="Y19" s="364" t="s">
        <v>631</v>
      </c>
      <c r="Z19" s="364" t="s">
        <v>632</v>
      </c>
      <c r="AA19" s="364" t="s">
        <v>10</v>
      </c>
      <c r="AB19" s="364" t="s">
        <v>630</v>
      </c>
      <c r="AC19" s="364" t="s">
        <v>631</v>
      </c>
      <c r="AD19" s="364" t="s">
        <v>632</v>
      </c>
    </row>
    <row r="20" spans="1:33">
      <c r="A20" s="24" t="s">
        <v>533</v>
      </c>
      <c r="B20" s="226">
        <v>1792</v>
      </c>
      <c r="C20" s="226">
        <v>1771.5</v>
      </c>
      <c r="D20" s="226">
        <v>1960.3</v>
      </c>
      <c r="E20" s="226">
        <v>2065.1</v>
      </c>
      <c r="F20" s="226">
        <v>1960.4</v>
      </c>
      <c r="G20" s="226">
        <v>1864.6</v>
      </c>
      <c r="H20" s="226">
        <v>1984.2</v>
      </c>
      <c r="I20" s="226">
        <v>2019.82769252</v>
      </c>
      <c r="J20" s="226">
        <v>1971.8553195100001</v>
      </c>
      <c r="K20" s="66">
        <v>1883.35617282</v>
      </c>
      <c r="L20" s="66">
        <v>2047.758</v>
      </c>
      <c r="M20" s="66">
        <v>2139.1822887600001</v>
      </c>
      <c r="N20" s="66">
        <v>2018.7616610699999</v>
      </c>
      <c r="O20" s="66">
        <v>1812.7339999999999</v>
      </c>
      <c r="P20" s="66">
        <v>1857.5993583700001</v>
      </c>
      <c r="Q20" s="122">
        <v>1719.9899254500001</v>
      </c>
      <c r="R20" s="217">
        <v>1632.1242018399989</v>
      </c>
      <c r="S20" s="217">
        <v>1432.57935045</v>
      </c>
      <c r="T20" s="217">
        <v>1753.24606804</v>
      </c>
      <c r="U20" s="217">
        <v>1983.141784780001</v>
      </c>
      <c r="V20" s="217">
        <v>1928.1891969299991</v>
      </c>
      <c r="W20" s="64">
        <v>1850.3366152599999</v>
      </c>
      <c r="X20" s="217">
        <v>2059.8723903300001</v>
      </c>
      <c r="Y20" s="217">
        <v>2460.1876506800004</v>
      </c>
      <c r="Z20" s="217">
        <v>2324.8113393900003</v>
      </c>
      <c r="AA20" s="217">
        <v>2607.4330085000001</v>
      </c>
      <c r="AB20" s="217">
        <v>2956.1669047800006</v>
      </c>
      <c r="AC20" s="217">
        <v>3271.2861710000002</v>
      </c>
      <c r="AD20" s="217">
        <v>3172.7476526400014</v>
      </c>
      <c r="AE20" s="446"/>
      <c r="AF20" s="446"/>
    </row>
    <row r="21" spans="1:33">
      <c r="A21" s="152" t="s">
        <v>534</v>
      </c>
      <c r="B21" s="226">
        <v>1631.3</v>
      </c>
      <c r="C21" s="226">
        <v>1629.5</v>
      </c>
      <c r="D21" s="226">
        <v>1775.5</v>
      </c>
      <c r="E21" s="226">
        <v>1851.5</v>
      </c>
      <c r="F21" s="226">
        <v>1794</v>
      </c>
      <c r="G21" s="226">
        <v>1737.3</v>
      </c>
      <c r="H21" s="226">
        <v>1855.5</v>
      </c>
      <c r="I21" s="226">
        <v>1881.5621089600002</v>
      </c>
      <c r="J21" s="226">
        <v>1839.0251870600002</v>
      </c>
      <c r="K21" s="66">
        <v>1784.6769814400002</v>
      </c>
      <c r="L21" s="66">
        <v>1934.721</v>
      </c>
      <c r="M21" s="66">
        <v>2017.2680814599998</v>
      </c>
      <c r="N21" s="66">
        <v>1901.5021119999997</v>
      </c>
      <c r="O21" s="66">
        <v>1732.2559999999999</v>
      </c>
      <c r="P21" s="122">
        <v>1747.4639204499999</v>
      </c>
      <c r="Q21" s="122">
        <v>1632.4191987499999</v>
      </c>
      <c r="R21" s="217">
        <v>1511.2910560699997</v>
      </c>
      <c r="S21" s="217">
        <v>1362.7198334</v>
      </c>
      <c r="T21" s="217">
        <v>1646.0089745699997</v>
      </c>
      <c r="U21" s="217">
        <v>1866.0448485499999</v>
      </c>
      <c r="V21" s="217">
        <v>1793.8375462299996</v>
      </c>
      <c r="W21" s="64">
        <v>1744.8433923199998</v>
      </c>
      <c r="X21" s="217">
        <v>1946.8665379600002</v>
      </c>
      <c r="Y21" s="217">
        <v>2329.6406037099996</v>
      </c>
      <c r="Z21" s="217">
        <v>2188.3159494100005</v>
      </c>
      <c r="AA21" s="217">
        <v>2432.0499077399995</v>
      </c>
      <c r="AB21" s="217">
        <v>2759.9357068699996</v>
      </c>
      <c r="AC21" s="217">
        <v>3050.4351038699997</v>
      </c>
      <c r="AD21" s="217">
        <v>2878.5296833899997</v>
      </c>
    </row>
    <row r="22" spans="1:33">
      <c r="A22" s="153" t="s">
        <v>528</v>
      </c>
      <c r="B22" s="225">
        <v>171.6</v>
      </c>
      <c r="C22" s="225">
        <v>144.69999999999999</v>
      </c>
      <c r="D22" s="225">
        <v>207.2</v>
      </c>
      <c r="E22" s="225">
        <v>239.8</v>
      </c>
      <c r="F22" s="225">
        <v>216.8</v>
      </c>
      <c r="G22" s="225">
        <v>142.4</v>
      </c>
      <c r="H22" s="225">
        <v>216.2</v>
      </c>
      <c r="I22" s="225">
        <v>245.81307146</v>
      </c>
      <c r="J22" s="225">
        <v>199.56468167</v>
      </c>
      <c r="K22" s="93">
        <v>153.47704779</v>
      </c>
      <c r="L22" s="93">
        <v>230.27199999999999</v>
      </c>
      <c r="M22" s="93">
        <v>256.98226471999999</v>
      </c>
      <c r="N22" s="93">
        <v>219.79116302999998</v>
      </c>
      <c r="O22" s="93">
        <v>197.34299999999999</v>
      </c>
      <c r="P22" s="93">
        <v>251.23624591999999</v>
      </c>
      <c r="Q22" s="93">
        <v>301.49729504000004</v>
      </c>
      <c r="R22" s="223">
        <v>257.23471365</v>
      </c>
      <c r="S22" s="223">
        <v>192.32812455000001</v>
      </c>
      <c r="T22" s="223">
        <v>301.24310048000001</v>
      </c>
      <c r="U22" s="223">
        <v>337.73727393000001</v>
      </c>
      <c r="V22" s="223">
        <v>282.45507950000001</v>
      </c>
      <c r="W22" s="115">
        <v>250.73940996000002</v>
      </c>
      <c r="X22" s="223">
        <v>315.28750761000003</v>
      </c>
      <c r="Y22" s="223">
        <v>385.13870973999991</v>
      </c>
      <c r="Z22" s="223">
        <v>327.31115436000016</v>
      </c>
      <c r="AA22" s="223">
        <v>273.96426402999998</v>
      </c>
      <c r="AB22" s="223">
        <v>399.74999392000007</v>
      </c>
      <c r="AC22" s="223">
        <v>561.18944180999995</v>
      </c>
      <c r="AD22" s="223">
        <v>445.66539147000003</v>
      </c>
    </row>
    <row r="23" spans="1:33">
      <c r="A23" s="153" t="s">
        <v>529</v>
      </c>
      <c r="B23" s="225">
        <v>67.2</v>
      </c>
      <c r="C23" s="225">
        <v>61.8</v>
      </c>
      <c r="D23" s="225">
        <v>74.099999999999994</v>
      </c>
      <c r="E23" s="225">
        <v>80.7</v>
      </c>
      <c r="F23" s="225">
        <v>81.8</v>
      </c>
      <c r="G23" s="225">
        <v>70.2</v>
      </c>
      <c r="H23" s="225">
        <v>81.099999999999994</v>
      </c>
      <c r="I23" s="225">
        <v>86.429052280000008</v>
      </c>
      <c r="J23" s="225">
        <v>85.240815930000011</v>
      </c>
      <c r="K23" s="93">
        <v>78.00661298</v>
      </c>
      <c r="L23" s="93">
        <v>90.914000000000001</v>
      </c>
      <c r="M23" s="93">
        <v>98.385001790000004</v>
      </c>
      <c r="N23" s="93">
        <v>95.46775744</v>
      </c>
      <c r="O23" s="93">
        <v>84.932000000000002</v>
      </c>
      <c r="P23" s="93">
        <v>92.675995720000003</v>
      </c>
      <c r="Q23" s="93">
        <v>99.200953520000013</v>
      </c>
      <c r="R23" s="223">
        <v>94.943993750000004</v>
      </c>
      <c r="S23" s="223">
        <v>85.754472710000002</v>
      </c>
      <c r="T23" s="223">
        <v>104.43947796</v>
      </c>
      <c r="U23" s="223">
        <v>113.74249367</v>
      </c>
      <c r="V23" s="223">
        <v>114.41947436000001</v>
      </c>
      <c r="W23" s="115">
        <v>107.55331417000001</v>
      </c>
      <c r="X23" s="223">
        <v>119.67140046</v>
      </c>
      <c r="Y23" s="223">
        <v>140.23705077000002</v>
      </c>
      <c r="Z23" s="223">
        <v>134.09134677</v>
      </c>
      <c r="AA23" s="223">
        <v>135.27684919000001</v>
      </c>
      <c r="AB23" s="223">
        <v>162.32252350000002</v>
      </c>
      <c r="AC23" s="223">
        <v>181.91578629999995</v>
      </c>
      <c r="AD23" s="223">
        <v>178.88533081999998</v>
      </c>
    </row>
    <row r="24" spans="1:33">
      <c r="A24" s="153" t="s">
        <v>88</v>
      </c>
      <c r="B24" s="225">
        <v>1148.7</v>
      </c>
      <c r="C24" s="225">
        <v>1200.9000000000001</v>
      </c>
      <c r="D24" s="225">
        <v>1268.9000000000001</v>
      </c>
      <c r="E24" s="225">
        <v>1357.2</v>
      </c>
      <c r="F24" s="225">
        <v>1268.8</v>
      </c>
      <c r="G24" s="225">
        <v>1302.2</v>
      </c>
      <c r="H24" s="225">
        <v>1316.3</v>
      </c>
      <c r="I24" s="225">
        <v>1319.49507621</v>
      </c>
      <c r="J24" s="225">
        <v>1296.7611967400001</v>
      </c>
      <c r="K24" s="93">
        <v>1303.4730887000001</v>
      </c>
      <c r="L24" s="93">
        <v>1330.4559999999999</v>
      </c>
      <c r="M24" s="93">
        <v>1392.68911789</v>
      </c>
      <c r="N24" s="93">
        <v>1307.2631562899999</v>
      </c>
      <c r="O24" s="93">
        <v>1275.077</v>
      </c>
      <c r="P24" s="93">
        <v>1263.2102808899999</v>
      </c>
      <c r="Q24" s="93">
        <v>1097.5486870100001</v>
      </c>
      <c r="R24" s="223">
        <v>978.81958832999999</v>
      </c>
      <c r="S24" s="223">
        <v>963.72661565999999</v>
      </c>
      <c r="T24" s="223">
        <v>1105.8037345999999</v>
      </c>
      <c r="U24" s="223">
        <v>1265.8020798499999</v>
      </c>
      <c r="V24" s="223">
        <v>1227.9435922499999</v>
      </c>
      <c r="W24" s="223">
        <v>1240.65331449</v>
      </c>
      <c r="X24" s="223">
        <v>1341.0297394700001</v>
      </c>
      <c r="Y24" s="223">
        <v>1606.4881358299999</v>
      </c>
      <c r="Z24" s="223">
        <v>1520.7803505100003</v>
      </c>
      <c r="AA24" s="223">
        <v>1796.2558910499999</v>
      </c>
      <c r="AB24" s="223">
        <v>1954.62339099</v>
      </c>
      <c r="AC24" s="223">
        <v>2059.9583143300001</v>
      </c>
      <c r="AD24" s="223">
        <v>1998.4740931199999</v>
      </c>
    </row>
    <row r="25" spans="1:33">
      <c r="A25" s="153" t="s">
        <v>530</v>
      </c>
      <c r="B25" s="225">
        <v>86</v>
      </c>
      <c r="C25" s="225">
        <v>80.3</v>
      </c>
      <c r="D25" s="225">
        <v>73.900000000000006</v>
      </c>
      <c r="E25" s="225">
        <v>74</v>
      </c>
      <c r="F25" s="225">
        <v>74.5</v>
      </c>
      <c r="G25" s="225">
        <v>75.5</v>
      </c>
      <c r="H25" s="225">
        <v>74.5</v>
      </c>
      <c r="I25" s="225">
        <v>69.258679170000008</v>
      </c>
      <c r="J25" s="225">
        <v>70.841704159999992</v>
      </c>
      <c r="K25" s="93">
        <v>77.420690739999998</v>
      </c>
      <c r="L25" s="93">
        <v>84.534000000000006</v>
      </c>
      <c r="M25" s="93">
        <v>76.344522720000001</v>
      </c>
      <c r="N25" s="93">
        <v>80.262250059999985</v>
      </c>
      <c r="O25" s="93">
        <v>63.311</v>
      </c>
      <c r="P25" s="93">
        <v>65.925404939999993</v>
      </c>
      <c r="Q25" s="93">
        <v>59.993491520000006</v>
      </c>
      <c r="R25" s="223">
        <v>62.493579619999998</v>
      </c>
      <c r="S25" s="223">
        <v>55.820997049999995</v>
      </c>
      <c r="T25" s="223">
        <v>61.450348229999996</v>
      </c>
      <c r="U25" s="223">
        <v>72.545344790000001</v>
      </c>
      <c r="V25" s="223">
        <v>89.045189260000001</v>
      </c>
      <c r="W25" s="115">
        <v>73.033697769999989</v>
      </c>
      <c r="X25" s="223">
        <v>87.766350979999999</v>
      </c>
      <c r="Y25" s="223">
        <v>108.70285251999998</v>
      </c>
      <c r="Z25" s="223">
        <v>110.21473886000001</v>
      </c>
      <c r="AA25" s="223">
        <v>122.77345876000001</v>
      </c>
      <c r="AB25" s="223">
        <v>129.07642799999999</v>
      </c>
      <c r="AC25" s="223">
        <v>129.98219642000001</v>
      </c>
      <c r="AD25" s="223">
        <v>135.97337661</v>
      </c>
    </row>
    <row r="26" spans="1:33">
      <c r="A26" s="153" t="s">
        <v>531</v>
      </c>
      <c r="B26" s="225">
        <v>97</v>
      </c>
      <c r="C26" s="225">
        <v>57.1</v>
      </c>
      <c r="D26" s="225">
        <v>61.9</v>
      </c>
      <c r="E26" s="225">
        <v>64</v>
      </c>
      <c r="F26" s="225">
        <v>66.2</v>
      </c>
      <c r="G26" s="225">
        <v>59.4</v>
      </c>
      <c r="H26" s="225">
        <v>63.4</v>
      </c>
      <c r="I26" s="225">
        <v>65.128842659999989</v>
      </c>
      <c r="J26" s="225">
        <v>65.747207119999999</v>
      </c>
      <c r="K26" s="93">
        <v>57.190574700000006</v>
      </c>
      <c r="L26" s="93">
        <v>63.509</v>
      </c>
      <c r="M26" s="93">
        <v>63.82416946</v>
      </c>
      <c r="N26" s="93">
        <v>65.964137140000005</v>
      </c>
      <c r="O26" s="93">
        <v>59.872</v>
      </c>
      <c r="P26" s="93">
        <v>64.543286659999993</v>
      </c>
      <c r="Q26" s="93">
        <v>67.4662632</v>
      </c>
      <c r="R26" s="223">
        <v>69.687509769999991</v>
      </c>
      <c r="S26" s="223">
        <v>65.088414709999995</v>
      </c>
      <c r="T26" s="223">
        <v>72.208049810000006</v>
      </c>
      <c r="U26" s="223">
        <v>75.991278129999998</v>
      </c>
      <c r="V26" s="223">
        <v>79.952359099999995</v>
      </c>
      <c r="W26" s="115">
        <v>72.863655930000007</v>
      </c>
      <c r="X26" s="223">
        <v>83.111539440000001</v>
      </c>
      <c r="Y26" s="223">
        <v>89.073854849999989</v>
      </c>
      <c r="Z26" s="223">
        <v>95.918358909999995</v>
      </c>
      <c r="AA26" s="223">
        <v>103.77944470999998</v>
      </c>
      <c r="AB26" s="223">
        <v>114.16337046</v>
      </c>
      <c r="AC26" s="223">
        <v>117.38936501000002</v>
      </c>
      <c r="AD26" s="223">
        <v>119.53149137</v>
      </c>
    </row>
    <row r="27" spans="1:33">
      <c r="A27" s="153" t="s">
        <v>532</v>
      </c>
      <c r="B27" s="225">
        <v>60.8</v>
      </c>
      <c r="C27" s="225">
        <v>84.7</v>
      </c>
      <c r="D27" s="225">
        <v>90.5</v>
      </c>
      <c r="E27" s="225">
        <v>35.700000000000003</v>
      </c>
      <c r="F27" s="225">
        <v>85.8</v>
      </c>
      <c r="G27" s="225">
        <v>87.6</v>
      </c>
      <c r="H27" s="225">
        <v>103.8</v>
      </c>
      <c r="I27" s="225">
        <v>95.437387180000002</v>
      </c>
      <c r="J27" s="225">
        <v>120.86958144</v>
      </c>
      <c r="K27" s="93">
        <v>115.10896653</v>
      </c>
      <c r="L27" s="93">
        <v>135.036</v>
      </c>
      <c r="M27" s="93">
        <v>129.04300487999998</v>
      </c>
      <c r="N27" s="93">
        <v>132.75364804</v>
      </c>
      <c r="O27" s="93">
        <v>51.720999999999997</v>
      </c>
      <c r="P27" s="93">
        <v>9.8727063200000007</v>
      </c>
      <c r="Q27" s="93">
        <v>6.7125084599999996</v>
      </c>
      <c r="R27" s="223">
        <v>48.111670950000004</v>
      </c>
      <c r="S27" s="223">
        <v>1.2087199999999999E-3</v>
      </c>
      <c r="T27" s="223">
        <v>0.86426349000000002</v>
      </c>
      <c r="U27" s="223">
        <v>0.22637817999999998</v>
      </c>
      <c r="V27" s="223">
        <v>2.1851760000000001E-2</v>
      </c>
      <c r="W27" s="115">
        <v>0</v>
      </c>
      <c r="X27" s="223">
        <v>0</v>
      </c>
      <c r="Y27" s="223">
        <v>0</v>
      </c>
      <c r="Z27" s="223">
        <v>0</v>
      </c>
      <c r="AA27" s="223">
        <v>0</v>
      </c>
      <c r="AB27" s="223">
        <v>0</v>
      </c>
      <c r="AC27" s="223">
        <v>0</v>
      </c>
      <c r="AD27" s="223">
        <v>0</v>
      </c>
    </row>
    <row r="28" spans="1:33">
      <c r="A28" s="152" t="s">
        <v>535</v>
      </c>
      <c r="B28" s="226">
        <v>152.80000000000001</v>
      </c>
      <c r="C28" s="226">
        <v>135.19999999999999</v>
      </c>
      <c r="D28" s="226">
        <v>174.2</v>
      </c>
      <c r="E28" s="226">
        <v>204.4</v>
      </c>
      <c r="F28" s="226">
        <v>157.9</v>
      </c>
      <c r="G28" s="226">
        <v>117.6</v>
      </c>
      <c r="H28" s="226">
        <v>117.5</v>
      </c>
      <c r="I28" s="226">
        <v>126.23676576999999</v>
      </c>
      <c r="J28" s="226">
        <v>119.97317348</v>
      </c>
      <c r="K28" s="66">
        <v>90.380908209999987</v>
      </c>
      <c r="L28" s="66">
        <v>103.343</v>
      </c>
      <c r="M28" s="66">
        <v>109.9591985</v>
      </c>
      <c r="N28" s="66">
        <v>104.40276452999998</v>
      </c>
      <c r="O28" s="66">
        <v>66.191999999999993</v>
      </c>
      <c r="P28" s="122">
        <v>88.095394769999999</v>
      </c>
      <c r="Q28" s="122">
        <v>77.581997950000002</v>
      </c>
      <c r="R28" s="217">
        <v>107.15572118</v>
      </c>
      <c r="S28" s="217">
        <v>56.326733179999998</v>
      </c>
      <c r="T28" s="217">
        <v>86.787430909999998</v>
      </c>
      <c r="U28" s="217">
        <v>95.996030829999995</v>
      </c>
      <c r="V28" s="217">
        <v>112.0832017</v>
      </c>
      <c r="W28" s="64">
        <v>89.493262340000001</v>
      </c>
      <c r="X28" s="217">
        <v>96.176584050000002</v>
      </c>
      <c r="Y28" s="217">
        <v>106.78108421000003</v>
      </c>
      <c r="Z28" s="217">
        <v>123.30205548999994</v>
      </c>
      <c r="AA28" s="217">
        <v>159.93579991999999</v>
      </c>
      <c r="AB28" s="217">
        <v>182.11390398</v>
      </c>
      <c r="AC28" s="217">
        <v>199.73031310000002</v>
      </c>
      <c r="AD28" s="217">
        <v>271.56136034000002</v>
      </c>
    </row>
    <row r="29" spans="1:33">
      <c r="A29" s="152" t="s">
        <v>536</v>
      </c>
      <c r="B29" s="226">
        <v>7.9</v>
      </c>
      <c r="C29" s="226">
        <v>6.8</v>
      </c>
      <c r="D29" s="226">
        <v>9.6</v>
      </c>
      <c r="E29" s="226">
        <v>9.1999999999999993</v>
      </c>
      <c r="F29" s="226">
        <v>8.6</v>
      </c>
      <c r="G29" s="226">
        <v>9.6</v>
      </c>
      <c r="H29" s="226">
        <v>11.2</v>
      </c>
      <c r="I29" s="226">
        <v>12.02881779</v>
      </c>
      <c r="J29" s="226">
        <v>12.856958970000001</v>
      </c>
      <c r="K29" s="66">
        <v>8.2982831699999995</v>
      </c>
      <c r="L29" s="66">
        <v>9.6940000000000008</v>
      </c>
      <c r="M29" s="66">
        <v>11.9550088</v>
      </c>
      <c r="N29" s="66">
        <v>12.856784540000001</v>
      </c>
      <c r="O29" s="66">
        <v>14.286</v>
      </c>
      <c r="P29" s="122">
        <v>22.040043150000351</v>
      </c>
      <c r="Q29" s="122">
        <v>9.9887287499999999</v>
      </c>
      <c r="R29" s="217">
        <v>13.677424589999999</v>
      </c>
      <c r="S29" s="217">
        <v>13.532783869999999</v>
      </c>
      <c r="T29" s="217">
        <v>20.44966256</v>
      </c>
      <c r="U29" s="217">
        <v>21.100905399999998</v>
      </c>
      <c r="V29" s="217">
        <v>22.268449</v>
      </c>
      <c r="W29" s="64">
        <v>15.9999606</v>
      </c>
      <c r="X29" s="217">
        <v>16.829268320000001</v>
      </c>
      <c r="Y29" s="217">
        <v>23.765962759999997</v>
      </c>
      <c r="Z29" s="217">
        <v>13.193334490000002</v>
      </c>
      <c r="AA29" s="217">
        <v>15.44730084</v>
      </c>
      <c r="AB29" s="217">
        <v>14.117293940000001</v>
      </c>
      <c r="AC29" s="217">
        <v>21.120754030000001</v>
      </c>
      <c r="AD29" s="217">
        <v>22.656608909999996</v>
      </c>
    </row>
    <row r="30" spans="1:33">
      <c r="A30" s="152" t="s">
        <v>537</v>
      </c>
      <c r="B30" s="226">
        <v>-324.89400000000001</v>
      </c>
      <c r="C30" s="226">
        <v>-323.8</v>
      </c>
      <c r="D30" s="226">
        <v>-354.7</v>
      </c>
      <c r="E30" s="226">
        <v>-382.6</v>
      </c>
      <c r="F30" s="226">
        <v>-359.70000000000005</v>
      </c>
      <c r="G30" s="226">
        <v>-347.2</v>
      </c>
      <c r="H30" s="226">
        <v>-367.8</v>
      </c>
      <c r="I30" s="226">
        <v>-376.07845319</v>
      </c>
      <c r="J30" s="226">
        <v>-362.27089647000003</v>
      </c>
      <c r="K30" s="66">
        <v>-349.29265847000005</v>
      </c>
      <c r="L30" s="66">
        <v>-376.74613655000007</v>
      </c>
      <c r="M30" s="66">
        <v>-396.08405426999997</v>
      </c>
      <c r="N30" s="66">
        <v>-369.91788964999995</v>
      </c>
      <c r="O30" s="63">
        <v>-352.65937367000004</v>
      </c>
      <c r="P30" s="63">
        <v>-363.64111941000004</v>
      </c>
      <c r="Q30" s="64">
        <v>-340.86116998</v>
      </c>
      <c r="R30" s="217">
        <v>-308.04161966000004</v>
      </c>
      <c r="S30" s="217">
        <v>-286.31313352000001</v>
      </c>
      <c r="T30" s="217">
        <v>-393.58063227999997</v>
      </c>
      <c r="U30" s="217">
        <v>-448.05960633000001</v>
      </c>
      <c r="V30" s="217">
        <v>-431.34598432999996</v>
      </c>
      <c r="W30" s="64">
        <v>-419.46054357999998</v>
      </c>
      <c r="X30" s="217">
        <v>-467.06936179000002</v>
      </c>
      <c r="Y30" s="217">
        <v>-559.20387870999991</v>
      </c>
      <c r="Z30" s="217">
        <v>-409.46276953000017</v>
      </c>
      <c r="AA30" s="217">
        <v>-547.38138111000012</v>
      </c>
      <c r="AB30" s="217">
        <v>-617.36714631999996</v>
      </c>
      <c r="AC30" s="217">
        <v>-685.75611929000036</v>
      </c>
      <c r="AD30" s="217">
        <v>-642.90755989000002</v>
      </c>
    </row>
    <row r="31" spans="1:33">
      <c r="A31" s="24" t="s">
        <v>251</v>
      </c>
      <c r="B31" s="226">
        <v>1467.2</v>
      </c>
      <c r="C31" s="226">
        <v>1447.7</v>
      </c>
      <c r="D31" s="226">
        <v>1605.7</v>
      </c>
      <c r="E31" s="226">
        <v>1682.5</v>
      </c>
      <c r="F31" s="226">
        <v>1600.7</v>
      </c>
      <c r="G31" s="226">
        <v>1517.4</v>
      </c>
      <c r="H31" s="226">
        <v>1616.4</v>
      </c>
      <c r="I31" s="226">
        <v>1643.749239330001</v>
      </c>
      <c r="J31" s="226">
        <v>1609.58442304</v>
      </c>
      <c r="K31" s="66">
        <v>1534.0635143499999</v>
      </c>
      <c r="L31" s="66">
        <v>1671.01186345</v>
      </c>
      <c r="M31" s="66">
        <v>1743.0982344900001</v>
      </c>
      <c r="N31" s="66">
        <v>1648.8437714199988</v>
      </c>
      <c r="O31" s="63">
        <v>1460.07635826</v>
      </c>
      <c r="P31" s="63">
        <v>1493.95823896</v>
      </c>
      <c r="Q31" s="64">
        <v>1379.1287554700009</v>
      </c>
      <c r="R31" s="217">
        <v>1324.0825821800001</v>
      </c>
      <c r="S31" s="217">
        <v>1146.2662169300002</v>
      </c>
      <c r="T31" s="217">
        <v>1359.66543576</v>
      </c>
      <c r="U31" s="217">
        <v>1535.082178450001</v>
      </c>
      <c r="V31" s="217">
        <v>1496.8432125999989</v>
      </c>
      <c r="W31" s="64">
        <v>1430.87607168</v>
      </c>
      <c r="X31" s="64">
        <v>1592.80302854</v>
      </c>
      <c r="Y31" s="64">
        <v>1900.9837719700006</v>
      </c>
      <c r="Z31" s="64">
        <v>1915.34856986</v>
      </c>
      <c r="AA31" s="64">
        <v>2060.0516273900002</v>
      </c>
      <c r="AB31" s="64">
        <v>2338.7997584600007</v>
      </c>
      <c r="AC31" s="64">
        <v>2585.5300517100009</v>
      </c>
      <c r="AD31" s="64">
        <v>2529.8400927500015</v>
      </c>
      <c r="AE31" s="446"/>
      <c r="AF31" s="446"/>
      <c r="AG31" s="403"/>
    </row>
    <row r="32" spans="1:33">
      <c r="A32" s="38" t="s">
        <v>534</v>
      </c>
      <c r="B32" s="225">
        <v>1307.2</v>
      </c>
      <c r="C32" s="225">
        <v>1305.0999999999999</v>
      </c>
      <c r="D32" s="225">
        <v>1424</v>
      </c>
      <c r="E32" s="225">
        <v>1469.2</v>
      </c>
      <c r="F32" s="225">
        <v>1435.2</v>
      </c>
      <c r="G32" s="225">
        <v>1391.3</v>
      </c>
      <c r="H32" s="225">
        <v>1488.8</v>
      </c>
      <c r="I32" s="225">
        <v>1506.8735389599999</v>
      </c>
      <c r="J32" s="225">
        <v>1478.1454270600002</v>
      </c>
      <c r="K32" s="93">
        <v>1436.43554144</v>
      </c>
      <c r="L32" s="93">
        <v>1559.4221281700002</v>
      </c>
      <c r="M32" s="93">
        <v>1622.8533614600001</v>
      </c>
      <c r="N32" s="93">
        <v>1533.2617219999997</v>
      </c>
      <c r="O32" s="115">
        <v>1385.2627708699999</v>
      </c>
      <c r="P32" s="115">
        <v>1388.60822091</v>
      </c>
      <c r="Q32" s="115">
        <v>1289.49303857</v>
      </c>
      <c r="R32" s="223">
        <v>1205.4244060699998</v>
      </c>
      <c r="S32" s="223">
        <v>1078.4069999999999</v>
      </c>
      <c r="T32" s="223">
        <v>1254.9329745699999</v>
      </c>
      <c r="U32" s="223">
        <v>1420.565848550001</v>
      </c>
      <c r="V32" s="223">
        <v>1365.0176663399998</v>
      </c>
      <c r="W32" s="223">
        <v>1327.4960540899999</v>
      </c>
      <c r="X32" s="223">
        <v>1481.90998825</v>
      </c>
      <c r="Y32" s="223">
        <v>1773.18136484</v>
      </c>
      <c r="Z32" s="223">
        <v>1781.0284078800003</v>
      </c>
      <c r="AA32" s="223">
        <v>1886.7539704300004</v>
      </c>
      <c r="AB32" s="223">
        <v>2144.3449094999992</v>
      </c>
      <c r="AC32" s="223">
        <v>2367.02240235</v>
      </c>
      <c r="AD32" s="223">
        <v>2238.1007019399995</v>
      </c>
    </row>
    <row r="33" spans="1:34">
      <c r="A33" s="38" t="s">
        <v>535</v>
      </c>
      <c r="B33" s="225">
        <v>152.80000000000001</v>
      </c>
      <c r="C33" s="225">
        <v>135.19999999999999</v>
      </c>
      <c r="D33" s="225">
        <v>174.1</v>
      </c>
      <c r="E33" s="225">
        <v>204.4</v>
      </c>
      <c r="F33" s="225">
        <v>157.9</v>
      </c>
      <c r="G33" s="225">
        <v>117.6</v>
      </c>
      <c r="H33" s="225">
        <v>117.5</v>
      </c>
      <c r="I33" s="225">
        <v>126.23676576999999</v>
      </c>
      <c r="J33" s="225">
        <v>119.97317348</v>
      </c>
      <c r="K33" s="93">
        <v>90.380908209999987</v>
      </c>
      <c r="L33" s="93">
        <v>103.34271919</v>
      </c>
      <c r="M33" s="93">
        <v>109.9591985</v>
      </c>
      <c r="N33" s="93">
        <v>104.40276453</v>
      </c>
      <c r="O33" s="69">
        <v>66.191917930000002</v>
      </c>
      <c r="P33" s="69">
        <v>88.095394769999999</v>
      </c>
      <c r="Q33" s="115">
        <v>77.581997950000002</v>
      </c>
      <c r="R33" s="223">
        <v>107.15572118</v>
      </c>
      <c r="S33" s="223">
        <v>56.326733179999998</v>
      </c>
      <c r="T33" s="223">
        <v>86.787430909999998</v>
      </c>
      <c r="U33" s="223">
        <v>95.996030829999995</v>
      </c>
      <c r="V33" s="223">
        <v>112.0832017</v>
      </c>
      <c r="W33" s="223">
        <v>89.493262340000001</v>
      </c>
      <c r="X33" s="223">
        <v>96.176584050000002</v>
      </c>
      <c r="Y33" s="223">
        <v>106.78108421000003</v>
      </c>
      <c r="Z33" s="223">
        <v>123.30205548999994</v>
      </c>
      <c r="AA33" s="223">
        <v>159.93579991999999</v>
      </c>
      <c r="AB33" s="223">
        <v>182.11390398</v>
      </c>
      <c r="AC33" s="223">
        <v>199.73031310000002</v>
      </c>
      <c r="AD33" s="223">
        <v>271.56136034000002</v>
      </c>
    </row>
    <row r="34" spans="1:34">
      <c r="A34" s="91" t="s">
        <v>536</v>
      </c>
      <c r="B34" s="225">
        <v>7.2</v>
      </c>
      <c r="C34" s="225">
        <v>7.4</v>
      </c>
      <c r="D34" s="225">
        <v>7.5</v>
      </c>
      <c r="E34" s="225">
        <v>8.9</v>
      </c>
      <c r="F34" s="225">
        <v>7.6</v>
      </c>
      <c r="G34" s="225">
        <v>8.5</v>
      </c>
      <c r="H34" s="225">
        <v>10.1</v>
      </c>
      <c r="I34" s="225">
        <v>10.64045724</v>
      </c>
      <c r="J34" s="225">
        <v>11.466439639999999</v>
      </c>
      <c r="K34" s="93">
        <v>7.2472454800000001</v>
      </c>
      <c r="L34" s="93">
        <v>8.2464481299999992</v>
      </c>
      <c r="M34" s="93">
        <v>10.28645489</v>
      </c>
      <c r="N34" s="93">
        <v>11.177908090000001</v>
      </c>
      <c r="O34" s="115">
        <v>8.62227356</v>
      </c>
      <c r="P34" s="115">
        <v>17.26053688</v>
      </c>
      <c r="Q34" s="115">
        <v>12.05606961</v>
      </c>
      <c r="R34" s="223">
        <v>11.548263109999999</v>
      </c>
      <c r="S34" s="225">
        <v>11.532</v>
      </c>
      <c r="T34" s="225">
        <v>17.979104979999999</v>
      </c>
      <c r="U34" s="225">
        <v>18.6167458</v>
      </c>
      <c r="V34" s="225">
        <v>19.742996780000002</v>
      </c>
      <c r="W34" s="225">
        <v>13.886918849999999</v>
      </c>
      <c r="X34" s="225">
        <v>14.717493220000001</v>
      </c>
      <c r="Y34" s="225">
        <v>21.01983529</v>
      </c>
      <c r="Z34" s="225">
        <v>11.013320200000003</v>
      </c>
      <c r="AA34" s="225">
        <v>13.361428869999999</v>
      </c>
      <c r="AB34" s="225">
        <v>12.345616849999999</v>
      </c>
      <c r="AC34" s="225">
        <v>18.776720770000004</v>
      </c>
      <c r="AD34" s="225">
        <v>20.17702439</v>
      </c>
    </row>
    <row r="35" spans="1:34">
      <c r="A35" s="24" t="s">
        <v>538</v>
      </c>
      <c r="B35" s="226">
        <v>-1083.3</v>
      </c>
      <c r="C35" s="226">
        <v>-1032.4000000000001</v>
      </c>
      <c r="D35" s="226">
        <v>-1179.4000000000001</v>
      </c>
      <c r="E35" s="226">
        <v>-1198.5999999999999</v>
      </c>
      <c r="F35" s="226">
        <v>-1146.2</v>
      </c>
      <c r="G35" s="226">
        <v>-1069</v>
      </c>
      <c r="H35" s="226">
        <v>-1091.3</v>
      </c>
      <c r="I35" s="226">
        <v>-1148.91780816</v>
      </c>
      <c r="J35" s="226">
        <v>-1185.7524584200009</v>
      </c>
      <c r="K35" s="66">
        <v>-1154.6821553499999</v>
      </c>
      <c r="L35" s="66">
        <v>-1090.9182002800001</v>
      </c>
      <c r="M35" s="66">
        <v>-1241.42419236</v>
      </c>
      <c r="N35" s="66">
        <v>-1093.1843533200008</v>
      </c>
      <c r="O35" s="63">
        <v>-828.59016970000005</v>
      </c>
      <c r="P35" s="63">
        <v>-729.43113611000001</v>
      </c>
      <c r="Q35" s="217">
        <v>-763.699891339999</v>
      </c>
      <c r="R35" s="226">
        <v>-852.41962552999996</v>
      </c>
      <c r="S35" s="226">
        <v>-720.09822478000001</v>
      </c>
      <c r="T35" s="226">
        <v>-866.81143091000001</v>
      </c>
      <c r="U35" s="217">
        <v>-935.95057345999999</v>
      </c>
      <c r="V35" s="217">
        <v>-969.49357897000004</v>
      </c>
      <c r="W35" s="217">
        <v>-942.43214780999995</v>
      </c>
      <c r="X35" s="217">
        <v>-1140.36731618</v>
      </c>
      <c r="Y35" s="217">
        <v>-1377.2876655600001</v>
      </c>
      <c r="Z35" s="217">
        <v>-1441.6274769699999</v>
      </c>
      <c r="AA35" s="217">
        <v>-1498.9265866400001</v>
      </c>
      <c r="AB35" s="217">
        <v>-1550.8712655099998</v>
      </c>
      <c r="AC35" s="217">
        <v>-1666.19115188</v>
      </c>
      <c r="AD35" s="217">
        <v>-1686.3485445900001</v>
      </c>
      <c r="AE35" s="446"/>
      <c r="AF35" s="446"/>
      <c r="AG35" s="403"/>
    </row>
    <row r="36" spans="1:34">
      <c r="A36" s="38" t="s">
        <v>539</v>
      </c>
      <c r="B36" s="225">
        <v>-930.5</v>
      </c>
      <c r="C36" s="225">
        <v>-897.2</v>
      </c>
      <c r="D36" s="225">
        <v>-1005.3</v>
      </c>
      <c r="E36" s="225">
        <v>-994.09999999999991</v>
      </c>
      <c r="F36" s="225">
        <v>-988.3</v>
      </c>
      <c r="G36" s="225">
        <v>-951.3</v>
      </c>
      <c r="H36" s="225">
        <v>-973.8</v>
      </c>
      <c r="I36" s="225">
        <v>-1022.68104239</v>
      </c>
      <c r="J36" s="225">
        <v>-1065.7792849400009</v>
      </c>
      <c r="K36" s="93">
        <v>-1064.30124714</v>
      </c>
      <c r="L36" s="93">
        <v>-987.57548109000004</v>
      </c>
      <c r="M36" s="93">
        <v>-1131.46499386</v>
      </c>
      <c r="N36" s="93">
        <v>-988.7815887900008</v>
      </c>
      <c r="O36" s="69">
        <v>-762.39825177</v>
      </c>
      <c r="P36" s="69">
        <v>-641.33574134000003</v>
      </c>
      <c r="Q36" s="223">
        <v>-686.11789338999904</v>
      </c>
      <c r="R36" s="223">
        <v>-745.26390434999996</v>
      </c>
      <c r="S36" s="223">
        <v>-663.77149159999999</v>
      </c>
      <c r="T36" s="223">
        <v>-780.024</v>
      </c>
      <c r="U36" s="223">
        <v>-839.95454262999999</v>
      </c>
      <c r="V36" s="223">
        <v>-857.41037727000003</v>
      </c>
      <c r="W36" s="223">
        <v>-852.93888546999995</v>
      </c>
      <c r="X36" s="223">
        <v>-1044.19073213</v>
      </c>
      <c r="Y36" s="223">
        <v>-1270.50658135</v>
      </c>
      <c r="Z36" s="223">
        <v>-1318.3254214799999</v>
      </c>
      <c r="AA36" s="223">
        <v>-1338.9907867200002</v>
      </c>
      <c r="AB36" s="223">
        <v>-1368.7573615299998</v>
      </c>
      <c r="AC36" s="223">
        <v>-1466.4608387799999</v>
      </c>
      <c r="AD36" s="223">
        <v>-1414.7871842500001</v>
      </c>
    </row>
    <row r="37" spans="1:34">
      <c r="A37" s="91" t="s">
        <v>540</v>
      </c>
      <c r="B37" s="225">
        <v>-152.80000000000001</v>
      </c>
      <c r="C37" s="225">
        <v>-135.19999999999999</v>
      </c>
      <c r="D37" s="225">
        <v>-174.1</v>
      </c>
      <c r="E37" s="225">
        <v>-204.4</v>
      </c>
      <c r="F37" s="225">
        <v>-157.9</v>
      </c>
      <c r="G37" s="225">
        <v>-117.6</v>
      </c>
      <c r="H37" s="225">
        <v>-117.5</v>
      </c>
      <c r="I37" s="225">
        <v>-126.23676576999999</v>
      </c>
      <c r="J37" s="225">
        <v>-119.97317348</v>
      </c>
      <c r="K37" s="93">
        <v>-90.380908209999987</v>
      </c>
      <c r="L37" s="93">
        <v>-103.34271919</v>
      </c>
      <c r="M37" s="93">
        <v>-109.9591985</v>
      </c>
      <c r="N37" s="93">
        <v>-104.40276453</v>
      </c>
      <c r="O37" s="69">
        <v>-66.191917930000002</v>
      </c>
      <c r="P37" s="69">
        <v>-88.095394769999999</v>
      </c>
      <c r="Q37" s="223">
        <v>-77.581997950000002</v>
      </c>
      <c r="R37" s="223">
        <v>-107.15572118</v>
      </c>
      <c r="S37" s="225">
        <v>-56.326733179999998</v>
      </c>
      <c r="T37" s="225">
        <v>-86.787430909999998</v>
      </c>
      <c r="U37" s="223">
        <v>-95.996030829999995</v>
      </c>
      <c r="V37" s="223">
        <v>-112.0832017</v>
      </c>
      <c r="W37" s="223">
        <v>-89.493262340000001</v>
      </c>
      <c r="X37" s="223">
        <v>-96.176584050000002</v>
      </c>
      <c r="Y37" s="223">
        <v>-106.78108421000003</v>
      </c>
      <c r="Z37" s="223">
        <v>-123.30205548999994</v>
      </c>
      <c r="AA37" s="223">
        <v>-159.93579991999999</v>
      </c>
      <c r="AB37" s="223">
        <v>-182.11390398</v>
      </c>
      <c r="AC37" s="223">
        <v>-199.73031310000002</v>
      </c>
      <c r="AD37" s="223">
        <v>-271.56136034000002</v>
      </c>
    </row>
    <row r="38" spans="1:34">
      <c r="A38" s="24" t="s">
        <v>253</v>
      </c>
      <c r="B38" s="226">
        <v>383.91399999999999</v>
      </c>
      <c r="C38" s="226">
        <v>415.4</v>
      </c>
      <c r="D38" s="226">
        <v>426.29999999999995</v>
      </c>
      <c r="E38" s="226">
        <v>484</v>
      </c>
      <c r="F38" s="226">
        <v>454.5</v>
      </c>
      <c r="G38" s="226">
        <v>448.4</v>
      </c>
      <c r="H38" s="226">
        <v>525.1</v>
      </c>
      <c r="I38" s="226">
        <v>494.83429661000105</v>
      </c>
      <c r="J38" s="226">
        <v>423.83271394000002</v>
      </c>
      <c r="K38" s="66">
        <v>379.38656270999996</v>
      </c>
      <c r="L38" s="66">
        <v>580.09294740999997</v>
      </c>
      <c r="M38" s="66">
        <v>501.67417268000003</v>
      </c>
      <c r="N38" s="66">
        <v>555.65923163999798</v>
      </c>
      <c r="O38" s="63">
        <v>631.49251179999999</v>
      </c>
      <c r="P38" s="63">
        <v>764.5275324999991</v>
      </c>
      <c r="Q38" s="64">
        <v>615.42886412999997</v>
      </c>
      <c r="R38" s="226">
        <v>471.66295664999905</v>
      </c>
      <c r="S38" s="226">
        <v>426.14672314000001</v>
      </c>
      <c r="T38" s="217">
        <v>492.85425418</v>
      </c>
      <c r="U38" s="217">
        <v>599.13160499000003</v>
      </c>
      <c r="V38" s="217">
        <v>527.34963362999895</v>
      </c>
      <c r="W38" s="64">
        <v>488.44392386999999</v>
      </c>
      <c r="X38" s="64">
        <v>452.43571236000003</v>
      </c>
      <c r="Y38" s="64">
        <v>523.69610641000054</v>
      </c>
      <c r="Z38" s="64">
        <v>473.72109289000014</v>
      </c>
      <c r="AA38" s="64">
        <v>561.12504075000015</v>
      </c>
      <c r="AB38" s="64">
        <v>787.92849295000087</v>
      </c>
      <c r="AC38" s="64">
        <v>919.33889983000086</v>
      </c>
      <c r="AD38" s="64">
        <v>843.49154816000146</v>
      </c>
      <c r="AE38" s="72"/>
    </row>
    <row r="39" spans="1:34">
      <c r="A39" s="28" t="s">
        <v>453</v>
      </c>
      <c r="B39" s="154">
        <v>0.26200000000000001</v>
      </c>
      <c r="C39" s="154">
        <v>0.28699999999999998</v>
      </c>
      <c r="D39" s="154">
        <v>0.26500000000000001</v>
      </c>
      <c r="E39" s="154">
        <v>0.28800000000000003</v>
      </c>
      <c r="F39" s="154">
        <v>0.28399999999999997</v>
      </c>
      <c r="G39" s="154">
        <v>0.29600000000000004</v>
      </c>
      <c r="H39" s="154">
        <v>0.32500000000000001</v>
      </c>
      <c r="I39" s="154">
        <v>0.30104001557542776</v>
      </c>
      <c r="J39" s="154">
        <v>0.26331810116521442</v>
      </c>
      <c r="K39" s="154">
        <v>0.2473082497309444</v>
      </c>
      <c r="L39" s="154">
        <v>0.34715070556849909</v>
      </c>
      <c r="M39" s="154">
        <v>0.28780602421227341</v>
      </c>
      <c r="N39" s="154">
        <v>0.33699932114336056</v>
      </c>
      <c r="O39" s="196">
        <v>0.43250649750439168</v>
      </c>
      <c r="P39" s="155">
        <v>0.51174625405340324</v>
      </c>
      <c r="Q39" s="155">
        <v>0.44624467562513015</v>
      </c>
      <c r="R39" s="155">
        <v>0.35621868529789302</v>
      </c>
      <c r="S39" s="155">
        <v>0.37176941695213878</v>
      </c>
      <c r="T39" s="155">
        <v>0.3624820056593655</v>
      </c>
      <c r="U39" s="155">
        <v>0.39029285428546473</v>
      </c>
      <c r="V39" s="155">
        <v>0.35230786310210732</v>
      </c>
      <c r="W39" s="196">
        <v>0.341360047552207</v>
      </c>
      <c r="X39" s="155">
        <v>0.28405000759868787</v>
      </c>
      <c r="Y39" s="155">
        <v>0.27548688954208755</v>
      </c>
      <c r="Z39" s="155">
        <v>0.24732891983448538</v>
      </c>
      <c r="AA39" s="155">
        <v>0.27238397003715981</v>
      </c>
      <c r="AB39" s="155">
        <v>0.33689437930711008</v>
      </c>
      <c r="AC39" s="155">
        <v>0.35557076554649775</v>
      </c>
      <c r="AD39" s="155">
        <v>0.33341694227128182</v>
      </c>
    </row>
    <row r="40" spans="1:34" s="25" customFormat="1">
      <c r="A40" s="24" t="s">
        <v>454</v>
      </c>
      <c r="B40" s="226">
        <v>-143.30000000000001</v>
      </c>
      <c r="C40" s="226">
        <v>-151.5</v>
      </c>
      <c r="D40" s="226">
        <v>-120.7</v>
      </c>
      <c r="E40" s="226">
        <v>-157.19999999999999</v>
      </c>
      <c r="F40" s="226">
        <v>-144.5</v>
      </c>
      <c r="G40" s="226">
        <v>-150.30000000000001</v>
      </c>
      <c r="H40" s="226">
        <v>-158.4</v>
      </c>
      <c r="I40" s="226">
        <v>-165.13972787</v>
      </c>
      <c r="J40" s="226">
        <v>-162.4242017</v>
      </c>
      <c r="K40" s="66">
        <v>-154.52144387000001</v>
      </c>
      <c r="L40" s="66">
        <v>-150.65432813999999</v>
      </c>
      <c r="M40" s="66">
        <v>-156.46442729</v>
      </c>
      <c r="N40" s="66">
        <v>-165.87900033000003</v>
      </c>
      <c r="O40" s="63">
        <v>-154.58349818000002</v>
      </c>
      <c r="P40" s="63">
        <v>-159.88582722999999</v>
      </c>
      <c r="Q40" s="64">
        <v>-170.63217946</v>
      </c>
      <c r="R40" s="226">
        <v>-185.45520496</v>
      </c>
      <c r="S40" s="226">
        <v>-167.78657928000001</v>
      </c>
      <c r="T40" s="217">
        <v>-164.24346327000001</v>
      </c>
      <c r="U40" s="217">
        <v>-154.51277087</v>
      </c>
      <c r="V40" s="217">
        <v>-166.35798462</v>
      </c>
      <c r="W40" s="64">
        <v>-154.46517967</v>
      </c>
      <c r="X40" s="217">
        <v>-152.09001003</v>
      </c>
      <c r="Y40" s="217">
        <v>-155.3084895800001</v>
      </c>
      <c r="Z40" s="217">
        <v>-151.18189588999999</v>
      </c>
      <c r="AA40" s="217">
        <v>-149.23786448999994</v>
      </c>
      <c r="AB40" s="217">
        <v>-152.08799779000009</v>
      </c>
      <c r="AC40" s="217">
        <v>-154.5291775</v>
      </c>
      <c r="AD40" s="217">
        <v>-158.63696082000007</v>
      </c>
      <c r="AE40" s="446"/>
      <c r="AF40" s="446"/>
      <c r="AG40" s="403"/>
      <c r="AH40" s="424"/>
    </row>
    <row r="41" spans="1:34" s="25" customFormat="1">
      <c r="A41" s="24" t="s">
        <v>455</v>
      </c>
      <c r="B41" s="226">
        <v>-82.8</v>
      </c>
      <c r="C41" s="226">
        <v>-70.5</v>
      </c>
      <c r="D41" s="226">
        <v>-76.099999999999994</v>
      </c>
      <c r="E41" s="226">
        <v>-72.8</v>
      </c>
      <c r="F41" s="226">
        <v>-90.3</v>
      </c>
      <c r="G41" s="226">
        <v>-67.099999999999994</v>
      </c>
      <c r="H41" s="226">
        <v>-76</v>
      </c>
      <c r="I41" s="226">
        <v>-75.174253790000009</v>
      </c>
      <c r="J41" s="226">
        <v>-90.074251610000005</v>
      </c>
      <c r="K41" s="66">
        <v>-86.59550892</v>
      </c>
      <c r="L41" s="66">
        <v>-73.860183590000005</v>
      </c>
      <c r="M41" s="66">
        <v>-78.338150560000003</v>
      </c>
      <c r="N41" s="66">
        <v>-93.969469040000007</v>
      </c>
      <c r="O41" s="63">
        <v>-73.325809489999997</v>
      </c>
      <c r="P41" s="63">
        <v>-84.62744287999999</v>
      </c>
      <c r="Q41" s="64">
        <v>-84.631612160000003</v>
      </c>
      <c r="R41" s="226">
        <v>-89.764204819999989</v>
      </c>
      <c r="S41" s="226">
        <v>-77.112866769999997</v>
      </c>
      <c r="T41" s="217">
        <v>-81.080948739999997</v>
      </c>
      <c r="U41" s="217">
        <v>-88.301280050000003</v>
      </c>
      <c r="V41" s="217">
        <v>-98.495016550000003</v>
      </c>
      <c r="W41" s="64">
        <v>-76.77177712999999</v>
      </c>
      <c r="X41" s="217">
        <v>-81.824259150000003</v>
      </c>
      <c r="Y41" s="217">
        <v>-89.25919324000003</v>
      </c>
      <c r="Z41" s="217">
        <v>-119.81526768999997</v>
      </c>
      <c r="AA41" s="217">
        <v>-83.607296969999965</v>
      </c>
      <c r="AB41" s="217">
        <v>-89.502879879999981</v>
      </c>
      <c r="AC41" s="217">
        <v>-98.255438049999995</v>
      </c>
      <c r="AD41" s="217">
        <v>-133.07551469000006</v>
      </c>
      <c r="AE41" s="446"/>
      <c r="AF41" s="446"/>
      <c r="AG41" s="403"/>
    </row>
    <row r="42" spans="1:34" s="25" customFormat="1">
      <c r="A42" s="24" t="s">
        <v>456</v>
      </c>
      <c r="B42" s="226">
        <v>-1.5209999999999999</v>
      </c>
      <c r="C42" s="226">
        <v>-1.4</v>
      </c>
      <c r="D42" s="226">
        <v>-5.0999999999999996</v>
      </c>
      <c r="E42" s="226">
        <v>0</v>
      </c>
      <c r="F42" s="226">
        <v>3.552</v>
      </c>
      <c r="G42" s="226">
        <v>-7.1</v>
      </c>
      <c r="H42" s="226">
        <v>-0.8</v>
      </c>
      <c r="I42" s="226">
        <v>-6.00005772</v>
      </c>
      <c r="J42" s="226">
        <v>-5.5664405199999996</v>
      </c>
      <c r="K42" s="66">
        <v>-2.0801092699999999</v>
      </c>
      <c r="L42" s="66">
        <v>-1.7873205400000001</v>
      </c>
      <c r="M42" s="66">
        <v>-0.67234517000000005</v>
      </c>
      <c r="N42" s="66">
        <v>-3.3610295200000002</v>
      </c>
      <c r="O42" s="63">
        <v>-2.01658998</v>
      </c>
      <c r="P42" s="63">
        <v>-0.63979540000000001</v>
      </c>
      <c r="Q42" s="64">
        <v>0.72604329000000001</v>
      </c>
      <c r="R42" s="226">
        <v>-24.506912140000001</v>
      </c>
      <c r="S42" s="226">
        <v>-0.58111862999999997</v>
      </c>
      <c r="T42" s="217">
        <v>-9.3079102899999988</v>
      </c>
      <c r="U42" s="217">
        <v>-11.634224919999999</v>
      </c>
      <c r="V42" s="217">
        <v>-4.8996028699999998</v>
      </c>
      <c r="W42" s="64">
        <v>-0.25277872000000001</v>
      </c>
      <c r="X42" s="217">
        <v>-4.0641892400000001</v>
      </c>
      <c r="Y42" s="217">
        <v>-7.8160260300000006</v>
      </c>
      <c r="Z42" s="217">
        <v>775.74243655000009</v>
      </c>
      <c r="AA42" s="217">
        <v>3.4687122799999992</v>
      </c>
      <c r="AB42" s="217">
        <v>17.450180060000001</v>
      </c>
      <c r="AC42" s="217">
        <v>-18.24273389</v>
      </c>
      <c r="AD42" s="217">
        <v>-34.209447619999999</v>
      </c>
      <c r="AE42" s="72"/>
    </row>
    <row r="43" spans="1:34" s="25" customFormat="1">
      <c r="A43" s="24"/>
      <c r="B43" s="24"/>
      <c r="C43" s="24"/>
      <c r="D43" s="24"/>
      <c r="E43" s="24"/>
      <c r="F43" s="24"/>
      <c r="G43" s="24"/>
      <c r="H43" s="24"/>
      <c r="I43" s="24"/>
      <c r="J43" s="24"/>
      <c r="K43" s="122"/>
      <c r="L43" s="122"/>
      <c r="M43" s="122"/>
      <c r="N43" s="122"/>
      <c r="O43" s="122"/>
      <c r="P43" s="122"/>
      <c r="Q43" s="122"/>
      <c r="R43" s="217"/>
      <c r="S43" s="217"/>
      <c r="T43" s="217"/>
      <c r="U43" s="217"/>
      <c r="V43" s="217"/>
      <c r="X43" s="217"/>
      <c r="Y43" s="217"/>
      <c r="Z43" s="217"/>
      <c r="AA43" s="217"/>
      <c r="AB43" s="217"/>
      <c r="AC43" s="217"/>
      <c r="AD43" s="217"/>
    </row>
    <row r="44" spans="1:34" s="25" customFormat="1">
      <c r="A44" s="18" t="s">
        <v>262</v>
      </c>
      <c r="B44" s="18"/>
      <c r="C44" s="18"/>
      <c r="D44" s="18"/>
      <c r="E44" s="18"/>
      <c r="F44" s="18"/>
      <c r="G44" s="18"/>
      <c r="H44" s="18"/>
      <c r="I44" s="18"/>
      <c r="J44" s="18"/>
      <c r="K44" s="225">
        <v>-96.646114150000002</v>
      </c>
      <c r="L44" s="225">
        <v>-83.123584869999959</v>
      </c>
      <c r="M44" s="225">
        <v>-81.553988430000004</v>
      </c>
      <c r="N44" s="225">
        <v>-84.681801590000006</v>
      </c>
      <c r="O44" s="225">
        <v>-122.33573178</v>
      </c>
      <c r="P44" s="225">
        <v>-110.65132876</v>
      </c>
      <c r="Q44" s="225">
        <v>-109.76530051</v>
      </c>
      <c r="R44" s="225">
        <v>-99.38134694</v>
      </c>
      <c r="S44" s="225">
        <v>-105.82728959000001</v>
      </c>
      <c r="T44" s="225">
        <v>-99.13519445</v>
      </c>
      <c r="U44" s="225">
        <v>-85.335682810000009</v>
      </c>
      <c r="V44" s="225">
        <v>-95.997319829999995</v>
      </c>
      <c r="W44" s="93">
        <v>-79.507196550000003</v>
      </c>
      <c r="X44" s="225">
        <v>-86.086042620000001</v>
      </c>
      <c r="Y44" s="225">
        <v>-86.318750880000053</v>
      </c>
      <c r="Z44" s="225">
        <v>-67.571643269999996</v>
      </c>
      <c r="AA44" s="225">
        <v>-75.108791359999998</v>
      </c>
      <c r="AB44" s="225">
        <v>-72.397722410000014</v>
      </c>
      <c r="AC44" s="225">
        <v>-59.97686319000006</v>
      </c>
      <c r="AD44" s="225">
        <v>-87.430962239999928</v>
      </c>
    </row>
    <row r="45" spans="1:34" s="25" customFormat="1">
      <c r="A45" s="18" t="s">
        <v>264</v>
      </c>
      <c r="B45" s="18"/>
      <c r="C45" s="18"/>
      <c r="D45" s="18"/>
      <c r="E45" s="18"/>
      <c r="F45" s="18"/>
      <c r="G45" s="18"/>
      <c r="H45" s="18"/>
      <c r="I45" s="18"/>
      <c r="J45" s="18"/>
      <c r="K45" s="225">
        <v>31.534609829999997</v>
      </c>
      <c r="L45" s="225">
        <v>37.481287779999995</v>
      </c>
      <c r="M45" s="225">
        <v>46.896748980000005</v>
      </c>
      <c r="N45" s="225">
        <v>53.200208599999996</v>
      </c>
      <c r="O45" s="225">
        <v>50.872000909999997</v>
      </c>
      <c r="P45" s="225">
        <v>37.505942729999994</v>
      </c>
      <c r="Q45" s="225">
        <v>54.017659450000004</v>
      </c>
      <c r="R45" s="225">
        <v>58.497284840000006</v>
      </c>
      <c r="S45" s="225">
        <v>66.736234879999998</v>
      </c>
      <c r="T45" s="225">
        <v>52.464877139999999</v>
      </c>
      <c r="U45" s="225">
        <v>52.740244279999999</v>
      </c>
      <c r="V45" s="225">
        <v>44.448599789999996</v>
      </c>
      <c r="W45" s="93">
        <v>32.635399249999999</v>
      </c>
      <c r="X45" s="225">
        <v>31.90961313</v>
      </c>
      <c r="Y45" s="225">
        <v>40.453792459999988</v>
      </c>
      <c r="Z45" s="225">
        <v>35.964817440000012</v>
      </c>
      <c r="AA45" s="225">
        <v>24.17849361</v>
      </c>
      <c r="AB45" s="225">
        <v>29.817676500000001</v>
      </c>
      <c r="AC45" s="225">
        <v>36.371116569999998</v>
      </c>
      <c r="AD45" s="225">
        <v>48.604760360000007</v>
      </c>
    </row>
    <row r="46" spans="1:34" s="25" customFormat="1">
      <c r="A46" s="224" t="s">
        <v>265</v>
      </c>
      <c r="B46" s="224"/>
      <c r="C46" s="224"/>
      <c r="D46" s="224"/>
      <c r="E46" s="224"/>
      <c r="F46" s="224"/>
      <c r="G46" s="224"/>
      <c r="H46" s="224"/>
      <c r="I46" s="224"/>
      <c r="J46" s="224"/>
      <c r="K46" s="226">
        <v>-65.111504320000009</v>
      </c>
      <c r="L46" s="226">
        <v>-45.642297089999964</v>
      </c>
      <c r="M46" s="226">
        <v>-34.657239449999992</v>
      </c>
      <c r="N46" s="226">
        <v>-31.481592990000003</v>
      </c>
      <c r="O46" s="226">
        <v>-71.463730870000006</v>
      </c>
      <c r="P46" s="226">
        <v>-73.145386029999997</v>
      </c>
      <c r="Q46" s="226">
        <v>-55.747641059999999</v>
      </c>
      <c r="R46" s="226">
        <v>-40.884062099999994</v>
      </c>
      <c r="S46" s="226">
        <v>-39.091054710000009</v>
      </c>
      <c r="T46" s="226">
        <v>-46.670317310000001</v>
      </c>
      <c r="U46" s="226">
        <v>-32.59543853000001</v>
      </c>
      <c r="V46" s="226">
        <v>-51.548720039999999</v>
      </c>
      <c r="W46" s="122">
        <v>-46.871797300000004</v>
      </c>
      <c r="X46" s="226">
        <v>-54.176429490000004</v>
      </c>
      <c r="Y46" s="226">
        <v>-45.864958420000065</v>
      </c>
      <c r="Z46" s="226">
        <v>-31.606825829999984</v>
      </c>
      <c r="AA46" s="226">
        <v>-50.930297749999994</v>
      </c>
      <c r="AB46" s="226">
        <v>-42.58004591000001</v>
      </c>
      <c r="AC46" s="226">
        <v>-23.605746620000062</v>
      </c>
      <c r="AD46" s="226">
        <v>-38.826201879999921</v>
      </c>
    </row>
    <row r="47" spans="1:34" s="25" customFormat="1">
      <c r="A47" s="18" t="s">
        <v>266</v>
      </c>
      <c r="B47" s="18"/>
      <c r="C47" s="18"/>
      <c r="D47" s="18"/>
      <c r="E47" s="18"/>
      <c r="F47" s="18"/>
      <c r="G47" s="18"/>
      <c r="H47" s="18"/>
      <c r="I47" s="18"/>
      <c r="J47" s="18"/>
      <c r="K47" s="225">
        <v>-5.4229892000000008</v>
      </c>
      <c r="L47" s="225">
        <v>-9.5229935999999977</v>
      </c>
      <c r="M47" s="225">
        <v>38.793540970000002</v>
      </c>
      <c r="N47" s="225">
        <v>-15.384371259999996</v>
      </c>
      <c r="O47" s="225">
        <v>-24.253161659999989</v>
      </c>
      <c r="P47" s="225">
        <v>27.578622350000003</v>
      </c>
      <c r="Q47" s="225">
        <v>-0.37537204000000202</v>
      </c>
      <c r="R47" s="225">
        <v>-24.444750010000007</v>
      </c>
      <c r="S47" s="225">
        <v>1.0847994600000064</v>
      </c>
      <c r="T47" s="225">
        <v>9.8450981599999992</v>
      </c>
      <c r="U47" s="225">
        <v>-20.146543669999986</v>
      </c>
      <c r="V47" s="225">
        <v>-29.864091600000002</v>
      </c>
      <c r="W47" s="93">
        <v>29.665797280000003</v>
      </c>
      <c r="X47" s="225">
        <v>-7.7008736100000021</v>
      </c>
      <c r="Y47" s="225">
        <v>-5.4021845299998796</v>
      </c>
      <c r="Z47" s="225">
        <v>255.09018724000003</v>
      </c>
      <c r="AA47" s="225">
        <v>-1.4708740100000151</v>
      </c>
      <c r="AB47" s="225">
        <v>5.7128864500000294</v>
      </c>
      <c r="AC47" s="225">
        <v>0.12327609000002226</v>
      </c>
      <c r="AD47" s="225">
        <v>-2.769020130000083</v>
      </c>
    </row>
    <row r="48" spans="1:34" s="25" customFormat="1">
      <c r="A48" s="18" t="s">
        <v>267</v>
      </c>
      <c r="B48" s="18"/>
      <c r="C48" s="18"/>
      <c r="D48" s="18"/>
      <c r="E48" s="18"/>
      <c r="F48" s="18"/>
      <c r="G48" s="18"/>
      <c r="H48" s="18"/>
      <c r="I48" s="18"/>
      <c r="J48" s="18"/>
      <c r="K48" s="225">
        <v>-3.422880220000001</v>
      </c>
      <c r="L48" s="225">
        <v>-3.1290101399999992</v>
      </c>
      <c r="M48" s="225">
        <v>-3.2473627500000002</v>
      </c>
      <c r="N48" s="225">
        <v>-3.6603244500000001</v>
      </c>
      <c r="O48" s="225">
        <v>-0.35880318999999999</v>
      </c>
      <c r="P48" s="225">
        <v>-0.36516082999999999</v>
      </c>
      <c r="Q48" s="225">
        <v>0.45359740000000004</v>
      </c>
      <c r="R48" s="225">
        <v>-0.16276879</v>
      </c>
      <c r="S48" s="225">
        <v>-3.4178240600000001</v>
      </c>
      <c r="T48" s="225">
        <v>-4.3671323399999995</v>
      </c>
      <c r="U48" s="225">
        <v>-4.5239421500000008</v>
      </c>
      <c r="V48" s="225">
        <v>-4.2453163600000003</v>
      </c>
      <c r="W48" s="93">
        <v>-4.4236245900000002</v>
      </c>
      <c r="X48" s="225">
        <v>-4.0479841099999998</v>
      </c>
      <c r="Y48" s="225">
        <v>-4.1633924999999996</v>
      </c>
      <c r="Z48" s="225">
        <v>-1.7250591999999987</v>
      </c>
      <c r="AA48" s="225">
        <v>-7.5431900000000024E-2</v>
      </c>
      <c r="AB48" s="225">
        <v>-3.0808749999999958E-2</v>
      </c>
      <c r="AC48" s="225">
        <v>-3.19882518</v>
      </c>
      <c r="AD48" s="225">
        <v>-22.730199850000002</v>
      </c>
    </row>
    <row r="49" spans="1:33" s="25" customFormat="1">
      <c r="A49" s="24" t="s">
        <v>268</v>
      </c>
      <c r="B49" s="226">
        <v>-28.957999999999998</v>
      </c>
      <c r="C49" s="226">
        <v>-50.024999999999991</v>
      </c>
      <c r="D49" s="226">
        <v>-56.811999999999998</v>
      </c>
      <c r="E49" s="226">
        <v>-35.324999999999996</v>
      </c>
      <c r="F49" s="226">
        <v>-48.843000000000004</v>
      </c>
      <c r="G49" s="226">
        <v>-56.548999999999992</v>
      </c>
      <c r="H49" s="226">
        <v>-47.203000000000003</v>
      </c>
      <c r="I49" s="226">
        <v>-48.121043470000004</v>
      </c>
      <c r="J49" s="226">
        <v>-41.152411939999993</v>
      </c>
      <c r="K49" s="226">
        <v>-73.957373740000008</v>
      </c>
      <c r="L49" s="226">
        <v>-58.294300829999962</v>
      </c>
      <c r="M49" s="226">
        <v>0.88893877000000798</v>
      </c>
      <c r="N49" s="226">
        <v>-50.526288700000002</v>
      </c>
      <c r="O49" s="226">
        <v>-96.075695719999999</v>
      </c>
      <c r="P49" s="226">
        <v>-45.931924509999995</v>
      </c>
      <c r="Q49" s="226">
        <v>-55.669415700000002</v>
      </c>
      <c r="R49" s="226">
        <v>-65.491580900000002</v>
      </c>
      <c r="S49" s="226">
        <v>-41.424079310000003</v>
      </c>
      <c r="T49" s="226">
        <v>-41.19235149</v>
      </c>
      <c r="U49" s="226">
        <v>-57.265924349999999</v>
      </c>
      <c r="V49" s="226">
        <v>-85.658128000000005</v>
      </c>
      <c r="W49" s="122">
        <v>-21.62962461</v>
      </c>
      <c r="X49" s="226">
        <v>-65.925287210000008</v>
      </c>
      <c r="Y49" s="226">
        <v>-55.430535449999944</v>
      </c>
      <c r="Z49" s="226">
        <v>221.75830221000004</v>
      </c>
      <c r="AA49" s="226">
        <v>-52.476603660000009</v>
      </c>
      <c r="AB49" s="226">
        <v>-36.897968209999981</v>
      </c>
      <c r="AC49" s="226">
        <v>-26.68129571000004</v>
      </c>
      <c r="AD49" s="226">
        <v>-64.325421860000006</v>
      </c>
    </row>
    <row r="50" spans="1:33" s="25" customFormat="1">
      <c r="A50" s="26"/>
      <c r="B50" s="26"/>
      <c r="C50" s="26"/>
      <c r="D50" s="26"/>
      <c r="E50" s="26"/>
      <c r="F50" s="26"/>
      <c r="G50" s="26"/>
      <c r="H50" s="26"/>
      <c r="I50" s="26"/>
      <c r="J50" s="26"/>
      <c r="K50" s="122"/>
      <c r="L50" s="122"/>
      <c r="M50" s="122"/>
      <c r="N50" s="122"/>
      <c r="O50" s="64"/>
      <c r="P50" s="64"/>
      <c r="Q50" s="64"/>
      <c r="R50" s="217"/>
      <c r="S50" s="217"/>
      <c r="T50" s="217"/>
      <c r="U50" s="217"/>
      <c r="V50" s="217"/>
      <c r="W50" s="64"/>
      <c r="X50" s="217"/>
      <c r="Y50" s="217"/>
      <c r="Z50" s="217"/>
      <c r="AA50" s="217"/>
      <c r="AB50" s="217"/>
      <c r="AC50" s="217"/>
      <c r="AD50" s="217"/>
    </row>
    <row r="51" spans="1:33" s="25" customFormat="1">
      <c r="A51" s="26" t="s">
        <v>270</v>
      </c>
      <c r="B51" s="226">
        <v>-16.385000000000002</v>
      </c>
      <c r="C51" s="226">
        <v>-48.540999999999997</v>
      </c>
      <c r="D51" s="226">
        <v>-57.015999999999998</v>
      </c>
      <c r="E51" s="226">
        <v>-74.688999999999993</v>
      </c>
      <c r="F51" s="226">
        <v>-21.035</v>
      </c>
      <c r="G51" s="226">
        <v>-58.963000000000001</v>
      </c>
      <c r="H51" s="226">
        <v>-83.012</v>
      </c>
      <c r="I51" s="226">
        <v>-66.294830560000008</v>
      </c>
      <c r="J51" s="226">
        <v>4.4601857800000007</v>
      </c>
      <c r="K51" s="66">
        <v>-31.840785069999999</v>
      </c>
      <c r="L51" s="66">
        <v>-100.134356</v>
      </c>
      <c r="M51" s="66">
        <v>-94.867019499999998</v>
      </c>
      <c r="N51" s="66">
        <v>-21.511836859999999</v>
      </c>
      <c r="O51" s="63">
        <v>-104.63515317</v>
      </c>
      <c r="P51" s="63">
        <v>-163.12676330000002</v>
      </c>
      <c r="Q51" s="64">
        <v>-109.35598420000001</v>
      </c>
      <c r="R51" s="226">
        <v>7.1517459199999998</v>
      </c>
      <c r="S51" s="226">
        <v>-55.713944060000003</v>
      </c>
      <c r="T51" s="217">
        <v>-70.814906409999992</v>
      </c>
      <c r="U51" s="217">
        <v>-99.607051470000002</v>
      </c>
      <c r="V51" s="217">
        <v>-9.836328009999999</v>
      </c>
      <c r="W51" s="64">
        <v>-76.348225970000001</v>
      </c>
      <c r="X51" s="217">
        <v>-54.641201500000001</v>
      </c>
      <c r="Y51" s="217">
        <v>-48.507107449999999</v>
      </c>
      <c r="Z51" s="217">
        <v>-361.49834955000006</v>
      </c>
      <c r="AA51" s="217">
        <v>-99.331797099999974</v>
      </c>
      <c r="AB51" s="217">
        <v>-180.47282233999999</v>
      </c>
      <c r="AC51" s="217">
        <v>-202.39492832000002</v>
      </c>
      <c r="AD51" s="217">
        <v>-106.18936066999996</v>
      </c>
    </row>
    <row r="52" spans="1:33">
      <c r="A52" s="24" t="s">
        <v>276</v>
      </c>
      <c r="B52" s="226">
        <v>110.94999999999999</v>
      </c>
      <c r="C52" s="226">
        <v>93.450999999999993</v>
      </c>
      <c r="D52" s="226">
        <v>110.437</v>
      </c>
      <c r="E52" s="226">
        <v>143.93899999999999</v>
      </c>
      <c r="F52" s="226">
        <v>153.328</v>
      </c>
      <c r="G52" s="226">
        <v>108.32299999999999</v>
      </c>
      <c r="H52" s="226">
        <v>159.631</v>
      </c>
      <c r="I52" s="226">
        <v>134.104383200001</v>
      </c>
      <c r="J52" s="226">
        <v>129.075593949997</v>
      </c>
      <c r="K52" s="66">
        <v>30.391341839999999</v>
      </c>
      <c r="L52" s="66">
        <v>195.36245831000099</v>
      </c>
      <c r="M52" s="66">
        <v>172.22116893</v>
      </c>
      <c r="N52" s="66">
        <v>220.41149918000099</v>
      </c>
      <c r="O52" s="63">
        <v>200.85576526</v>
      </c>
      <c r="P52" s="63">
        <v>310.31577917999999</v>
      </c>
      <c r="Q52" s="64">
        <v>195.8657159</v>
      </c>
      <c r="R52" s="226">
        <v>113.596799749997</v>
      </c>
      <c r="S52" s="226">
        <v>83.528135090000006</v>
      </c>
      <c r="T52" s="217">
        <v>126.21467398</v>
      </c>
      <c r="U52" s="217">
        <v>187.81035333000003</v>
      </c>
      <c r="V52" s="217">
        <v>162.10257358000101</v>
      </c>
      <c r="W52" s="64">
        <v>158.97633777000001</v>
      </c>
      <c r="X52" s="217">
        <v>93.890765229999005</v>
      </c>
      <c r="Y52" s="217">
        <v>167.37475466000043</v>
      </c>
      <c r="Z52" s="217">
        <v>838.72631851999972</v>
      </c>
      <c r="AA52" s="217">
        <v>179.94019081000059</v>
      </c>
      <c r="AB52" s="217">
        <v>346.41700479000019</v>
      </c>
      <c r="AC52" s="217">
        <v>419.23532636000118</v>
      </c>
      <c r="AD52" s="217">
        <v>347.05484250000097</v>
      </c>
    </row>
    <row r="53" spans="1:33">
      <c r="A53" s="151" t="s">
        <v>275</v>
      </c>
      <c r="B53" s="366" t="s">
        <v>633</v>
      </c>
      <c r="C53" s="366" t="s">
        <v>607</v>
      </c>
      <c r="D53" s="366" t="s">
        <v>608</v>
      </c>
      <c r="E53" s="366" t="s">
        <v>609</v>
      </c>
      <c r="F53" s="366" t="s">
        <v>610</v>
      </c>
      <c r="G53" s="366" t="s">
        <v>611</v>
      </c>
      <c r="H53" s="366" t="s">
        <v>612</v>
      </c>
      <c r="I53" s="366" t="s">
        <v>613</v>
      </c>
      <c r="J53" s="366" t="s">
        <v>614</v>
      </c>
      <c r="K53" s="366" t="s">
        <v>615</v>
      </c>
      <c r="L53" s="366" t="s">
        <v>616</v>
      </c>
      <c r="M53" s="366" t="s">
        <v>617</v>
      </c>
      <c r="N53" s="366" t="s">
        <v>618</v>
      </c>
      <c r="O53" s="366" t="s">
        <v>619</v>
      </c>
      <c r="P53" s="366" t="s">
        <v>620</v>
      </c>
      <c r="Q53" s="366" t="s">
        <v>621</v>
      </c>
      <c r="R53" s="366" t="s">
        <v>622</v>
      </c>
      <c r="S53" s="366" t="s">
        <v>623</v>
      </c>
      <c r="T53" s="366" t="s">
        <v>624</v>
      </c>
      <c r="U53" s="366" t="s">
        <v>625</v>
      </c>
      <c r="V53" s="366" t="s">
        <v>626</v>
      </c>
      <c r="W53" s="366" t="s">
        <v>627</v>
      </c>
      <c r="X53" s="366" t="s">
        <v>628</v>
      </c>
      <c r="Y53" s="366" t="s">
        <v>629</v>
      </c>
      <c r="Z53" s="366" t="s">
        <v>643</v>
      </c>
      <c r="AA53" s="366" t="s">
        <v>648</v>
      </c>
      <c r="AB53" s="366" t="s">
        <v>662</v>
      </c>
      <c r="AC53" s="366" t="s">
        <v>694</v>
      </c>
      <c r="AD53" s="366" t="s">
        <v>704</v>
      </c>
    </row>
    <row r="54" spans="1:33" ht="15" customHeight="1">
      <c r="A54" s="151" t="s">
        <v>250</v>
      </c>
      <c r="B54" s="364" t="s">
        <v>632</v>
      </c>
      <c r="C54" s="364" t="s">
        <v>10</v>
      </c>
      <c r="D54" s="364" t="s">
        <v>630</v>
      </c>
      <c r="E54" s="364" t="s">
        <v>631</v>
      </c>
      <c r="F54" s="364" t="s">
        <v>632</v>
      </c>
      <c r="G54" s="364" t="s">
        <v>10</v>
      </c>
      <c r="H54" s="364" t="s">
        <v>630</v>
      </c>
      <c r="I54" s="364" t="s">
        <v>631</v>
      </c>
      <c r="J54" s="364" t="s">
        <v>632</v>
      </c>
      <c r="K54" s="364" t="s">
        <v>10</v>
      </c>
      <c r="L54" s="364" t="s">
        <v>630</v>
      </c>
      <c r="M54" s="364" t="s">
        <v>631</v>
      </c>
      <c r="N54" s="364" t="s">
        <v>632</v>
      </c>
      <c r="O54" s="364" t="s">
        <v>10</v>
      </c>
      <c r="P54" s="364" t="s">
        <v>630</v>
      </c>
      <c r="Q54" s="364" t="s">
        <v>631</v>
      </c>
      <c r="R54" s="364" t="s">
        <v>632</v>
      </c>
      <c r="S54" s="364" t="s">
        <v>10</v>
      </c>
      <c r="T54" s="364" t="s">
        <v>630</v>
      </c>
      <c r="U54" s="364" t="s">
        <v>631</v>
      </c>
      <c r="V54" s="364" t="s">
        <v>632</v>
      </c>
      <c r="W54" s="364" t="s">
        <v>10</v>
      </c>
      <c r="X54" s="364" t="s">
        <v>630</v>
      </c>
      <c r="Y54" s="364" t="s">
        <v>631</v>
      </c>
      <c r="Z54" s="364" t="s">
        <v>632</v>
      </c>
      <c r="AA54" s="364" t="s">
        <v>10</v>
      </c>
      <c r="AB54" s="364" t="s">
        <v>630</v>
      </c>
      <c r="AC54" s="364" t="s">
        <v>631</v>
      </c>
      <c r="AD54" s="364" t="s">
        <v>632</v>
      </c>
    </row>
    <row r="55" spans="1:33" s="25" customFormat="1">
      <c r="A55" s="24" t="s">
        <v>276</v>
      </c>
      <c r="B55" s="226">
        <v>110.94999999999999</v>
      </c>
      <c r="C55" s="226">
        <v>93.450999999999993</v>
      </c>
      <c r="D55" s="226">
        <v>110.437</v>
      </c>
      <c r="E55" s="226">
        <v>143.93899999999999</v>
      </c>
      <c r="F55" s="226">
        <v>153.328</v>
      </c>
      <c r="G55" s="226">
        <v>108.32299999999999</v>
      </c>
      <c r="H55" s="226">
        <v>159.631</v>
      </c>
      <c r="I55" s="226">
        <v>134.104383200001</v>
      </c>
      <c r="J55" s="226">
        <v>129.075593949997</v>
      </c>
      <c r="K55" s="66">
        <v>30.391341839999999</v>
      </c>
      <c r="L55" s="66">
        <v>195.36245831000099</v>
      </c>
      <c r="M55" s="66">
        <v>172.22116893</v>
      </c>
      <c r="N55" s="66">
        <v>220.41149918000002</v>
      </c>
      <c r="O55" s="63">
        <v>200.85576526</v>
      </c>
      <c r="P55" s="63">
        <v>310.31577917999999</v>
      </c>
      <c r="Q55" s="64">
        <v>195.8657159</v>
      </c>
      <c r="R55" s="217">
        <v>113.596799749997</v>
      </c>
      <c r="S55" s="217">
        <v>83.528135090000006</v>
      </c>
      <c r="T55" s="217">
        <v>126.21467398</v>
      </c>
      <c r="U55" s="217">
        <v>187.81035333000003</v>
      </c>
      <c r="V55" s="217">
        <v>162.10257358000101</v>
      </c>
      <c r="W55" s="64">
        <v>158.97633777000001</v>
      </c>
      <c r="X55" s="217">
        <v>93.890765229999005</v>
      </c>
      <c r="Y55" s="217">
        <v>167.37475466000043</v>
      </c>
      <c r="Z55" s="217">
        <v>838.72631851999972</v>
      </c>
      <c r="AA55" s="217">
        <v>179.94019081000059</v>
      </c>
      <c r="AB55" s="217">
        <v>346.41700479000019</v>
      </c>
      <c r="AC55" s="217">
        <v>419.23532636000118</v>
      </c>
      <c r="AD55" s="217">
        <v>347.05484250000097</v>
      </c>
    </row>
    <row r="56" spans="1:33" s="25" customFormat="1">
      <c r="A56" s="26" t="s">
        <v>270</v>
      </c>
      <c r="B56" s="226">
        <v>16.385000000000002</v>
      </c>
      <c r="C56" s="226">
        <v>48.540999999999997</v>
      </c>
      <c r="D56" s="226">
        <v>57.015999999999998</v>
      </c>
      <c r="E56" s="226">
        <v>74.688999999999993</v>
      </c>
      <c r="F56" s="226">
        <v>21.035</v>
      </c>
      <c r="G56" s="226">
        <v>-58.963000000000001</v>
      </c>
      <c r="H56" s="226">
        <v>-83.012</v>
      </c>
      <c r="I56" s="226">
        <v>-66.294830560000008</v>
      </c>
      <c r="J56" s="226">
        <v>4.4601857800000007</v>
      </c>
      <c r="K56" s="66">
        <v>-31.840785069999999</v>
      </c>
      <c r="L56" s="66">
        <v>-100.134356</v>
      </c>
      <c r="M56" s="66">
        <v>-94.867019499999998</v>
      </c>
      <c r="N56" s="66">
        <v>-21.511836859999999</v>
      </c>
      <c r="O56" s="63">
        <v>-104.63515317</v>
      </c>
      <c r="P56" s="63">
        <v>-163.12676330000002</v>
      </c>
      <c r="Q56" s="64">
        <v>-109.35598420000001</v>
      </c>
      <c r="R56" s="217">
        <v>7.1517459199999998</v>
      </c>
      <c r="S56" s="217">
        <v>-55.713944060000003</v>
      </c>
      <c r="T56" s="217">
        <v>-70.814906409999992</v>
      </c>
      <c r="U56" s="217">
        <v>-99.607051470000002</v>
      </c>
      <c r="V56" s="217">
        <v>-9.836328009999999</v>
      </c>
      <c r="W56" s="64">
        <v>-76.348225970000001</v>
      </c>
      <c r="X56" s="217">
        <v>-54.641201500000001</v>
      </c>
      <c r="Y56" s="217">
        <v>-48.507107449999999</v>
      </c>
      <c r="Z56" s="217">
        <v>-361.49834955000006</v>
      </c>
      <c r="AA56" s="217">
        <v>-99.331797099999974</v>
      </c>
      <c r="AB56" s="217">
        <v>-180.47282233999999</v>
      </c>
      <c r="AC56" s="217">
        <v>-202.39492832000002</v>
      </c>
      <c r="AD56" s="217">
        <v>-106.18936066999996</v>
      </c>
    </row>
    <row r="57" spans="1:33" s="25" customFormat="1">
      <c r="A57" s="24" t="s">
        <v>277</v>
      </c>
      <c r="B57" s="226">
        <v>28.957999999999998</v>
      </c>
      <c r="C57" s="226">
        <v>50.024999999999991</v>
      </c>
      <c r="D57" s="226">
        <v>56.811999999999998</v>
      </c>
      <c r="E57" s="226">
        <v>35.324999999999996</v>
      </c>
      <c r="F57" s="226">
        <v>48.843000000000004</v>
      </c>
      <c r="G57" s="226">
        <v>-56.548999999999992</v>
      </c>
      <c r="H57" s="226">
        <v>-47.203000000000003</v>
      </c>
      <c r="I57" s="226">
        <v>-48.121043469999996</v>
      </c>
      <c r="J57" s="226">
        <v>-41.15241194</v>
      </c>
      <c r="K57" s="66">
        <v>-73.957373739999994</v>
      </c>
      <c r="L57" s="66">
        <v>-58.294300829999997</v>
      </c>
      <c r="M57" s="66">
        <v>0.88893876999999999</v>
      </c>
      <c r="N57" s="66">
        <v>-50.52639671</v>
      </c>
      <c r="O57" s="63">
        <v>-96.075695719999999</v>
      </c>
      <c r="P57" s="63">
        <v>-45.931924509999995</v>
      </c>
      <c r="Q57" s="64">
        <v>-55.669415700000002</v>
      </c>
      <c r="R57" s="217">
        <v>-65.491580900000002</v>
      </c>
      <c r="S57" s="217">
        <v>-41.424079310000003</v>
      </c>
      <c r="T57" s="217">
        <v>-41.19235149</v>
      </c>
      <c r="U57" s="217">
        <v>-57.265924349999999</v>
      </c>
      <c r="V57" s="217">
        <v>-85.658128000000005</v>
      </c>
      <c r="W57" s="64">
        <v>-21.62962461</v>
      </c>
      <c r="X57" s="217">
        <v>-65.925287210000008</v>
      </c>
      <c r="Y57" s="217">
        <v>-55.430535449999944</v>
      </c>
      <c r="Z57" s="217">
        <v>221.75830221000004</v>
      </c>
      <c r="AA57" s="217">
        <v>-52.476603660000009</v>
      </c>
      <c r="AB57" s="217">
        <v>-36.897968209999981</v>
      </c>
      <c r="AC57" s="217">
        <v>-26.68129571000004</v>
      </c>
      <c r="AD57" s="217">
        <v>-64.325421860000006</v>
      </c>
    </row>
    <row r="58" spans="1:33" s="27" customFormat="1">
      <c r="A58" s="24" t="s">
        <v>278</v>
      </c>
      <c r="B58" s="226">
        <v>-102.55385096000001</v>
      </c>
      <c r="C58" s="226">
        <v>-128.33799999999999</v>
      </c>
      <c r="D58" s="226">
        <v>-90</v>
      </c>
      <c r="E58" s="226">
        <v>-115.1</v>
      </c>
      <c r="F58" s="226">
        <v>-117.1</v>
      </c>
      <c r="G58" s="226">
        <v>-118.2</v>
      </c>
      <c r="H58" s="226">
        <v>-129.69999999999999</v>
      </c>
      <c r="I58" s="226">
        <v>-128.87673676</v>
      </c>
      <c r="J58" s="226">
        <v>-129.98887428</v>
      </c>
      <c r="K58" s="66">
        <v>-119.45148205</v>
      </c>
      <c r="L58" s="66">
        <v>-119.70089945999999</v>
      </c>
      <c r="M58" s="66">
        <v>-120.86492753</v>
      </c>
      <c r="N58" s="66">
        <v>-121.26963429000001</v>
      </c>
      <c r="O58" s="63">
        <v>-118.90828820999999</v>
      </c>
      <c r="P58" s="63">
        <v>-121.89808841</v>
      </c>
      <c r="Q58" s="64">
        <v>-134.06435314000001</v>
      </c>
      <c r="R58" s="217">
        <v>-136.08652058999999</v>
      </c>
      <c r="S58" s="217">
        <v>-132.74802097</v>
      </c>
      <c r="T58" s="217">
        <v>-128.06986843000001</v>
      </c>
      <c r="U58" s="217">
        <v>-118.57015668000001</v>
      </c>
      <c r="V58" s="217">
        <v>-117.36721905</v>
      </c>
      <c r="W58" s="64">
        <v>-117.41568681999999</v>
      </c>
      <c r="X58" s="217">
        <v>-116.35604131000001</v>
      </c>
      <c r="Y58" s="217">
        <v>-116.29258591000001</v>
      </c>
      <c r="Z58" s="217">
        <v>-114.45304093999998</v>
      </c>
      <c r="AA58" s="217">
        <v>-115.39473282999998</v>
      </c>
      <c r="AB58" s="217">
        <v>-115.21067704000001</v>
      </c>
      <c r="AC58" s="217">
        <v>-112.80832991999999</v>
      </c>
      <c r="AD58" s="217">
        <v>-116.17031137000001</v>
      </c>
    </row>
    <row r="59" spans="1:33" s="25" customFormat="1">
      <c r="A59" s="24" t="s">
        <v>21</v>
      </c>
      <c r="B59" s="226">
        <v>258.84685095999998</v>
      </c>
      <c r="C59" s="226">
        <v>320.35500000000002</v>
      </c>
      <c r="D59" s="226">
        <v>314.26499999999999</v>
      </c>
      <c r="E59" s="226">
        <v>369.053</v>
      </c>
      <c r="F59" s="226">
        <v>340.30600000000004</v>
      </c>
      <c r="G59" s="226">
        <v>342.03500000000003</v>
      </c>
      <c r="H59" s="226">
        <v>419.54599999999999</v>
      </c>
      <c r="I59" s="226">
        <v>377.39699399000102</v>
      </c>
      <c r="J59" s="226">
        <v>295.75669438999898</v>
      </c>
      <c r="K59" s="66">
        <v>255.6409827</v>
      </c>
      <c r="L59" s="66">
        <v>473.4920146</v>
      </c>
      <c r="M59" s="66">
        <v>387.06417718999899</v>
      </c>
      <c r="N59" s="66">
        <v>413.71936703999899</v>
      </c>
      <c r="O59" s="63">
        <v>520.47490235999999</v>
      </c>
      <c r="P59" s="63">
        <v>641.27255539999908</v>
      </c>
      <c r="Q59" s="64">
        <v>494.95546894000103</v>
      </c>
      <c r="R59" s="217">
        <v>308.02315531999801</v>
      </c>
      <c r="S59" s="217">
        <v>313.41417942999999</v>
      </c>
      <c r="T59" s="217">
        <v>366.29180030999896</v>
      </c>
      <c r="U59" s="217">
        <v>463.25348582999999</v>
      </c>
      <c r="V59" s="217">
        <v>374.96424864000204</v>
      </c>
      <c r="W59" s="64">
        <v>374.36987517</v>
      </c>
      <c r="X59" s="217">
        <v>330.81329525000001</v>
      </c>
      <c r="Y59" s="217">
        <v>387.60498347000055</v>
      </c>
      <c r="Z59" s="217">
        <v>1092.9194067999995</v>
      </c>
      <c r="AA59" s="217">
        <v>447.14332440000032</v>
      </c>
      <c r="AB59" s="217">
        <v>678.99847238000063</v>
      </c>
      <c r="AC59" s="217">
        <v>761.11988031000089</v>
      </c>
      <c r="AD59" s="217">
        <v>633.73993640000117</v>
      </c>
      <c r="AE59" s="446"/>
      <c r="AF59" s="446"/>
      <c r="AG59" s="446"/>
    </row>
    <row r="60" spans="1:33">
      <c r="A60" s="28" t="s">
        <v>280</v>
      </c>
      <c r="B60" s="121">
        <v>0.17599999999999999</v>
      </c>
      <c r="C60" s="121">
        <v>0.217</v>
      </c>
      <c r="D60" s="121">
        <v>0.19600000000000001</v>
      </c>
      <c r="E60" s="121">
        <v>0.219</v>
      </c>
      <c r="F60" s="121">
        <v>0.21299999999999999</v>
      </c>
      <c r="G60" s="121">
        <v>0.22500000000000001</v>
      </c>
      <c r="H60" s="121">
        <v>0.26</v>
      </c>
      <c r="I60" s="121">
        <v>0.22959523567221823</v>
      </c>
      <c r="J60" s="121">
        <v>0.18374723944669355</v>
      </c>
      <c r="K60" s="121">
        <v>0.16664302377878923</v>
      </c>
      <c r="L60" s="121">
        <v>0.28335646499984757</v>
      </c>
      <c r="M60" s="121">
        <v>0.22205528611716319</v>
      </c>
      <c r="N60" s="121">
        <v>0.25091483754321986</v>
      </c>
      <c r="O60" s="197">
        <v>0.35647101565308514</v>
      </c>
      <c r="P60" s="197">
        <v>0.42924396323582165</v>
      </c>
      <c r="Q60" s="197">
        <v>0.35888996366501141</v>
      </c>
      <c r="R60" s="197">
        <v>0.23263137772937212</v>
      </c>
      <c r="S60" s="197">
        <v>0.27342180620956003</v>
      </c>
      <c r="T60" s="197">
        <v>0.26939847897601082</v>
      </c>
      <c r="U60" s="197">
        <v>0.30177764573995319</v>
      </c>
      <c r="V60" s="197">
        <v>0.25050335631925913</v>
      </c>
      <c r="W60" s="197">
        <v>0.2616368269618557</v>
      </c>
      <c r="X60" s="197">
        <v>0.20769253280063832</v>
      </c>
      <c r="Y60" s="197">
        <v>0.20389705014068754</v>
      </c>
      <c r="Z60" s="197">
        <v>0.57061123181347873</v>
      </c>
      <c r="AA60" s="197">
        <v>0.21705442643032802</v>
      </c>
      <c r="AB60" s="197">
        <v>0.29031919894976044</v>
      </c>
      <c r="AC60" s="197">
        <v>0.29437672936990866</v>
      </c>
      <c r="AD60" s="197">
        <v>0.25050592652720177</v>
      </c>
    </row>
    <row r="61" spans="1:33" s="25" customFormat="1">
      <c r="A61" s="24" t="s">
        <v>541</v>
      </c>
      <c r="B61" s="226">
        <v>328.8</v>
      </c>
      <c r="C61" s="226">
        <v>262</v>
      </c>
      <c r="D61" s="226">
        <v>330.9</v>
      </c>
      <c r="E61" s="226">
        <v>348.8</v>
      </c>
      <c r="F61" s="226">
        <v>328.8</v>
      </c>
      <c r="G61" s="226">
        <v>282.82549537999995</v>
      </c>
      <c r="H61" s="226">
        <v>339.21105567000001</v>
      </c>
      <c r="I61" s="226">
        <v>357.621653640001</v>
      </c>
      <c r="J61" s="226">
        <v>323.64220753999894</v>
      </c>
      <c r="K61" s="217">
        <v>299.08701596000003</v>
      </c>
      <c r="L61" s="217">
        <v>384.45894086999999</v>
      </c>
      <c r="M61" s="217">
        <v>380.26119846999899</v>
      </c>
      <c r="N61" s="217">
        <v>314.290959039999</v>
      </c>
      <c r="O61" s="217">
        <v>323.24790976999998</v>
      </c>
      <c r="P61" s="217">
        <v>334.32149238999909</v>
      </c>
      <c r="Q61" s="217">
        <v>448.36561393000102</v>
      </c>
      <c r="R61" s="217">
        <v>358.59657094999801</v>
      </c>
      <c r="S61" s="217">
        <v>384.27147751999996</v>
      </c>
      <c r="T61" s="217">
        <v>459.82324056999897</v>
      </c>
      <c r="U61" s="217">
        <v>476.91734688000003</v>
      </c>
      <c r="V61" s="217">
        <v>416.14583639</v>
      </c>
      <c r="W61" s="64">
        <v>437.37449850999997</v>
      </c>
      <c r="X61" s="226">
        <v>490.78174555000101</v>
      </c>
      <c r="Y61" s="226">
        <v>545.58906208000064</v>
      </c>
      <c r="Z61" s="226">
        <v>1180.50615436</v>
      </c>
      <c r="AA61" s="226">
        <v>499.39533672000039</v>
      </c>
      <c r="AB61" s="226">
        <v>585.03342020000048</v>
      </c>
      <c r="AC61" s="226">
        <v>652.277334840001</v>
      </c>
      <c r="AD61" s="226">
        <v>489.61448952000137</v>
      </c>
    </row>
    <row r="62" spans="1:33" s="25" customFormat="1">
      <c r="A62" s="349" t="s">
        <v>652</v>
      </c>
      <c r="B62" s="226"/>
      <c r="C62" s="226"/>
      <c r="D62" s="226"/>
      <c r="E62" s="226"/>
      <c r="F62" s="226"/>
      <c r="G62" s="226"/>
      <c r="H62" s="226"/>
      <c r="I62" s="226"/>
      <c r="J62" s="226"/>
      <c r="K62" s="217"/>
      <c r="L62" s="217"/>
      <c r="M62" s="217"/>
      <c r="N62" s="217"/>
      <c r="O62" s="217"/>
      <c r="P62" s="217"/>
      <c r="Q62" s="217"/>
      <c r="R62" s="217"/>
      <c r="S62" s="217"/>
      <c r="T62" s="217"/>
      <c r="U62" s="217"/>
      <c r="V62" s="217"/>
      <c r="W62" s="64"/>
      <c r="X62" s="217"/>
      <c r="Y62" s="217"/>
      <c r="Z62" s="217"/>
      <c r="AA62" s="223">
        <v>-0.76800000000000002</v>
      </c>
      <c r="AB62" s="223">
        <v>-2.077</v>
      </c>
      <c r="AC62" s="225">
        <v>0.47199999999999998</v>
      </c>
      <c r="AD62" s="225">
        <v>-0.86322783000000003</v>
      </c>
      <c r="AE62" s="449"/>
    </row>
    <row r="63" spans="1:33" s="25" customFormat="1">
      <c r="A63" s="349" t="s">
        <v>405</v>
      </c>
      <c r="B63" s="226"/>
      <c r="C63" s="226"/>
      <c r="D63" s="226"/>
      <c r="E63" s="226"/>
      <c r="F63" s="226"/>
      <c r="G63" s="226"/>
      <c r="H63" s="226"/>
      <c r="I63" s="226"/>
      <c r="J63" s="226"/>
      <c r="K63" s="217"/>
      <c r="L63" s="217"/>
      <c r="M63" s="217"/>
      <c r="N63" s="217"/>
      <c r="O63" s="217"/>
      <c r="P63" s="217"/>
      <c r="Q63" s="217"/>
      <c r="R63" s="217"/>
      <c r="S63" s="217"/>
      <c r="T63" s="217"/>
      <c r="U63" s="217"/>
      <c r="V63" s="217"/>
      <c r="W63" s="64"/>
      <c r="X63" s="217"/>
      <c r="Y63" s="217"/>
      <c r="Z63" s="223">
        <v>-716</v>
      </c>
      <c r="AA63" s="223"/>
      <c r="AB63" s="223"/>
      <c r="AC63" s="223"/>
      <c r="AD63" s="225">
        <v>18.399999999999999</v>
      </c>
    </row>
    <row r="64" spans="1:33" s="25" customFormat="1">
      <c r="A64" s="24" t="s">
        <v>655</v>
      </c>
      <c r="B64" s="226"/>
      <c r="C64" s="226"/>
      <c r="D64" s="226"/>
      <c r="E64" s="226"/>
      <c r="F64" s="226"/>
      <c r="G64" s="226"/>
      <c r="H64" s="226"/>
      <c r="I64" s="226"/>
      <c r="J64" s="226"/>
      <c r="K64" s="217"/>
      <c r="L64" s="217"/>
      <c r="M64" s="217"/>
      <c r="N64" s="217"/>
      <c r="O64" s="217"/>
      <c r="P64" s="217"/>
      <c r="Q64" s="217"/>
      <c r="R64" s="217"/>
      <c r="S64" s="217"/>
      <c r="T64" s="217"/>
      <c r="U64" s="217"/>
      <c r="V64" s="217"/>
      <c r="W64" s="226">
        <v>437.37449850999997</v>
      </c>
      <c r="X64" s="226">
        <v>490.78174555000101</v>
      </c>
      <c r="Y64" s="226">
        <v>545.58906208000064</v>
      </c>
      <c r="Z64" s="226">
        <v>464.50615435999998</v>
      </c>
      <c r="AA64" s="226">
        <v>498.62733672000041</v>
      </c>
      <c r="AB64" s="226">
        <v>582.95642020000048</v>
      </c>
      <c r="AC64" s="226">
        <v>652.74933484000098</v>
      </c>
      <c r="AD64" s="226">
        <v>507.15126169000132</v>
      </c>
      <c r="AE64" s="446"/>
      <c r="AF64" s="446"/>
      <c r="AG64" s="446"/>
    </row>
    <row r="65" spans="1:33">
      <c r="A65" s="28" t="s">
        <v>542</v>
      </c>
      <c r="B65" s="121">
        <v>0.185</v>
      </c>
      <c r="C65" s="121">
        <v>0.18099999999999999</v>
      </c>
      <c r="D65" s="121">
        <v>0.20599999999999999</v>
      </c>
      <c r="E65" s="121">
        <v>0.20699999999999999</v>
      </c>
      <c r="F65" s="121">
        <v>0.20499999999999999</v>
      </c>
      <c r="G65" s="121">
        <v>0.186</v>
      </c>
      <c r="H65" s="121">
        <v>0.21</v>
      </c>
      <c r="I65" s="121">
        <v>0.21756460479687831</v>
      </c>
      <c r="J65" s="121">
        <v>0.20107190583314688</v>
      </c>
      <c r="K65" s="121">
        <v>0.19496390674979752</v>
      </c>
      <c r="L65" s="121">
        <v>0.23007553044910131</v>
      </c>
      <c r="M65" s="121">
        <v>0.2181524775517065</v>
      </c>
      <c r="N65" s="121">
        <v>0.19061294010246274</v>
      </c>
      <c r="O65" s="197">
        <v>0.221391099130747</v>
      </c>
      <c r="P65" s="197">
        <v>0.22378235460097784</v>
      </c>
      <c r="Q65" s="197">
        <v>0.3251078712931339</v>
      </c>
      <c r="R65" s="197">
        <v>0.27082643920864535</v>
      </c>
      <c r="S65" s="197">
        <v>0.33523754939684008</v>
      </c>
      <c r="T65" s="197">
        <v>0.33818851937864824</v>
      </c>
      <c r="U65" s="197">
        <v>0.31067870735204006</v>
      </c>
      <c r="V65" s="197">
        <v>0.27801564845736892</v>
      </c>
      <c r="W65" s="197">
        <v>0.30566902834322751</v>
      </c>
      <c r="X65" s="197">
        <v>0.30812456829634666</v>
      </c>
      <c r="Y65" s="197">
        <v>0.28700353476168999</v>
      </c>
      <c r="Z65" s="197">
        <v>0.24</v>
      </c>
      <c r="AA65" s="197">
        <v>0.26229962826209191</v>
      </c>
      <c r="AB65" s="197">
        <v>0.30666038752970487</v>
      </c>
      <c r="AC65" s="197">
        <v>0.34337449086351379</v>
      </c>
      <c r="AD65" s="197">
        <v>0.26678358288373893</v>
      </c>
    </row>
    <row r="66" spans="1:33">
      <c r="A66" s="28"/>
      <c r="B66" s="121"/>
      <c r="C66" s="121"/>
      <c r="D66" s="121"/>
      <c r="E66" s="121"/>
      <c r="F66" s="121"/>
      <c r="G66" s="121"/>
      <c r="H66" s="121"/>
      <c r="I66" s="121"/>
      <c r="J66" s="121"/>
      <c r="K66" s="121"/>
      <c r="L66" s="121"/>
      <c r="M66" s="121"/>
      <c r="N66" s="121"/>
      <c r="O66" s="197"/>
      <c r="P66" s="197"/>
      <c r="Q66" s="197"/>
      <c r="R66" s="197"/>
      <c r="S66" s="197"/>
      <c r="T66" s="197"/>
      <c r="U66" s="197"/>
      <c r="V66" s="197"/>
      <c r="W66" s="197"/>
      <c r="X66" s="197"/>
      <c r="Y66" s="197"/>
      <c r="Z66" s="197"/>
      <c r="AA66" s="197"/>
      <c r="AB66" s="197"/>
      <c r="AC66" s="197"/>
      <c r="AD66" s="197"/>
    </row>
    <row r="67" spans="1:33">
      <c r="A67" s="24" t="s">
        <v>664</v>
      </c>
      <c r="B67" s="121"/>
      <c r="C67" s="121"/>
      <c r="D67" s="121"/>
      <c r="E67" s="121"/>
      <c r="F67" s="121"/>
      <c r="G67" s="121"/>
      <c r="H67" s="121"/>
      <c r="I67" s="121"/>
      <c r="J67" s="121"/>
      <c r="K67" s="121"/>
      <c r="L67" s="121"/>
      <c r="M67" s="121"/>
      <c r="N67" s="121"/>
      <c r="O67" s="197"/>
      <c r="P67" s="197"/>
      <c r="Q67" s="197"/>
      <c r="R67" s="197"/>
      <c r="S67" s="197"/>
      <c r="T67" s="197"/>
      <c r="U67" s="197"/>
      <c r="V67" s="197"/>
      <c r="W67" s="226">
        <v>374.36987517</v>
      </c>
      <c r="X67" s="226">
        <v>330.81329525000001</v>
      </c>
      <c r="Y67" s="226">
        <v>387.60498347000055</v>
      </c>
      <c r="Z67" s="226">
        <v>1092.9194067999995</v>
      </c>
      <c r="AA67" s="226">
        <v>447.14332440000032</v>
      </c>
      <c r="AB67" s="226">
        <v>672.3</v>
      </c>
      <c r="AC67" s="226">
        <v>758.86599999999999</v>
      </c>
      <c r="AD67" s="226">
        <v>633.73900000000003</v>
      </c>
    </row>
    <row r="68" spans="1:33">
      <c r="A68" s="349" t="s">
        <v>686</v>
      </c>
      <c r="B68" s="121"/>
      <c r="C68" s="121"/>
      <c r="D68" s="121"/>
      <c r="E68" s="121"/>
      <c r="F68" s="121"/>
      <c r="G68" s="121"/>
      <c r="H68" s="121"/>
      <c r="I68" s="121"/>
      <c r="J68" s="121"/>
      <c r="K68" s="121"/>
      <c r="L68" s="121"/>
      <c r="M68" s="121"/>
      <c r="N68" s="121"/>
      <c r="O68" s="197"/>
      <c r="P68" s="197"/>
      <c r="Q68" s="197"/>
      <c r="R68" s="197"/>
      <c r="S68" s="197"/>
      <c r="T68" s="197"/>
      <c r="U68" s="197"/>
      <c r="V68" s="197"/>
      <c r="W68" s="197"/>
      <c r="X68" s="197"/>
      <c r="Y68" s="197"/>
      <c r="Z68" s="197"/>
      <c r="AA68" s="197"/>
      <c r="AB68" s="225">
        <v>6.7</v>
      </c>
      <c r="AC68" s="225">
        <v>2.254</v>
      </c>
      <c r="AD68" s="225"/>
    </row>
    <row r="69" spans="1:33">
      <c r="A69" s="24" t="s">
        <v>664</v>
      </c>
      <c r="B69" s="121"/>
      <c r="C69" s="121"/>
      <c r="D69" s="121"/>
      <c r="E69" s="121"/>
      <c r="F69" s="121"/>
      <c r="G69" s="121"/>
      <c r="H69" s="121"/>
      <c r="I69" s="121"/>
      <c r="J69" s="121"/>
      <c r="K69" s="121"/>
      <c r="L69" s="121"/>
      <c r="M69" s="121"/>
      <c r="N69" s="121"/>
      <c r="O69" s="197"/>
      <c r="P69" s="197"/>
      <c r="Q69" s="197"/>
      <c r="R69" s="197"/>
      <c r="S69" s="197"/>
      <c r="T69" s="197"/>
      <c r="U69" s="197"/>
      <c r="V69" s="197"/>
      <c r="W69" s="226">
        <v>374.36987517</v>
      </c>
      <c r="X69" s="226">
        <v>330.81329525000001</v>
      </c>
      <c r="Y69" s="226">
        <v>387.60498347000055</v>
      </c>
      <c r="Z69" s="226">
        <v>1092.9194067999995</v>
      </c>
      <c r="AA69" s="226">
        <v>447.14332440000032</v>
      </c>
      <c r="AB69" s="226">
        <v>679</v>
      </c>
      <c r="AC69" s="226">
        <v>761.12</v>
      </c>
      <c r="AD69" s="226">
        <v>633.73900000000003</v>
      </c>
    </row>
    <row r="70" spans="1:33">
      <c r="A70" s="28"/>
      <c r="B70" s="121"/>
      <c r="C70" s="121"/>
      <c r="D70" s="121"/>
      <c r="E70" s="121"/>
      <c r="F70" s="121"/>
      <c r="G70" s="121"/>
      <c r="H70" s="121"/>
      <c r="I70" s="121"/>
      <c r="J70" s="121"/>
      <c r="K70" s="121"/>
      <c r="L70" s="121"/>
      <c r="M70" s="121"/>
      <c r="N70" s="121"/>
      <c r="O70" s="197"/>
      <c r="P70" s="197"/>
      <c r="Q70" s="197"/>
      <c r="R70" s="197"/>
      <c r="S70" s="197"/>
      <c r="T70" s="197"/>
      <c r="U70" s="197"/>
      <c r="V70" s="197"/>
      <c r="W70" s="197"/>
      <c r="X70" s="197"/>
      <c r="Y70" s="197"/>
      <c r="Z70" s="197"/>
      <c r="AA70" s="197"/>
      <c r="AB70" s="197"/>
      <c r="AC70" s="197"/>
      <c r="AD70" s="197"/>
    </row>
    <row r="71" spans="1:33">
      <c r="A71" s="24" t="s">
        <v>675</v>
      </c>
      <c r="B71" s="121"/>
      <c r="C71" s="121"/>
      <c r="D71" s="121"/>
      <c r="E71" s="121"/>
      <c r="F71" s="121"/>
      <c r="G71" s="121"/>
      <c r="H71" s="121"/>
      <c r="I71" s="121"/>
      <c r="J71" s="121"/>
      <c r="K71" s="121"/>
      <c r="L71" s="121"/>
      <c r="M71" s="121"/>
      <c r="N71" s="121"/>
      <c r="O71" s="197"/>
      <c r="P71" s="197"/>
      <c r="Q71" s="197"/>
      <c r="R71" s="197"/>
      <c r="S71" s="226"/>
      <c r="T71" s="226"/>
      <c r="U71" s="226"/>
      <c r="V71" s="226"/>
      <c r="W71" s="226">
        <v>179.10633777000001</v>
      </c>
      <c r="X71" s="226">
        <v>114.020765229999</v>
      </c>
      <c r="Y71" s="226">
        <v>187.50475466000043</v>
      </c>
      <c r="Z71" s="226">
        <v>858.85631851999972</v>
      </c>
      <c r="AA71" s="226">
        <v>200.07019081000058</v>
      </c>
      <c r="AB71" s="226">
        <v>362.04712479000023</v>
      </c>
      <c r="AC71" s="226">
        <v>437.8770263600012</v>
      </c>
      <c r="AD71" s="226">
        <v>367.18484250000097</v>
      </c>
    </row>
    <row r="72" spans="1:33">
      <c r="A72" s="349" t="s">
        <v>676</v>
      </c>
      <c r="B72" s="121"/>
      <c r="C72" s="121"/>
      <c r="D72" s="121"/>
      <c r="E72" s="121"/>
      <c r="F72" s="121"/>
      <c r="G72" s="121"/>
      <c r="H72" s="121"/>
      <c r="I72" s="121"/>
      <c r="J72" s="121"/>
      <c r="K72" s="121"/>
      <c r="L72" s="121"/>
      <c r="M72" s="121"/>
      <c r="N72" s="121"/>
      <c r="O72" s="197"/>
      <c r="P72" s="197"/>
      <c r="Q72" s="197"/>
      <c r="R72" s="197"/>
      <c r="S72" s="225"/>
      <c r="T72" s="225"/>
      <c r="U72" s="225"/>
      <c r="V72" s="225"/>
      <c r="W72" s="225">
        <v>-30.5</v>
      </c>
      <c r="X72" s="225">
        <v>-30.5</v>
      </c>
      <c r="Y72" s="225">
        <v>-30.5</v>
      </c>
      <c r="Z72" s="225">
        <v>-30.5</v>
      </c>
      <c r="AA72" s="225">
        <v>-30.5</v>
      </c>
      <c r="AB72" s="225">
        <v>-23.681999999999999</v>
      </c>
      <c r="AC72" s="225">
        <v>-28.245000000000001</v>
      </c>
      <c r="AD72" s="225">
        <v>-30.5</v>
      </c>
    </row>
    <row r="73" spans="1:33">
      <c r="A73" s="349" t="s">
        <v>677</v>
      </c>
      <c r="B73" s="121"/>
      <c r="C73" s="121"/>
      <c r="D73" s="121"/>
      <c r="E73" s="121"/>
      <c r="F73" s="121"/>
      <c r="G73" s="121"/>
      <c r="H73" s="121"/>
      <c r="I73" s="121"/>
      <c r="J73" s="121"/>
      <c r="K73" s="121"/>
      <c r="L73" s="121"/>
      <c r="M73" s="121"/>
      <c r="N73" s="121"/>
      <c r="O73" s="197"/>
      <c r="P73" s="197"/>
      <c r="Q73" s="197"/>
      <c r="R73" s="197"/>
      <c r="S73" s="225"/>
      <c r="T73" s="225"/>
      <c r="U73" s="225"/>
      <c r="V73" s="225"/>
      <c r="W73" s="225">
        <v>10.370000000000001</v>
      </c>
      <c r="X73" s="225">
        <v>10.370000000000001</v>
      </c>
      <c r="Y73" s="225">
        <v>10.370000000000001</v>
      </c>
      <c r="Z73" s="225">
        <v>10.370000000000001</v>
      </c>
      <c r="AA73" s="225">
        <v>10.370000000000001</v>
      </c>
      <c r="AB73" s="225">
        <v>8.0518800000000006</v>
      </c>
      <c r="AC73" s="225">
        <v>9.6033000000000008</v>
      </c>
      <c r="AD73" s="225">
        <v>10.370000000000001</v>
      </c>
    </row>
    <row r="74" spans="1:33">
      <c r="A74" s="24" t="s">
        <v>672</v>
      </c>
      <c r="B74" s="121"/>
      <c r="C74" s="121"/>
      <c r="D74" s="121"/>
      <c r="E74" s="121"/>
      <c r="F74" s="121"/>
      <c r="G74" s="121"/>
      <c r="H74" s="121"/>
      <c r="I74" s="121"/>
      <c r="J74" s="121"/>
      <c r="K74" s="121"/>
      <c r="L74" s="121"/>
      <c r="M74" s="121"/>
      <c r="N74" s="121"/>
      <c r="O74" s="197"/>
      <c r="P74" s="197"/>
      <c r="Q74" s="197"/>
      <c r="R74" s="197"/>
      <c r="S74" s="226"/>
      <c r="T74" s="226"/>
      <c r="U74" s="226"/>
      <c r="V74" s="226"/>
      <c r="W74" s="226">
        <v>158.97633777000001</v>
      </c>
      <c r="X74" s="226">
        <v>93.890765229999005</v>
      </c>
      <c r="Y74" s="226">
        <v>167.37475466000043</v>
      </c>
      <c r="Z74" s="226">
        <v>838.72631851999972</v>
      </c>
      <c r="AA74" s="226">
        <v>179.94019081000059</v>
      </c>
      <c r="AB74" s="226">
        <v>346.41700479000019</v>
      </c>
      <c r="AC74" s="226">
        <v>419.23532636000118</v>
      </c>
      <c r="AD74" s="226">
        <v>347.05484250000097</v>
      </c>
    </row>
    <row r="75" spans="1:33">
      <c r="A75" s="151" t="s">
        <v>82</v>
      </c>
      <c r="B75" s="366" t="s">
        <v>633</v>
      </c>
      <c r="C75" s="366" t="s">
        <v>607</v>
      </c>
      <c r="D75" s="366" t="s">
        <v>608</v>
      </c>
      <c r="E75" s="366" t="s">
        <v>609</v>
      </c>
      <c r="F75" s="366" t="s">
        <v>610</v>
      </c>
      <c r="G75" s="366" t="s">
        <v>611</v>
      </c>
      <c r="H75" s="366" t="s">
        <v>612</v>
      </c>
      <c r="I75" s="366" t="s">
        <v>613</v>
      </c>
      <c r="J75" s="366" t="s">
        <v>614</v>
      </c>
      <c r="K75" s="366" t="s">
        <v>615</v>
      </c>
      <c r="L75" s="366" t="s">
        <v>616</v>
      </c>
      <c r="M75" s="366" t="s">
        <v>617</v>
      </c>
      <c r="N75" s="366" t="s">
        <v>618</v>
      </c>
      <c r="O75" s="366" t="s">
        <v>619</v>
      </c>
      <c r="P75" s="366" t="s">
        <v>620</v>
      </c>
      <c r="Q75" s="366" t="s">
        <v>621</v>
      </c>
      <c r="R75" s="366" t="s">
        <v>622</v>
      </c>
      <c r="S75" s="366" t="s">
        <v>623</v>
      </c>
      <c r="T75" s="366" t="s">
        <v>624</v>
      </c>
      <c r="U75" s="366" t="s">
        <v>625</v>
      </c>
      <c r="V75" s="366" t="s">
        <v>626</v>
      </c>
      <c r="W75" s="366" t="s">
        <v>627</v>
      </c>
      <c r="X75" s="366" t="s">
        <v>628</v>
      </c>
      <c r="Y75" s="366" t="s">
        <v>629</v>
      </c>
      <c r="Z75" s="366" t="s">
        <v>643</v>
      </c>
      <c r="AA75" s="366" t="s">
        <v>648</v>
      </c>
      <c r="AB75" s="366" t="s">
        <v>662</v>
      </c>
      <c r="AC75" s="366" t="s">
        <v>694</v>
      </c>
      <c r="AD75" s="366" t="s">
        <v>704</v>
      </c>
    </row>
    <row r="76" spans="1:33" ht="15" customHeight="1">
      <c r="A76" s="151" t="s">
        <v>250</v>
      </c>
      <c r="B76" s="364" t="s">
        <v>632</v>
      </c>
      <c r="C76" s="364" t="s">
        <v>10</v>
      </c>
      <c r="D76" s="364" t="s">
        <v>630</v>
      </c>
      <c r="E76" s="364" t="s">
        <v>631</v>
      </c>
      <c r="F76" s="364" t="s">
        <v>632</v>
      </c>
      <c r="G76" s="364" t="s">
        <v>10</v>
      </c>
      <c r="H76" s="364" t="s">
        <v>630</v>
      </c>
      <c r="I76" s="364" t="s">
        <v>631</v>
      </c>
      <c r="J76" s="364" t="s">
        <v>632</v>
      </c>
      <c r="K76" s="364" t="s">
        <v>10</v>
      </c>
      <c r="L76" s="364" t="s">
        <v>630</v>
      </c>
      <c r="M76" s="364" t="s">
        <v>631</v>
      </c>
      <c r="N76" s="364" t="s">
        <v>632</v>
      </c>
      <c r="O76" s="364" t="s">
        <v>10</v>
      </c>
      <c r="P76" s="364" t="s">
        <v>630</v>
      </c>
      <c r="Q76" s="364" t="s">
        <v>631</v>
      </c>
      <c r="R76" s="364" t="s">
        <v>632</v>
      </c>
      <c r="S76" s="364" t="s">
        <v>10</v>
      </c>
      <c r="T76" s="364" t="s">
        <v>630</v>
      </c>
      <c r="U76" s="364" t="s">
        <v>631</v>
      </c>
      <c r="V76" s="364" t="s">
        <v>632</v>
      </c>
      <c r="W76" s="364" t="s">
        <v>10</v>
      </c>
      <c r="X76" s="364" t="s">
        <v>630</v>
      </c>
      <c r="Y76" s="364" t="s">
        <v>631</v>
      </c>
      <c r="Z76" s="364" t="s">
        <v>632</v>
      </c>
      <c r="AA76" s="364" t="s">
        <v>10</v>
      </c>
      <c r="AB76" s="364" t="s">
        <v>630</v>
      </c>
      <c r="AC76" s="364" t="s">
        <v>631</v>
      </c>
      <c r="AD76" s="364" t="s">
        <v>632</v>
      </c>
    </row>
    <row r="77" spans="1:33" s="130" customFormat="1">
      <c r="A77" s="127" t="s">
        <v>82</v>
      </c>
      <c r="B77" s="229">
        <v>189.3</v>
      </c>
      <c r="C77" s="229">
        <v>174.5</v>
      </c>
      <c r="D77" s="229">
        <v>219.9</v>
      </c>
      <c r="E77" s="229">
        <v>248.4</v>
      </c>
      <c r="F77" s="229">
        <v>209.4</v>
      </c>
      <c r="G77" s="229">
        <v>155.80000000000001</v>
      </c>
      <c r="H77" s="122">
        <v>164.3</v>
      </c>
      <c r="I77" s="122">
        <v>171.7</v>
      </c>
      <c r="J77" s="229">
        <v>169.6</v>
      </c>
      <c r="K77" s="123">
        <v>123.56553491</v>
      </c>
      <c r="L77" s="123">
        <v>122.45413943000001</v>
      </c>
      <c r="M77" s="123">
        <v>136.63886647000001</v>
      </c>
      <c r="N77" s="123">
        <v>138.65368366999999</v>
      </c>
      <c r="O77" s="123">
        <v>94.138713819999992</v>
      </c>
      <c r="P77" s="123">
        <v>109.32134936</v>
      </c>
      <c r="Q77" s="123">
        <v>102.39099999999999</v>
      </c>
      <c r="R77" s="226">
        <v>157.78944418</v>
      </c>
      <c r="S77" s="226">
        <v>74.856573209999993</v>
      </c>
      <c r="T77" s="226">
        <v>106.67049998</v>
      </c>
      <c r="U77" s="226">
        <v>126.4</v>
      </c>
      <c r="V77" s="226">
        <v>151.92573646</v>
      </c>
      <c r="W77" s="122">
        <v>111.93563981</v>
      </c>
      <c r="X77" s="122">
        <v>130.10462415000001</v>
      </c>
      <c r="Y77" s="122">
        <v>138.87980225999999</v>
      </c>
      <c r="Z77" s="122">
        <v>148.68414106</v>
      </c>
      <c r="AA77" s="122">
        <v>181.21700000000001</v>
      </c>
      <c r="AB77" s="122">
        <v>199.66314199999994</v>
      </c>
      <c r="AC77" s="122">
        <v>218.78826385000002</v>
      </c>
      <c r="AD77" s="122">
        <v>299.11134910000004</v>
      </c>
      <c r="AE77" s="446"/>
      <c r="AF77" s="446"/>
      <c r="AG77" s="446"/>
    </row>
    <row r="78" spans="1:33">
      <c r="A78" s="151" t="s">
        <v>468</v>
      </c>
      <c r="B78" s="366" t="s">
        <v>633</v>
      </c>
      <c r="C78" s="366" t="s">
        <v>607</v>
      </c>
      <c r="D78" s="366" t="s">
        <v>608</v>
      </c>
      <c r="E78" s="366" t="s">
        <v>609</v>
      </c>
      <c r="F78" s="366" t="s">
        <v>610</v>
      </c>
      <c r="G78" s="366" t="s">
        <v>611</v>
      </c>
      <c r="H78" s="366" t="s">
        <v>612</v>
      </c>
      <c r="I78" s="366" t="s">
        <v>613</v>
      </c>
      <c r="J78" s="366" t="s">
        <v>614</v>
      </c>
      <c r="K78" s="366" t="s">
        <v>615</v>
      </c>
      <c r="L78" s="366" t="s">
        <v>616</v>
      </c>
      <c r="M78" s="366" t="s">
        <v>617</v>
      </c>
      <c r="N78" s="366" t="s">
        <v>618</v>
      </c>
      <c r="O78" s="366" t="s">
        <v>619</v>
      </c>
      <c r="P78" s="366" t="s">
        <v>620</v>
      </c>
      <c r="Q78" s="366" t="s">
        <v>621</v>
      </c>
      <c r="R78" s="366" t="s">
        <v>622</v>
      </c>
      <c r="S78" s="366" t="s">
        <v>623</v>
      </c>
      <c r="T78" s="366" t="s">
        <v>624</v>
      </c>
      <c r="U78" s="366" t="s">
        <v>625</v>
      </c>
      <c r="V78" s="366" t="s">
        <v>626</v>
      </c>
      <c r="W78" s="366" t="s">
        <v>627</v>
      </c>
      <c r="X78" s="366" t="s">
        <v>628</v>
      </c>
      <c r="Y78" s="366" t="s">
        <v>629</v>
      </c>
      <c r="Z78" s="366" t="s">
        <v>643</v>
      </c>
      <c r="AA78" s="366" t="s">
        <v>648</v>
      </c>
      <c r="AB78" s="366" t="s">
        <v>662</v>
      </c>
      <c r="AC78" s="366" t="s">
        <v>694</v>
      </c>
      <c r="AD78" s="366" t="s">
        <v>704</v>
      </c>
      <c r="AE78" s="418"/>
    </row>
    <row r="79" spans="1:33" ht="15" customHeight="1">
      <c r="A79" s="151" t="s">
        <v>250</v>
      </c>
      <c r="B79" s="67" t="s">
        <v>632</v>
      </c>
      <c r="C79" s="67" t="s">
        <v>10</v>
      </c>
      <c r="D79" s="67" t="s">
        <v>630</v>
      </c>
      <c r="E79" s="67" t="s">
        <v>631</v>
      </c>
      <c r="F79" s="67" t="s">
        <v>632</v>
      </c>
      <c r="G79" s="67" t="s">
        <v>10</v>
      </c>
      <c r="H79" s="67" t="s">
        <v>630</v>
      </c>
      <c r="I79" s="67" t="s">
        <v>631</v>
      </c>
      <c r="J79" s="67" t="s">
        <v>632</v>
      </c>
      <c r="K79" s="67" t="s">
        <v>10</v>
      </c>
      <c r="L79" s="67" t="s">
        <v>630</v>
      </c>
      <c r="M79" s="67" t="s">
        <v>631</v>
      </c>
      <c r="N79" s="67" t="s">
        <v>632</v>
      </c>
      <c r="O79" s="67" t="s">
        <v>10</v>
      </c>
      <c r="P79" s="67" t="s">
        <v>630</v>
      </c>
      <c r="Q79" s="67" t="s">
        <v>631</v>
      </c>
      <c r="R79" s="67" t="s">
        <v>632</v>
      </c>
      <c r="S79" s="67" t="s">
        <v>10</v>
      </c>
      <c r="T79" s="67" t="s">
        <v>630</v>
      </c>
      <c r="U79" s="67" t="s">
        <v>631</v>
      </c>
      <c r="V79" s="67" t="s">
        <v>632</v>
      </c>
      <c r="W79" s="67" t="s">
        <v>10</v>
      </c>
      <c r="X79" s="67" t="s">
        <v>630</v>
      </c>
      <c r="Y79" s="67" t="s">
        <v>631</v>
      </c>
      <c r="Z79" s="67" t="s">
        <v>632</v>
      </c>
      <c r="AA79" s="67" t="s">
        <v>10</v>
      </c>
      <c r="AB79" s="67" t="s">
        <v>630</v>
      </c>
      <c r="AC79" s="67" t="s">
        <v>631</v>
      </c>
      <c r="AD79" s="67" t="s">
        <v>632</v>
      </c>
    </row>
    <row r="80" spans="1:33" s="37" customFormat="1">
      <c r="A80" s="35" t="s">
        <v>469</v>
      </c>
      <c r="B80" s="68">
        <v>11229.102000000001</v>
      </c>
      <c r="C80" s="68">
        <v>9601.6579999999994</v>
      </c>
      <c r="D80" s="68">
        <v>9906.5490000000009</v>
      </c>
      <c r="E80" s="68">
        <v>10028.615</v>
      </c>
      <c r="F80" s="68">
        <v>10272.361000000001</v>
      </c>
      <c r="G80" s="68">
        <v>10542.08</v>
      </c>
      <c r="H80" s="68">
        <v>10622.24</v>
      </c>
      <c r="I80" s="68">
        <v>10819.901277000001</v>
      </c>
      <c r="J80" s="68">
        <v>11028.34318276</v>
      </c>
      <c r="K80" s="68">
        <v>11559.048000319999</v>
      </c>
      <c r="L80" s="68">
        <v>11494.310835790002</v>
      </c>
      <c r="M80" s="68">
        <v>11863.41482102</v>
      </c>
      <c r="N80" s="68">
        <v>12339.64089429</v>
      </c>
      <c r="O80" s="68">
        <v>11133.566055540006</v>
      </c>
      <c r="P80" s="68">
        <v>11441.89463196</v>
      </c>
      <c r="Q80" s="68">
        <v>11838.364164499999</v>
      </c>
      <c r="R80" s="68">
        <v>12315.173081179999</v>
      </c>
      <c r="S80" s="68">
        <v>11923.497520729994</v>
      </c>
      <c r="T80" s="68">
        <v>12185.714416730005</v>
      </c>
      <c r="U80" s="68">
        <v>12506.065752630002</v>
      </c>
      <c r="V80" s="68">
        <v>12396.63431623</v>
      </c>
      <c r="W80" s="338">
        <v>12062.167649779998</v>
      </c>
      <c r="X80" s="68">
        <v>12806.228015949999</v>
      </c>
      <c r="Y80" s="68">
        <v>12710.80178184</v>
      </c>
      <c r="Z80" s="68">
        <v>12059.881616569997</v>
      </c>
      <c r="AA80" s="68">
        <v>12272.407346590006</v>
      </c>
      <c r="AB80" s="68">
        <v>12792.104517900001</v>
      </c>
      <c r="AC80" s="68">
        <v>13357.747095699999</v>
      </c>
      <c r="AD80" s="68">
        <v>12038.10011675</v>
      </c>
    </row>
    <row r="81" spans="1:30" s="37" customFormat="1">
      <c r="A81" s="57" t="s">
        <v>284</v>
      </c>
      <c r="B81" s="54">
        <v>169.726</v>
      </c>
      <c r="C81" s="54">
        <v>327.50400000000002</v>
      </c>
      <c r="D81" s="54">
        <v>359.28500000000003</v>
      </c>
      <c r="E81" s="54">
        <v>459.59800000000001</v>
      </c>
      <c r="F81" s="54">
        <v>535.95699999999999</v>
      </c>
      <c r="G81" s="54">
        <v>783.56</v>
      </c>
      <c r="H81" s="54">
        <v>857.41399999999999</v>
      </c>
      <c r="I81" s="54">
        <v>920.77363923000007</v>
      </c>
      <c r="J81" s="54">
        <v>973.70757467999999</v>
      </c>
      <c r="K81" s="54">
        <v>1328.23697105</v>
      </c>
      <c r="L81" s="54">
        <v>1306.54690282</v>
      </c>
      <c r="M81" s="54">
        <v>1476.1257522200001</v>
      </c>
      <c r="N81" s="54">
        <v>1967.64296014</v>
      </c>
      <c r="O81" s="54">
        <v>1000.16002938</v>
      </c>
      <c r="P81" s="54">
        <v>1390.7302069</v>
      </c>
      <c r="Q81" s="54">
        <v>1691.5990474800001</v>
      </c>
      <c r="R81" s="54">
        <v>2108.2535277400002</v>
      </c>
      <c r="S81" s="54">
        <v>1826.4892675399999</v>
      </c>
      <c r="T81" s="54">
        <v>1946.20011256</v>
      </c>
      <c r="U81" s="54">
        <v>2141.0610633299998</v>
      </c>
      <c r="V81" s="54">
        <v>1727.5206874800001</v>
      </c>
      <c r="W81" s="337">
        <v>1484.68599425</v>
      </c>
      <c r="X81" s="54">
        <v>1376.1915699799999</v>
      </c>
      <c r="Y81" s="54">
        <v>1324.25804892</v>
      </c>
      <c r="Z81" s="54">
        <v>602.61816322000004</v>
      </c>
      <c r="AA81" s="54">
        <v>864.90593996999996</v>
      </c>
      <c r="AB81" s="54">
        <v>1210.3378062699999</v>
      </c>
      <c r="AC81" s="54">
        <v>1715.4786802800002</v>
      </c>
      <c r="AD81" s="54">
        <v>1083.4096308399999</v>
      </c>
    </row>
    <row r="82" spans="1:30" s="37" customFormat="1">
      <c r="A82" s="57" t="s">
        <v>354</v>
      </c>
      <c r="B82" s="54"/>
      <c r="C82" s="54"/>
      <c r="D82" s="54"/>
      <c r="E82" s="54"/>
      <c r="F82" s="54"/>
      <c r="G82" s="54"/>
      <c r="H82" s="54"/>
      <c r="I82" s="54"/>
      <c r="J82" s="54"/>
      <c r="K82" s="54"/>
      <c r="L82" s="54"/>
      <c r="M82" s="54"/>
      <c r="N82" s="54"/>
      <c r="O82" s="54"/>
      <c r="P82" s="54"/>
      <c r="Q82" s="54"/>
      <c r="R82" s="54"/>
      <c r="S82" s="54">
        <v>185.904</v>
      </c>
      <c r="T82" s="54">
        <v>230.79900000000001</v>
      </c>
      <c r="U82" s="54">
        <v>313.50299999999999</v>
      </c>
      <c r="V82" s="54">
        <v>509.54399999999998</v>
      </c>
      <c r="W82" s="337">
        <v>377.10700000000003</v>
      </c>
      <c r="X82" s="54">
        <v>1090.9010000000001</v>
      </c>
      <c r="Y82" s="54">
        <v>1106.78</v>
      </c>
      <c r="Z82" s="54">
        <v>1124.723</v>
      </c>
      <c r="AA82" s="54">
        <v>931.85443602999999</v>
      </c>
      <c r="AB82" s="54">
        <v>946.62341962000005</v>
      </c>
      <c r="AC82" s="54">
        <v>960.28161525999997</v>
      </c>
      <c r="AD82" s="54">
        <v>200.23326029</v>
      </c>
    </row>
    <row r="83" spans="1:30" s="37" customFormat="1">
      <c r="A83" s="57" t="s">
        <v>470</v>
      </c>
      <c r="B83" s="54">
        <v>568.87599999999998</v>
      </c>
      <c r="C83" s="54">
        <v>569.16800000000001</v>
      </c>
      <c r="D83" s="54">
        <v>658.80100000000004</v>
      </c>
      <c r="E83" s="54">
        <v>564.23299999999995</v>
      </c>
      <c r="F83" s="54">
        <v>582.88900000000001</v>
      </c>
      <c r="G83" s="54">
        <v>592.52</v>
      </c>
      <c r="H83" s="54">
        <v>631.62300000000005</v>
      </c>
      <c r="I83" s="54">
        <v>600.65495772000008</v>
      </c>
      <c r="J83" s="54">
        <v>605.48250535</v>
      </c>
      <c r="K83" s="54">
        <v>570.12457662999998</v>
      </c>
      <c r="L83" s="54">
        <v>633.05937310000002</v>
      </c>
      <c r="M83" s="54">
        <v>592.88779210000007</v>
      </c>
      <c r="N83" s="54">
        <v>519.08550532999993</v>
      </c>
      <c r="O83" s="54">
        <v>462.23165512999998</v>
      </c>
      <c r="P83" s="54">
        <v>541.60826135000002</v>
      </c>
      <c r="Q83" s="54">
        <v>538.93163991999995</v>
      </c>
      <c r="R83" s="54">
        <v>479.75131342999998</v>
      </c>
      <c r="S83" s="54">
        <v>462.78527822000001</v>
      </c>
      <c r="T83" s="54">
        <v>607.42222557000002</v>
      </c>
      <c r="U83" s="54">
        <v>611.58480141000007</v>
      </c>
      <c r="V83" s="54">
        <v>611.97590319999995</v>
      </c>
      <c r="W83" s="337">
        <v>607.31660674</v>
      </c>
      <c r="X83" s="54">
        <v>727.38764828000001</v>
      </c>
      <c r="Y83" s="54">
        <v>775.64116518000003</v>
      </c>
      <c r="Z83" s="54">
        <v>674.99162179000007</v>
      </c>
      <c r="AA83" s="54">
        <v>886.92170396999995</v>
      </c>
      <c r="AB83" s="54">
        <v>1038.0646613200001</v>
      </c>
      <c r="AC83" s="54">
        <v>1044.7956037399999</v>
      </c>
      <c r="AD83" s="54">
        <v>974.29629808999994</v>
      </c>
    </row>
    <row r="84" spans="1:30" s="37" customFormat="1">
      <c r="A84" s="57" t="s">
        <v>289</v>
      </c>
      <c r="B84" s="54">
        <v>103.4</v>
      </c>
      <c r="C84" s="54">
        <v>108.837</v>
      </c>
      <c r="D84" s="54">
        <v>114.27</v>
      </c>
      <c r="E84" s="54">
        <v>113.33</v>
      </c>
      <c r="F84" s="54">
        <v>121.253</v>
      </c>
      <c r="G84" s="54">
        <v>116.527</v>
      </c>
      <c r="H84" s="54">
        <v>112.86199999999999</v>
      </c>
      <c r="I84" s="54">
        <v>120.42203428000001</v>
      </c>
      <c r="J84" s="54">
        <v>125.40637109999999</v>
      </c>
      <c r="K84" s="54">
        <v>126.28038678</v>
      </c>
      <c r="L84" s="54">
        <v>131.13619818000001</v>
      </c>
      <c r="M84" s="54">
        <v>131.95295791999999</v>
      </c>
      <c r="N84" s="54">
        <v>134.34682030000002</v>
      </c>
      <c r="O84" s="54">
        <v>132.60783846999999</v>
      </c>
      <c r="P84" s="54">
        <v>139.03912946</v>
      </c>
      <c r="Q84" s="54">
        <v>138.78301038999999</v>
      </c>
      <c r="R84" s="54">
        <v>114.74456618000001</v>
      </c>
      <c r="S84" s="54">
        <v>112.95401541</v>
      </c>
      <c r="T84" s="54">
        <v>102.70358904000001</v>
      </c>
      <c r="U84" s="54">
        <v>92.009954550000003</v>
      </c>
      <c r="V84" s="54">
        <v>76.547782040000001</v>
      </c>
      <c r="W84" s="337">
        <v>71.451012450000007</v>
      </c>
      <c r="X84" s="54">
        <v>69.14160124</v>
      </c>
      <c r="Y84" s="54">
        <v>67.346974670000009</v>
      </c>
      <c r="Z84" s="54">
        <v>65.258558710000003</v>
      </c>
      <c r="AA84" s="54">
        <v>63.452070450000001</v>
      </c>
      <c r="AB84" s="54">
        <v>64.57804265</v>
      </c>
      <c r="AC84" s="54">
        <v>60.527422200000004</v>
      </c>
      <c r="AD84" s="54">
        <v>89.585925959999997</v>
      </c>
    </row>
    <row r="85" spans="1:30" s="37" customFormat="1">
      <c r="A85" s="57" t="s">
        <v>660</v>
      </c>
      <c r="B85" s="54"/>
      <c r="C85" s="54"/>
      <c r="D85" s="54"/>
      <c r="E85" s="54"/>
      <c r="F85" s="54"/>
      <c r="G85" s="54"/>
      <c r="H85" s="54"/>
      <c r="I85" s="54"/>
      <c r="J85" s="54"/>
      <c r="K85" s="54"/>
      <c r="L85" s="54"/>
      <c r="M85" s="54"/>
      <c r="N85" s="54"/>
      <c r="O85" s="54"/>
      <c r="P85" s="54"/>
      <c r="Q85" s="54"/>
      <c r="R85" s="54"/>
      <c r="S85" s="54">
        <v>391.839</v>
      </c>
      <c r="T85" s="54">
        <v>427.42500000000001</v>
      </c>
      <c r="U85" s="54">
        <v>433.54599999999999</v>
      </c>
      <c r="V85" s="54">
        <v>458.476</v>
      </c>
      <c r="W85" s="337">
        <v>388.541</v>
      </c>
      <c r="X85" s="54">
        <v>408.245</v>
      </c>
      <c r="Y85" s="54">
        <v>372.464</v>
      </c>
      <c r="Z85" s="54">
        <v>368.92700000000002</v>
      </c>
      <c r="AA85" s="54">
        <v>374.79641533</v>
      </c>
      <c r="AB85" s="54">
        <v>387.14908285000001</v>
      </c>
      <c r="AC85" s="54">
        <v>409.31979963999999</v>
      </c>
      <c r="AD85" s="54">
        <v>374.72990468</v>
      </c>
    </row>
    <row r="86" spans="1:30" s="37" customFormat="1">
      <c r="A86" s="57" t="s">
        <v>472</v>
      </c>
      <c r="B86" s="54">
        <v>269</v>
      </c>
      <c r="C86" s="54">
        <v>340.041</v>
      </c>
      <c r="D86" s="54">
        <v>295.52699999999999</v>
      </c>
      <c r="E86" s="54">
        <v>252.38300000000001</v>
      </c>
      <c r="F86" s="54">
        <v>248.803</v>
      </c>
      <c r="G86" s="54">
        <v>237.87899999999999</v>
      </c>
      <c r="H86" s="54">
        <v>216.45500000000001</v>
      </c>
      <c r="I86" s="54">
        <v>250.62072700999988</v>
      </c>
      <c r="J86" s="54">
        <v>137.3603241400001</v>
      </c>
      <c r="K86" s="54">
        <v>219.11008829999878</v>
      </c>
      <c r="L86" s="54">
        <v>128.6386824199999</v>
      </c>
      <c r="M86" s="54">
        <v>173.54323692999924</v>
      </c>
      <c r="N86" s="54">
        <v>159.91405084999906</v>
      </c>
      <c r="O86" s="54">
        <v>109.52790422000021</v>
      </c>
      <c r="P86" s="54">
        <v>90.302730230000179</v>
      </c>
      <c r="Q86" s="54">
        <v>126.91385664000018</v>
      </c>
      <c r="R86" s="54">
        <v>301.09656463999863</v>
      </c>
      <c r="S86" s="54">
        <v>123.145</v>
      </c>
      <c r="T86" s="54">
        <v>93.941999999999993</v>
      </c>
      <c r="U86" s="54">
        <v>84.906000000000006</v>
      </c>
      <c r="V86" s="54">
        <v>155.815</v>
      </c>
      <c r="W86" s="337">
        <v>294.37900000000002</v>
      </c>
      <c r="X86" s="54">
        <v>291.58499999999998</v>
      </c>
      <c r="Y86" s="54">
        <v>206.76</v>
      </c>
      <c r="Z86" s="54">
        <v>641.04200000000003</v>
      </c>
      <c r="AA86" s="54">
        <v>492.31289922000042</v>
      </c>
      <c r="AB86" s="54">
        <v>416.99498375999883</v>
      </c>
      <c r="AC86" s="54">
        <v>340.64912809000134</v>
      </c>
      <c r="AD86" s="54">
        <v>315.744570809999</v>
      </c>
    </row>
    <row r="87" spans="1:30" s="37" customFormat="1">
      <c r="A87" s="57" t="s">
        <v>308</v>
      </c>
      <c r="B87" s="54">
        <v>8885.1</v>
      </c>
      <c r="C87" s="54">
        <v>8071.8389999999999</v>
      </c>
      <c r="D87" s="54">
        <v>8200.2479999999996</v>
      </c>
      <c r="E87" s="54">
        <v>8353.8439999999991</v>
      </c>
      <c r="F87" s="54">
        <v>8450.5409999999993</v>
      </c>
      <c r="G87" s="54">
        <v>8486.1209999999992</v>
      </c>
      <c r="H87" s="54">
        <v>8518.0220000000008</v>
      </c>
      <c r="I87" s="54">
        <v>8558.6584734999997</v>
      </c>
      <c r="J87" s="54">
        <v>8595.2506870099987</v>
      </c>
      <c r="K87" s="54">
        <v>8598.2862148800032</v>
      </c>
      <c r="L87" s="54">
        <v>8598.2063575200027</v>
      </c>
      <c r="M87" s="54">
        <v>8611.8433700200003</v>
      </c>
      <c r="N87" s="54">
        <v>8620.4358453999994</v>
      </c>
      <c r="O87" s="54">
        <v>8592.7718070300016</v>
      </c>
      <c r="P87" s="54">
        <v>8574.4448523299998</v>
      </c>
      <c r="Q87" s="54">
        <v>8539.043670609999</v>
      </c>
      <c r="R87" s="54">
        <v>8550.98400812</v>
      </c>
      <c r="S87" s="54">
        <v>8487.6509999999998</v>
      </c>
      <c r="T87" s="54">
        <v>8449.7970000000005</v>
      </c>
      <c r="U87" s="54">
        <v>8444.3330000000005</v>
      </c>
      <c r="V87" s="54">
        <v>8471.0869999999995</v>
      </c>
      <c r="W87" s="337">
        <v>8460.0640000000003</v>
      </c>
      <c r="X87" s="54">
        <v>8469.6859999999997</v>
      </c>
      <c r="Y87" s="54">
        <v>8487.4560000000001</v>
      </c>
      <c r="Z87" s="54">
        <v>8279.5930000000008</v>
      </c>
      <c r="AA87" s="54">
        <v>8271.5636428999987</v>
      </c>
      <c r="AB87" s="54">
        <v>8296.9733152499994</v>
      </c>
      <c r="AC87" s="54">
        <v>8305.9772786000012</v>
      </c>
      <c r="AD87" s="54">
        <v>8291.6082761199996</v>
      </c>
    </row>
    <row r="88" spans="1:30" s="37" customFormat="1">
      <c r="A88" s="57" t="s">
        <v>476</v>
      </c>
      <c r="B88" s="54">
        <v>1233</v>
      </c>
      <c r="C88" s="54">
        <v>184.26900000000001</v>
      </c>
      <c r="D88" s="54">
        <v>278.41800000000001</v>
      </c>
      <c r="E88" s="54">
        <v>285.22699999999998</v>
      </c>
      <c r="F88" s="54">
        <v>332.91800000000001</v>
      </c>
      <c r="G88" s="54">
        <v>325.47300000000001</v>
      </c>
      <c r="H88" s="54">
        <v>285.86399999999998</v>
      </c>
      <c r="I88" s="54">
        <v>368.7714452600012</v>
      </c>
      <c r="J88" s="54">
        <v>591.1357204800006</v>
      </c>
      <c r="K88" s="54">
        <v>717.00976267999795</v>
      </c>
      <c r="L88" s="54">
        <v>696.72332174999974</v>
      </c>
      <c r="M88" s="54">
        <v>877.06171182999969</v>
      </c>
      <c r="N88" s="54">
        <v>938.21571227000095</v>
      </c>
      <c r="O88" s="54">
        <v>836.26682131000416</v>
      </c>
      <c r="P88" s="54">
        <v>705.76945169000101</v>
      </c>
      <c r="Q88" s="54">
        <v>803.09293945999889</v>
      </c>
      <c r="R88" s="54">
        <v>760.34310107000056</v>
      </c>
      <c r="S88" s="54">
        <v>332.73099999999999</v>
      </c>
      <c r="T88" s="54">
        <v>327.42599999999999</v>
      </c>
      <c r="U88" s="54">
        <v>385.12200000000001</v>
      </c>
      <c r="V88" s="54">
        <v>385.66800000000001</v>
      </c>
      <c r="W88" s="337">
        <v>378.62400000000002</v>
      </c>
      <c r="X88" s="54">
        <v>373.089</v>
      </c>
      <c r="Y88" s="54">
        <v>370.09500000000003</v>
      </c>
      <c r="Z88" s="54">
        <v>302.72800000000001</v>
      </c>
      <c r="AA88" s="54">
        <v>386.60023872000238</v>
      </c>
      <c r="AB88" s="54">
        <v>431.38320618000216</v>
      </c>
      <c r="AC88" s="54">
        <v>520.71756788999846</v>
      </c>
      <c r="AD88" s="54">
        <v>708.49224995999793</v>
      </c>
    </row>
    <row r="89" spans="1:30" s="34" customFormat="1">
      <c r="A89" s="21" t="s">
        <v>309</v>
      </c>
      <c r="B89" s="70">
        <v>11229.102000000001</v>
      </c>
      <c r="C89" s="70">
        <v>9601.6579999999994</v>
      </c>
      <c r="D89" s="70">
        <v>9906.5490000000009</v>
      </c>
      <c r="E89" s="70">
        <v>10028.615</v>
      </c>
      <c r="F89" s="70">
        <v>10272.361000000001</v>
      </c>
      <c r="G89" s="70">
        <v>10542.08</v>
      </c>
      <c r="H89" s="70">
        <v>10622.24</v>
      </c>
      <c r="I89" s="70">
        <v>10819.901277000001</v>
      </c>
      <c r="J89" s="70">
        <v>11028.34318276</v>
      </c>
      <c r="K89" s="70">
        <v>11559.048000319999</v>
      </c>
      <c r="L89" s="70">
        <v>11494.310835790002</v>
      </c>
      <c r="M89" s="70">
        <v>11863.41482102</v>
      </c>
      <c r="N89" s="70">
        <v>12339.64089429</v>
      </c>
      <c r="O89" s="70">
        <v>11133.566055540006</v>
      </c>
      <c r="P89" s="70">
        <v>11441.89463196</v>
      </c>
      <c r="Q89" s="70">
        <v>11838.364164499999</v>
      </c>
      <c r="R89" s="70">
        <v>12315.173081179999</v>
      </c>
      <c r="S89" s="70">
        <v>11923.497520729994</v>
      </c>
      <c r="T89" s="70">
        <v>12185.714416730005</v>
      </c>
      <c r="U89" s="70">
        <v>12506.065752630002</v>
      </c>
      <c r="V89" s="70">
        <v>12396.63431623</v>
      </c>
      <c r="W89" s="336">
        <v>12062.167649779998</v>
      </c>
      <c r="X89" s="70">
        <v>12806.228015949999</v>
      </c>
      <c r="Y89" s="70">
        <v>12710.801781840002</v>
      </c>
      <c r="Z89" s="70">
        <v>12059.881616569997</v>
      </c>
      <c r="AA89" s="70">
        <v>12272.407346590006</v>
      </c>
      <c r="AB89" s="70">
        <v>12792.104517900001</v>
      </c>
      <c r="AC89" s="70">
        <v>13357.747095699999</v>
      </c>
      <c r="AD89" s="70">
        <v>12038.10011675</v>
      </c>
    </row>
    <row r="90" spans="1:30" s="37" customFormat="1">
      <c r="A90" s="21"/>
      <c r="B90" s="70"/>
      <c r="C90" s="70"/>
      <c r="D90" s="70"/>
      <c r="E90" s="70"/>
      <c r="F90" s="70"/>
      <c r="G90" s="70"/>
      <c r="H90" s="70"/>
      <c r="I90" s="70"/>
      <c r="J90" s="70"/>
      <c r="K90" s="70"/>
      <c r="L90" s="70"/>
      <c r="M90" s="70"/>
      <c r="N90" s="70"/>
      <c r="O90" s="70"/>
      <c r="P90" s="70"/>
      <c r="Q90" s="70"/>
      <c r="R90" s="70"/>
      <c r="S90" s="70"/>
      <c r="T90" s="70"/>
      <c r="U90" s="70"/>
      <c r="V90" s="70"/>
      <c r="W90" s="336"/>
      <c r="X90" s="70"/>
      <c r="Y90" s="70"/>
      <c r="Z90" s="70"/>
      <c r="AA90" s="70"/>
      <c r="AB90" s="70"/>
      <c r="AC90" s="70"/>
      <c r="AD90" s="70"/>
    </row>
    <row r="91" spans="1:30" s="37" customFormat="1">
      <c r="A91" s="35" t="s">
        <v>477</v>
      </c>
      <c r="B91" s="68">
        <v>-5362.5019999999995</v>
      </c>
      <c r="C91" s="68">
        <v>-4373.3289999999997</v>
      </c>
      <c r="D91" s="68">
        <v>-4568.45</v>
      </c>
      <c r="E91" s="68">
        <v>-4545.9570000000003</v>
      </c>
      <c r="F91" s="68">
        <v>-4772.058</v>
      </c>
      <c r="G91" s="68">
        <v>-4933.6610000000001</v>
      </c>
      <c r="H91" s="68">
        <v>-4854.84</v>
      </c>
      <c r="I91" s="68">
        <v>-4916.4089135300001</v>
      </c>
      <c r="J91" s="68">
        <v>-5156.0812854699998</v>
      </c>
      <c r="K91" s="68">
        <v>-5656.3945800699994</v>
      </c>
      <c r="L91" s="68">
        <v>-5705.3916527399997</v>
      </c>
      <c r="M91" s="68">
        <v>-5902.2752491400006</v>
      </c>
      <c r="N91" s="68">
        <v>-6475.3046116799997</v>
      </c>
      <c r="O91" s="68">
        <v>-6268.3725654999989</v>
      </c>
      <c r="P91" s="68">
        <v>-6266.3853627200006</v>
      </c>
      <c r="Q91" s="68">
        <v>-6466.9891793500028</v>
      </c>
      <c r="R91" s="68">
        <v>-7121.9530929200009</v>
      </c>
      <c r="S91" s="68">
        <v>-6976.61</v>
      </c>
      <c r="T91" s="68">
        <v>-7112.6120000000001</v>
      </c>
      <c r="U91" s="68">
        <v>-7244.5330000000004</v>
      </c>
      <c r="V91" s="68">
        <v>-7857.5460000000003</v>
      </c>
      <c r="W91" s="338">
        <v>-7370.1490000000003</v>
      </c>
      <c r="X91" s="68">
        <v>-8019.9740000000002</v>
      </c>
      <c r="Y91" s="68">
        <v>-7756.6869999999999</v>
      </c>
      <c r="Z91" s="68">
        <v>-6897.0169999999998</v>
      </c>
      <c r="AA91" s="68">
        <v>-6929.0471012300031</v>
      </c>
      <c r="AB91" s="68">
        <v>-7101.7718556299997</v>
      </c>
      <c r="AC91" s="68">
        <v>-7247.8078285800102</v>
      </c>
      <c r="AD91" s="68">
        <v>-9151.5811798099967</v>
      </c>
    </row>
    <row r="92" spans="1:30" s="37" customFormat="1">
      <c r="A92" s="57" t="s">
        <v>478</v>
      </c>
      <c r="B92" s="54">
        <v>-2520.8679999999999</v>
      </c>
      <c r="C92" s="54">
        <v>-2710.5990000000002</v>
      </c>
      <c r="D92" s="54">
        <v>-2775.5059999999999</v>
      </c>
      <c r="E92" s="54">
        <v>-2787.7669999999998</v>
      </c>
      <c r="F92" s="54">
        <v>-2841.3870000000002</v>
      </c>
      <c r="G92" s="54">
        <v>-2964.239</v>
      </c>
      <c r="H92" s="54">
        <v>-2981.8069999999998</v>
      </c>
      <c r="I92" s="54">
        <v>-2984.1711272600005</v>
      </c>
      <c r="J92" s="54">
        <v>-3133.3481110900002</v>
      </c>
      <c r="K92" s="54">
        <v>-3407.7332438699996</v>
      </c>
      <c r="L92" s="54">
        <v>-3364.2922245700001</v>
      </c>
      <c r="M92" s="54">
        <v>-3253.6710743100002</v>
      </c>
      <c r="N92" s="54">
        <v>-3823.0666567000003</v>
      </c>
      <c r="O92" s="54">
        <v>-3745.2341273099996</v>
      </c>
      <c r="P92" s="54">
        <v>-3550.7811613100002</v>
      </c>
      <c r="Q92" s="54">
        <v>-3566.1021958600004</v>
      </c>
      <c r="R92" s="54">
        <v>-4070.0746962800013</v>
      </c>
      <c r="S92" s="54">
        <v>-3988.8</v>
      </c>
      <c r="T92" s="54">
        <v>-3974.9780000000001</v>
      </c>
      <c r="U92" s="54">
        <v>-3898.1289999999999</v>
      </c>
      <c r="V92" s="54">
        <v>-4212.5039999999999</v>
      </c>
      <c r="W92" s="337">
        <v>-3783.922</v>
      </c>
      <c r="X92" s="54">
        <v>-4262.973</v>
      </c>
      <c r="Y92" s="54">
        <v>-3828.973</v>
      </c>
      <c r="Z92" s="54">
        <v>-3651.5450000000001</v>
      </c>
      <c r="AA92" s="54">
        <v>-3627.1665849199999</v>
      </c>
      <c r="AB92" s="54">
        <v>-3585.4437975000005</v>
      </c>
      <c r="AC92" s="54">
        <v>-3433.1998239100003</v>
      </c>
      <c r="AD92" s="54">
        <v>-5244.9424349199999</v>
      </c>
    </row>
    <row r="93" spans="1:30" s="37" customFormat="1">
      <c r="A93" s="57" t="s">
        <v>314</v>
      </c>
      <c r="B93" s="54">
        <v>-665.428</v>
      </c>
      <c r="C93" s="54">
        <v>-678.17200000000003</v>
      </c>
      <c r="D93" s="54">
        <v>-813</v>
      </c>
      <c r="E93" s="54">
        <v>-694.029</v>
      </c>
      <c r="F93" s="54">
        <v>-706.39700000000005</v>
      </c>
      <c r="G93" s="54">
        <v>-727.21199999999999</v>
      </c>
      <c r="H93" s="54">
        <v>-740.34299999999996</v>
      </c>
      <c r="I93" s="54">
        <v>-774.23823276999997</v>
      </c>
      <c r="J93" s="54">
        <v>-848.76981740999997</v>
      </c>
      <c r="K93" s="54">
        <v>-1084.41965334</v>
      </c>
      <c r="L93" s="54">
        <v>-1156.3685615899999</v>
      </c>
      <c r="M93" s="54">
        <v>-1347.4808287200001</v>
      </c>
      <c r="N93" s="54">
        <v>-1302.39734206</v>
      </c>
      <c r="O93" s="54">
        <v>-1143.5363552200001</v>
      </c>
      <c r="P93" s="54">
        <v>-1167.4205798399998</v>
      </c>
      <c r="Q93" s="54">
        <v>-1172.8430473000001</v>
      </c>
      <c r="R93" s="54">
        <v>-1226.6336295699998</v>
      </c>
      <c r="S93" s="54">
        <v>-1214.7049999999999</v>
      </c>
      <c r="T93" s="54">
        <v>-1318.088</v>
      </c>
      <c r="U93" s="54">
        <v>-1413.704</v>
      </c>
      <c r="V93" s="54">
        <v>-1444.835</v>
      </c>
      <c r="W93" s="337">
        <v>-1467.788</v>
      </c>
      <c r="X93" s="54">
        <v>-1606.452</v>
      </c>
      <c r="Y93" s="54">
        <v>-1744.85</v>
      </c>
      <c r="Z93" s="54">
        <v>-1012.895</v>
      </c>
      <c r="AA93" s="54">
        <v>-1052.1904012299999</v>
      </c>
      <c r="AB93" s="54">
        <v>-1058.72873164</v>
      </c>
      <c r="AC93" s="54">
        <v>-1177.1514545</v>
      </c>
      <c r="AD93" s="54">
        <v>-1154.2064105999998</v>
      </c>
    </row>
    <row r="94" spans="1:30" s="37" customFormat="1" ht="15.75" customHeight="1">
      <c r="A94" s="57" t="s">
        <v>315</v>
      </c>
      <c r="B94" s="54">
        <v>-51.156999999999996</v>
      </c>
      <c r="C94" s="54">
        <v>-34.002000000000002</v>
      </c>
      <c r="D94" s="54">
        <v>-39.167000000000002</v>
      </c>
      <c r="E94" s="54">
        <v>-49.274000000000001</v>
      </c>
      <c r="F94" s="54">
        <v>-59.417000000000002</v>
      </c>
      <c r="G94" s="54">
        <v>-35.872999999999998</v>
      </c>
      <c r="H94" s="54">
        <v>-42.978000000000002</v>
      </c>
      <c r="I94" s="54">
        <v>-52.503275960000003</v>
      </c>
      <c r="J94" s="54">
        <v>-58.954921649999996</v>
      </c>
      <c r="K94" s="54">
        <v>-35.274157000000002</v>
      </c>
      <c r="L94" s="54">
        <v>-39.786370779999999</v>
      </c>
      <c r="M94" s="54">
        <v>-50.979737479999997</v>
      </c>
      <c r="N94" s="54">
        <v>-65.522472909999991</v>
      </c>
      <c r="O94" s="54">
        <v>-34.848945360000002</v>
      </c>
      <c r="P94" s="54">
        <v>-45.511175229999999</v>
      </c>
      <c r="Q94" s="54">
        <v>-56.35190326</v>
      </c>
      <c r="R94" s="54">
        <v>-63.903917280000002</v>
      </c>
      <c r="S94" s="54">
        <v>-31.334</v>
      </c>
      <c r="T94" s="54">
        <v>-42.107999999999997</v>
      </c>
      <c r="U94" s="54">
        <v>-54.701000000000001</v>
      </c>
      <c r="V94" s="54">
        <v>-59.058999999999997</v>
      </c>
      <c r="W94" s="337">
        <v>-31.393999999999998</v>
      </c>
      <c r="X94" s="54">
        <v>-42.274999999999999</v>
      </c>
      <c r="Y94" s="54">
        <v>-58.478999999999999</v>
      </c>
      <c r="Z94" s="54">
        <v>-63.52</v>
      </c>
      <c r="AA94" s="54">
        <v>-35.699048810000001</v>
      </c>
      <c r="AB94" s="54">
        <v>-47.781357230000005</v>
      </c>
      <c r="AC94" s="54">
        <v>-59.500071039999995</v>
      </c>
      <c r="AD94" s="54">
        <v>-59.92824203</v>
      </c>
    </row>
    <row r="95" spans="1:30" s="37" customFormat="1" ht="15.75" customHeight="1">
      <c r="A95" s="57" t="s">
        <v>661</v>
      </c>
      <c r="B95" s="54"/>
      <c r="C95" s="54"/>
      <c r="D95" s="54"/>
      <c r="E95" s="54"/>
      <c r="F95" s="54"/>
      <c r="G95" s="54"/>
      <c r="H95" s="54"/>
      <c r="I95" s="54"/>
      <c r="J95" s="54"/>
      <c r="K95" s="54"/>
      <c r="L95" s="54"/>
      <c r="M95" s="54"/>
      <c r="N95" s="54"/>
      <c r="O95" s="54"/>
      <c r="P95" s="54"/>
      <c r="Q95" s="54"/>
      <c r="R95" s="54"/>
      <c r="S95" s="54" t="s">
        <v>142</v>
      </c>
      <c r="T95" s="54" t="s">
        <v>142</v>
      </c>
      <c r="U95" s="54" t="s">
        <v>142</v>
      </c>
      <c r="V95" s="54" t="s">
        <v>142</v>
      </c>
      <c r="W95" s="337" t="s">
        <v>142</v>
      </c>
      <c r="X95" s="54" t="s">
        <v>142</v>
      </c>
      <c r="Y95" s="54" t="s">
        <v>142</v>
      </c>
      <c r="Z95" s="54" t="s">
        <v>142</v>
      </c>
      <c r="AA95" s="54">
        <v>0</v>
      </c>
      <c r="AB95" s="54">
        <v>0</v>
      </c>
      <c r="AC95" s="54">
        <v>0</v>
      </c>
      <c r="AD95" s="54">
        <v>0</v>
      </c>
    </row>
    <row r="96" spans="1:30" s="37" customFormat="1">
      <c r="A96" s="57" t="s">
        <v>479</v>
      </c>
      <c r="B96" s="54">
        <v>-252.57499999999999</v>
      </c>
      <c r="C96" s="54">
        <v>-105.46299999999999</v>
      </c>
      <c r="D96" s="54">
        <v>-100.85899999999999</v>
      </c>
      <c r="E96" s="54">
        <v>-160.83199999999999</v>
      </c>
      <c r="F96" s="54">
        <v>-301.089</v>
      </c>
      <c r="G96" s="54">
        <v>-300.47199999999998</v>
      </c>
      <c r="H96" s="54">
        <v>-142.06100000000001</v>
      </c>
      <c r="I96" s="54">
        <v>-120.65461162000003</v>
      </c>
      <c r="J96" s="54">
        <v>-122.98042508000015</v>
      </c>
      <c r="K96" s="54">
        <v>-98.302807440000151</v>
      </c>
      <c r="L96" s="54">
        <v>-103.93821872000012</v>
      </c>
      <c r="M96" s="54">
        <v>-117.51437036000004</v>
      </c>
      <c r="N96" s="54">
        <v>-103.33105775999979</v>
      </c>
      <c r="O96" s="54">
        <v>-137.94812551999985</v>
      </c>
      <c r="P96" s="54">
        <v>-160.20526443000028</v>
      </c>
      <c r="Q96" s="54">
        <v>-210.56905748000099</v>
      </c>
      <c r="R96" s="54">
        <v>-211.89961629000106</v>
      </c>
      <c r="S96" s="54">
        <v>-92.588999999999999</v>
      </c>
      <c r="T96" s="54">
        <v>-135.28899999999999</v>
      </c>
      <c r="U96" s="54">
        <v>-200.869</v>
      </c>
      <c r="V96" s="54">
        <v>-358.43</v>
      </c>
      <c r="W96" s="337">
        <v>-167.53100000000001</v>
      </c>
      <c r="X96" s="54">
        <v>-161.797</v>
      </c>
      <c r="Y96" s="54">
        <v>-203.27</v>
      </c>
      <c r="Z96" s="54">
        <v>-159.06</v>
      </c>
      <c r="AA96" s="54">
        <v>-209.46467547999987</v>
      </c>
      <c r="AB96" s="54">
        <v>-424.53665043000024</v>
      </c>
      <c r="AC96" s="54">
        <v>-625.21936699000071</v>
      </c>
      <c r="AD96" s="54">
        <v>-685.23437645000013</v>
      </c>
    </row>
    <row r="97" spans="1:30" s="37" customFormat="1">
      <c r="A97" s="57" t="s">
        <v>480</v>
      </c>
      <c r="B97" s="54">
        <v>-1872.4739999999999</v>
      </c>
      <c r="C97" s="54">
        <v>-845.09299999999996</v>
      </c>
      <c r="D97" s="54">
        <v>-839.91800000000001</v>
      </c>
      <c r="E97" s="54">
        <v>-854.05499999999995</v>
      </c>
      <c r="F97" s="54">
        <v>-863.76800000000003</v>
      </c>
      <c r="G97" s="54">
        <v>-905.86500000000001</v>
      </c>
      <c r="H97" s="54">
        <v>-947.65099999999995</v>
      </c>
      <c r="I97" s="54">
        <v>-984.84166591999929</v>
      </c>
      <c r="J97" s="54">
        <v>-992.02801023999973</v>
      </c>
      <c r="K97" s="54">
        <v>-1030.6647184200001</v>
      </c>
      <c r="L97" s="54">
        <v>-1041.00627708</v>
      </c>
      <c r="M97" s="54">
        <v>-1132.6292382699999</v>
      </c>
      <c r="N97" s="54">
        <v>-1180.9870822499997</v>
      </c>
      <c r="O97" s="54">
        <v>-1206.8050120899998</v>
      </c>
      <c r="P97" s="54">
        <v>-1342.4671819100008</v>
      </c>
      <c r="Q97" s="54">
        <v>-1461.1229754500014</v>
      </c>
      <c r="R97" s="54">
        <v>-1549.4412334999984</v>
      </c>
      <c r="S97" s="54">
        <v>-1649.182</v>
      </c>
      <c r="T97" s="54">
        <v>-1642.15</v>
      </c>
      <c r="U97" s="54">
        <v>-1677.1310000000001</v>
      </c>
      <c r="V97" s="54">
        <v>-1782.7180000000001</v>
      </c>
      <c r="W97" s="337">
        <v>-1919.5160000000001</v>
      </c>
      <c r="X97" s="54">
        <v>-1946.4749999999999</v>
      </c>
      <c r="Y97" s="54">
        <v>-1921.115</v>
      </c>
      <c r="Z97" s="54">
        <v>-2009.9960000000001</v>
      </c>
      <c r="AA97" s="54">
        <v>-2004.5263907899996</v>
      </c>
      <c r="AB97" s="54">
        <v>-1985.2813188299999</v>
      </c>
      <c r="AC97" s="54">
        <v>-1952.7371121399999</v>
      </c>
      <c r="AD97" s="54">
        <v>-2007.2697158100013</v>
      </c>
    </row>
    <row r="98" spans="1:30" s="37" customFormat="1">
      <c r="A98" s="35" t="s">
        <v>326</v>
      </c>
      <c r="B98" s="68">
        <v>-5866.6</v>
      </c>
      <c r="C98" s="68">
        <v>-5228.3289999999997</v>
      </c>
      <c r="D98" s="68">
        <v>-5338.0990000000002</v>
      </c>
      <c r="E98" s="68">
        <v>-5482.6580000000004</v>
      </c>
      <c r="F98" s="68">
        <v>-5500.3029999999999</v>
      </c>
      <c r="G98" s="68">
        <v>-5608.4189999999999</v>
      </c>
      <c r="H98" s="68">
        <v>-5767.4</v>
      </c>
      <c r="I98" s="68">
        <v>-5903.4925842900002</v>
      </c>
      <c r="J98" s="68">
        <v>-5872.2612874799997</v>
      </c>
      <c r="K98" s="68">
        <v>-5902.6534202499997</v>
      </c>
      <c r="L98" s="68">
        <v>-5788.9178707799965</v>
      </c>
      <c r="M98" s="68">
        <v>-5961.1390397099995</v>
      </c>
      <c r="N98" s="68">
        <v>-5864.336456070002</v>
      </c>
      <c r="O98" s="68">
        <v>-4865.1934900400001</v>
      </c>
      <c r="P98" s="68">
        <v>-5175.5092692299986</v>
      </c>
      <c r="Q98" s="68">
        <v>-5371.3749851400007</v>
      </c>
      <c r="R98" s="68">
        <v>-5193.2199882600016</v>
      </c>
      <c r="S98" s="68">
        <v>-4946.8869999999997</v>
      </c>
      <c r="T98" s="68">
        <v>-5073.1019999999999</v>
      </c>
      <c r="U98" s="68">
        <v>-5261.5330000000004</v>
      </c>
      <c r="V98" s="68">
        <v>-4539.0889999999999</v>
      </c>
      <c r="W98" s="338">
        <v>-4692.018</v>
      </c>
      <c r="X98" s="68">
        <v>-4786.2539999999999</v>
      </c>
      <c r="Y98" s="68">
        <v>-4954.1139999999996</v>
      </c>
      <c r="Z98" s="68">
        <v>-5162.8649999999998</v>
      </c>
      <c r="AA98" s="68">
        <v>-5343.3602453599988</v>
      </c>
      <c r="AB98" s="68">
        <v>-5690.3326622699979</v>
      </c>
      <c r="AC98" s="68">
        <v>-6109.9392671199957</v>
      </c>
      <c r="AD98" s="68">
        <v>-2886.5189369300028</v>
      </c>
    </row>
    <row r="99" spans="1:30" s="34" customFormat="1">
      <c r="A99" s="21" t="s">
        <v>336</v>
      </c>
      <c r="B99" s="70">
        <v>-11229.102000000001</v>
      </c>
      <c r="C99" s="70">
        <v>-9601.6579999999994</v>
      </c>
      <c r="D99" s="70">
        <v>-9906.5490000000009</v>
      </c>
      <c r="E99" s="70">
        <v>-10028.615</v>
      </c>
      <c r="F99" s="70">
        <v>-10272.361000000001</v>
      </c>
      <c r="G99" s="70">
        <v>-10542.08</v>
      </c>
      <c r="H99" s="70">
        <v>-10622.24</v>
      </c>
      <c r="I99" s="70">
        <v>-10819.901497819999</v>
      </c>
      <c r="J99" s="70">
        <v>-11028.34257295</v>
      </c>
      <c r="K99" s="70">
        <v>-11559.048000319999</v>
      </c>
      <c r="L99" s="70">
        <v>-11494.309523519996</v>
      </c>
      <c r="M99" s="70">
        <v>-11863.414288849999</v>
      </c>
      <c r="N99" s="70">
        <v>-12339.641067750003</v>
      </c>
      <c r="O99" s="70">
        <v>-11133.566055539999</v>
      </c>
      <c r="P99" s="70">
        <v>-11441.894631949999</v>
      </c>
      <c r="Q99" s="70">
        <v>-11838.364164490004</v>
      </c>
      <c r="R99" s="70">
        <v>-12315.173081180003</v>
      </c>
      <c r="S99" s="70">
        <v>-11923.498</v>
      </c>
      <c r="T99" s="70">
        <v>-12185.714</v>
      </c>
      <c r="U99" s="70">
        <v>-12506.066000000001</v>
      </c>
      <c r="V99" s="70">
        <v>-12396.634</v>
      </c>
      <c r="W99" s="336">
        <v>-12062.168</v>
      </c>
      <c r="X99" s="70">
        <v>-12806.227999999999</v>
      </c>
      <c r="Y99" s="70">
        <v>-12710.802</v>
      </c>
      <c r="Z99" s="70">
        <v>-12059.882</v>
      </c>
      <c r="AA99" s="70">
        <v>-12272.407346590002</v>
      </c>
      <c r="AB99" s="70">
        <v>-12792.104517899998</v>
      </c>
      <c r="AC99" s="70">
        <v>-13357.747095700006</v>
      </c>
      <c r="AD99" s="70">
        <v>-12038.100116739999</v>
      </c>
    </row>
    <row r="100" spans="1:30">
      <c r="W100" s="309"/>
    </row>
    <row r="101" spans="1:30" ht="64.5">
      <c r="A101" s="156" t="s">
        <v>543</v>
      </c>
      <c r="B101" s="156"/>
      <c r="C101" s="156"/>
      <c r="D101" s="156"/>
      <c r="E101" s="156"/>
      <c r="F101" s="156"/>
      <c r="G101" s="156"/>
      <c r="H101" s="156"/>
      <c r="I101" s="156"/>
      <c r="J101" s="156"/>
    </row>
  </sheetData>
  <pageMargins left="0.25" right="0.25" top="0.17" bottom="0.24" header="0.17" footer="0.24"/>
  <pageSetup paperSize="9" scale="47" orientation="landscape" horizontalDpi="2" verticalDpi="2"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4A3C99-5EB2-40CE-9696-D60AFB59C2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MENU</vt:lpstr>
      <vt:lpstr>COSAN SA - IFRS</vt:lpstr>
      <vt:lpstr>COSAN SA - PROFORMA</vt:lpstr>
      <vt:lpstr>RAIZEN COMBUSTIVEIS CONSOLIDADO</vt:lpstr>
      <vt:lpstr>RAIZEN COMBUSTIVEIS BRASIL</vt:lpstr>
      <vt:lpstr>RAIZEN COMBUSTIVEIS BR Contábil</vt:lpstr>
      <vt:lpstr>RAIZEN COMBUSTIVEIS ARGENTINA</vt:lpstr>
      <vt:lpstr>RAIZEN ENERGIA</vt:lpstr>
      <vt:lpstr>COMGAS</vt:lpstr>
      <vt:lpstr>MOOVE</vt:lpstr>
      <vt:lpstr>COSAN CORPORATIVO</vt:lpstr>
      <vt:lpstr>RADAR - OPERAÇÃO DESCONTINUADA</vt:lpstr>
      <vt:lpstr>DFC POR NEGÓCIO</vt:lpstr>
      <vt:lpstr>ENDIVIDAMENTO POR NEGÓCIO</vt:lpstr>
      <vt:lpstr>CosanSAProformaPlanSegmento</vt:lpstr>
      <vt:lpstr>DividaLiquidaPlanSegmento</vt:lpstr>
      <vt:lpstr>PlanSegmentoComgas</vt:lpstr>
      <vt:lpstr>PlanSegmentoCosanConsolidado</vt:lpstr>
      <vt:lpstr>PlanSegmentoCosanCorporativo</vt:lpstr>
      <vt:lpstr>PlanSegmentoMoove</vt:lpstr>
      <vt:lpstr>PlanSegmentoRaizenArgentina</vt:lpstr>
      <vt:lpstr>PlanSegmentoRaizenCombsBrasil</vt:lpstr>
      <vt:lpstr>PlanSegmentoRaizenCombsConsol</vt:lpstr>
      <vt:lpstr>PlanSegmentoRaízenEnergia</vt:lpstr>
      <vt:lpstr>COMGAS!Print_Area</vt:lpstr>
      <vt:lpstr>'COSAN CORPORATIVO'!Print_Area</vt:lpstr>
      <vt:lpstr>'COSAN SA - IFRS'!Print_Area</vt:lpstr>
      <vt:lpstr>'COSAN SA - PROFORMA'!Print_Area</vt:lpstr>
      <vt:lpstr>MENU!Print_Area</vt:lpstr>
      <vt:lpstr>MOOVE!Print_Area</vt:lpstr>
      <vt:lpstr>'RADAR - OPERAÇÃO DESCONTINUADA'!Print_Area</vt:lpstr>
      <vt:lpstr>'RAIZEN COMBUSTIVEIS ARGENTINA'!Print_Area</vt:lpstr>
      <vt:lpstr>'RAIZEN COMBUSTIVEIS BR Contábil'!Print_Area</vt:lpstr>
      <vt:lpstr>'RAIZEN COMBUSTIVEIS BRASIL'!Print_Area</vt:lpstr>
      <vt:lpstr>'RAIZEN COMBUSTIVEIS CONSOLIDADO'!Print_Area</vt:lpstr>
      <vt:lpstr>'RAIZEN ENERGIA'!Print_Area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2020-02-15T00:30:31Z</dcterms:created>
  <dcterms:modified xsi:type="dcterms:W3CDTF">2020-02-15T00:30:31Z</dcterms:modified>
</cp:coreProperties>
</file>